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EstaPastaDeTrabalho"/>
  <xr:revisionPtr revIDLastSave="0" documentId="13_ncr:1_{F60F606F-2282-4A55-923A-75352D9427B2}" xr6:coauthVersionLast="47" xr6:coauthVersionMax="47" xr10:uidLastSave="{00000000-0000-0000-0000-000000000000}"/>
  <bookViews>
    <workbookView xWindow="-8625" yWindow="-16320" windowWidth="29040" windowHeight="15720" tabRatio="838" xr2:uid="{00000000-000D-0000-FFFF-FFFF00000000}"/>
  </bookViews>
  <sheets>
    <sheet name="Índice" sheetId="34" r:id="rId1"/>
    <sheet name="Listado - Ações_Equities" sheetId="5" r:id="rId2"/>
    <sheet name="Listado - FICC" sheetId="66" r:id="rId3"/>
    <sheet name="Balcão" sheetId="71" r:id="rId4"/>
    <sheet name="Infra para Financiamentos" sheetId="64" r:id="rId5"/>
    <sheet name="Tecnologia, Dados e Serviços" sheetId="69" r:id="rId6"/>
    <sheet name="# Pregões" sheetId="45" r:id="rId7"/>
  </sheets>
  <externalReferences>
    <externalReference r:id="rId8"/>
  </externalReferences>
  <definedNames>
    <definedName name="__ANO68" localSheetId="2">#REF!</definedName>
    <definedName name="__ANO68">#REF!</definedName>
    <definedName name="__ANO69" localSheetId="2">#REF!</definedName>
    <definedName name="__ANO69">#REF!</definedName>
    <definedName name="__ANO70" localSheetId="2">#REF!</definedName>
    <definedName name="__ANO70">#REF!</definedName>
    <definedName name="__ANO71" localSheetId="2">#REF!</definedName>
    <definedName name="__ANO71">#REF!</definedName>
    <definedName name="__ANO72" localSheetId="2">#REF!</definedName>
    <definedName name="__ANO72">#REF!</definedName>
    <definedName name="__ANO73" localSheetId="2">#REF!</definedName>
    <definedName name="__ANO73">#REF!</definedName>
    <definedName name="__ANO74" localSheetId="2">#REF!</definedName>
    <definedName name="__ANO74">#REF!</definedName>
    <definedName name="__ANO75" localSheetId="2">#REF!</definedName>
    <definedName name="__ANO75">#REF!</definedName>
    <definedName name="__ANO76" localSheetId="2">#REF!</definedName>
    <definedName name="__ANO76">#REF!</definedName>
    <definedName name="__ANO77" localSheetId="2">#REF!</definedName>
    <definedName name="__ANO77">#REF!</definedName>
    <definedName name="__ANO78" localSheetId="2">#REF!</definedName>
    <definedName name="__ANO78">#REF!</definedName>
    <definedName name="__ANO79" localSheetId="2">#REF!</definedName>
    <definedName name="__ANO79">#REF!</definedName>
    <definedName name="__ANO80" localSheetId="2">#REF!</definedName>
    <definedName name="__ANO80">#REF!</definedName>
    <definedName name="__ANO81" localSheetId="2">#REF!</definedName>
    <definedName name="__ANO81">#REF!</definedName>
    <definedName name="__ANO82" localSheetId="2">#REF!</definedName>
    <definedName name="__ANO82">#REF!</definedName>
    <definedName name="__ANO83" localSheetId="2">#REF!</definedName>
    <definedName name="__ANO83">#REF!</definedName>
    <definedName name="__ANO84" localSheetId="2">#REF!</definedName>
    <definedName name="__ANO84">#REF!</definedName>
    <definedName name="__ANO85" localSheetId="2">#REF!</definedName>
    <definedName name="__ANO85">#REF!</definedName>
    <definedName name="__ANO86" localSheetId="2">#REF!</definedName>
    <definedName name="__ANO86">#REF!</definedName>
    <definedName name="__ANO87" localSheetId="2">#REF!</definedName>
    <definedName name="__ANO87">#REF!</definedName>
    <definedName name="__ANO88" localSheetId="2">#REF!</definedName>
    <definedName name="__ANO88">#REF!</definedName>
    <definedName name="__ANO89" localSheetId="2">#REF!</definedName>
    <definedName name="__ANO89">#REF!</definedName>
    <definedName name="__ANO90" localSheetId="2">#REF!</definedName>
    <definedName name="__ANO90">#REF!</definedName>
    <definedName name="__ANO91" localSheetId="2">#REF!</definedName>
    <definedName name="__ANO91">#REF!</definedName>
    <definedName name="__ANO92" localSheetId="2">#REF!</definedName>
    <definedName name="__ANO92">#REF!</definedName>
    <definedName name="__ANO93" localSheetId="2">#REF!</definedName>
    <definedName name="__ANO93">#REF!</definedName>
    <definedName name="__ANO94" localSheetId="2">#REF!</definedName>
    <definedName name="__ANO94">#REF!</definedName>
    <definedName name="__ANO95" localSheetId="2">#REF!</definedName>
    <definedName name="__ANO95">#REF!</definedName>
    <definedName name="__ANO96" localSheetId="2">#REF!</definedName>
    <definedName name="__ANO96">#REF!</definedName>
    <definedName name="_ANO68" localSheetId="2">#REF!</definedName>
    <definedName name="_ANO68">#REF!</definedName>
    <definedName name="_ANO69" localSheetId="2">#REF!</definedName>
    <definedName name="_ANO69">#REF!</definedName>
    <definedName name="_ANO70" localSheetId="2">#REF!</definedName>
    <definedName name="_ANO70">#REF!</definedName>
    <definedName name="_ANO71" localSheetId="2">#REF!</definedName>
    <definedName name="_ANO71">#REF!</definedName>
    <definedName name="_ANO72" localSheetId="2">#REF!</definedName>
    <definedName name="_ANO72">#REF!</definedName>
    <definedName name="_ANO73" localSheetId="2">#REF!</definedName>
    <definedName name="_ANO73">#REF!</definedName>
    <definedName name="_ANO74" localSheetId="2">#REF!</definedName>
    <definedName name="_ANO74">#REF!</definedName>
    <definedName name="_ANO75" localSheetId="2">#REF!</definedName>
    <definedName name="_ANO75">#REF!</definedName>
    <definedName name="_ANO76" localSheetId="2">#REF!</definedName>
    <definedName name="_ANO76">#REF!</definedName>
    <definedName name="_ANO77" localSheetId="2">#REF!</definedName>
    <definedName name="_ANO77">#REF!</definedName>
    <definedName name="_ANO78" localSheetId="2">#REF!</definedName>
    <definedName name="_ANO78">#REF!</definedName>
    <definedName name="_ANO79" localSheetId="2">#REF!</definedName>
    <definedName name="_ANO79">#REF!</definedName>
    <definedName name="_ANO80" localSheetId="2">#REF!</definedName>
    <definedName name="_ANO80">#REF!</definedName>
    <definedName name="_ANO81" localSheetId="2">#REF!</definedName>
    <definedName name="_ANO81">#REF!</definedName>
    <definedName name="_ANO82" localSheetId="2">#REF!</definedName>
    <definedName name="_ANO82">#REF!</definedName>
    <definedName name="_ANO83" localSheetId="2">#REF!</definedName>
    <definedName name="_ANO83">#REF!</definedName>
    <definedName name="_ANO84" localSheetId="2">#REF!</definedName>
    <definedName name="_ANO84">#REF!</definedName>
    <definedName name="_ANO85" localSheetId="2">#REF!</definedName>
    <definedName name="_ANO85">#REF!</definedName>
    <definedName name="_ANO86" localSheetId="2">#REF!</definedName>
    <definedName name="_ANO86">#REF!</definedName>
    <definedName name="_ANO87" localSheetId="2">#REF!</definedName>
    <definedName name="_ANO87">#REF!</definedName>
    <definedName name="_ANO88" localSheetId="2">#REF!</definedName>
    <definedName name="_ANO88">#REF!</definedName>
    <definedName name="_ANO89" localSheetId="2">#REF!</definedName>
    <definedName name="_ANO89">#REF!</definedName>
    <definedName name="_ANO90" localSheetId="2">#REF!</definedName>
    <definedName name="_ANO90">#REF!</definedName>
    <definedName name="_ANO91" localSheetId="2">#REF!</definedName>
    <definedName name="_ANO91">#REF!</definedName>
    <definedName name="_ANO92" localSheetId="2">#REF!</definedName>
    <definedName name="_ANO92">#REF!</definedName>
    <definedName name="_ANO93" localSheetId="2">#REF!</definedName>
    <definedName name="_ANO93">#REF!</definedName>
    <definedName name="_ANO94" localSheetId="2">#REF!</definedName>
    <definedName name="_ANO94">#REF!</definedName>
    <definedName name="_ANO95" localSheetId="2">#REF!</definedName>
    <definedName name="_ANO95">#REF!</definedName>
    <definedName name="_ANO96" localSheetId="2">#REF!</definedName>
    <definedName name="_ANO96">#REF!</definedName>
    <definedName name="_bdm.FastTrackBookmark.12_14_2023_10_29_14_AM.edm" hidden="1">'Listado - Ações_Equities'!$KB$87</definedName>
    <definedName name="_bdm.FastTrackBookmark.12_14_2023_11_29_58_AM.edm" hidden="1">Balcão!$GV$73</definedName>
    <definedName name="_Regression_Int" localSheetId="6" hidden="1">1</definedName>
    <definedName name="_xlnm.Print_Area" localSheetId="0">Índice!$A$1:$C$64</definedName>
    <definedName name="_xlnm.Print_Area" localSheetId="1">'Listado - Ações_Equities'!$A$1:$CX$15</definedName>
    <definedName name="d" localSheetId="2">#REF!</definedName>
    <definedName name="d">#REF!</definedName>
    <definedName name="Print_Area_MI" localSheetId="2">#REF!</definedName>
    <definedName name="Print_Area_MI">#REF!</definedName>
    <definedName name="s" localSheetId="2">#REF!</definedName>
    <definedName name="s">#REF!</definedName>
    <definedName name="_xlnm.Print_Titles" localSheetId="1">'Listado - Ações_Equities'!$A:$C</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Y26" i="71" l="1"/>
  <c r="GY35" i="71"/>
  <c r="GY44" i="71"/>
  <c r="GY50" i="71"/>
  <c r="GY56" i="71"/>
  <c r="GY61" i="71"/>
  <c r="GY66" i="71"/>
  <c r="GY72" i="71"/>
  <c r="GY80" i="71"/>
  <c r="KE136" i="5"/>
  <c r="KE95" i="5"/>
  <c r="KD95" i="5"/>
  <c r="GY95" i="71" l="1"/>
  <c r="GY89" i="71"/>
  <c r="HW132" i="66"/>
  <c r="HW116" i="66"/>
  <c r="HW105" i="66"/>
  <c r="HW87" i="66"/>
  <c r="HW77" i="66"/>
  <c r="HW68" i="66"/>
  <c r="HW59" i="66"/>
  <c r="HW49" i="66"/>
  <c r="HW38" i="66"/>
  <c r="HW24" i="66"/>
  <c r="KE100" i="5"/>
  <c r="KE185" i="5"/>
  <c r="KE193" i="5" s="1"/>
  <c r="KE178" i="5"/>
  <c r="KE172" i="5"/>
  <c r="KE165" i="5"/>
  <c r="KE154" i="5"/>
  <c r="KE145" i="5"/>
  <c r="KE138" i="5"/>
  <c r="KE137" i="5"/>
  <c r="KE135" i="5"/>
  <c r="KE129" i="5"/>
  <c r="KE123" i="5"/>
  <c r="KE114" i="5"/>
  <c r="KE116" i="5" s="1"/>
  <c r="KE113" i="5"/>
  <c r="KE103" i="5"/>
  <c r="KE86" i="5"/>
  <c r="KE76" i="5"/>
  <c r="KE63" i="5"/>
  <c r="KE53" i="5"/>
  <c r="KE25" i="5"/>
  <c r="KE19" i="5"/>
  <c r="GX37" i="71"/>
  <c r="GX95" i="71"/>
  <c r="GX89" i="71"/>
  <c r="GX80" i="71"/>
  <c r="GX72" i="71"/>
  <c r="GX66" i="71"/>
  <c r="GX61" i="71"/>
  <c r="GX56" i="71"/>
  <c r="GX50" i="71"/>
  <c r="GX44" i="71"/>
  <c r="GX35" i="71"/>
  <c r="GX26" i="71"/>
  <c r="HV132" i="66"/>
  <c r="HV116" i="66"/>
  <c r="HV105" i="66"/>
  <c r="HV87" i="66"/>
  <c r="HV77" i="66"/>
  <c r="HV68" i="66"/>
  <c r="HV59" i="66"/>
  <c r="HV49" i="66"/>
  <c r="HV38" i="66"/>
  <c r="HV24" i="66"/>
  <c r="KD100" i="5"/>
  <c r="KD114" i="5" l="1"/>
  <c r="KD116" i="5" s="1"/>
  <c r="KD185" i="5"/>
  <c r="KD193" i="5" s="1"/>
  <c r="KD178" i="5"/>
  <c r="KD172" i="5"/>
  <c r="KD165" i="5"/>
  <c r="KD154" i="5"/>
  <c r="KD145" i="5"/>
  <c r="KD138" i="5"/>
  <c r="KD137" i="5"/>
  <c r="KD136" i="5"/>
  <c r="KD135" i="5"/>
  <c r="KD129" i="5"/>
  <c r="KD123" i="5"/>
  <c r="KD113" i="5"/>
  <c r="KD103" i="5"/>
  <c r="KD86" i="5"/>
  <c r="KD76" i="5"/>
  <c r="KD63" i="5"/>
  <c r="KD53" i="5"/>
  <c r="KD25" i="5"/>
  <c r="KD19" i="5"/>
  <c r="KC95" i="5" l="1"/>
  <c r="GW95" i="71" l="1"/>
  <c r="GW89" i="71"/>
  <c r="GW80" i="71"/>
  <c r="GW72" i="71"/>
  <c r="GW66" i="71"/>
  <c r="GW61" i="71"/>
  <c r="GW56" i="71"/>
  <c r="GW50" i="71"/>
  <c r="GW44" i="71"/>
  <c r="GW35" i="71"/>
  <c r="GW26" i="71"/>
  <c r="HU132" i="66"/>
  <c r="HU116" i="66"/>
  <c r="HU105" i="66"/>
  <c r="HU87" i="66"/>
  <c r="HU77" i="66"/>
  <c r="HU68" i="66"/>
  <c r="HU59" i="66"/>
  <c r="HU49" i="66"/>
  <c r="HU38" i="66"/>
  <c r="HU24" i="66"/>
  <c r="KC185" i="5"/>
  <c r="KC193" i="5" s="1"/>
  <c r="KC178" i="5"/>
  <c r="KC172" i="5"/>
  <c r="KC165" i="5"/>
  <c r="KC154" i="5"/>
  <c r="KC145" i="5"/>
  <c r="KC138" i="5"/>
  <c r="KC137" i="5"/>
  <c r="KC136" i="5"/>
  <c r="KC135" i="5"/>
  <c r="KC129" i="5"/>
  <c r="KC123" i="5"/>
  <c r="KC113" i="5"/>
  <c r="KC103" i="5"/>
  <c r="KC114" i="5"/>
  <c r="KC116" i="5" s="1"/>
  <c r="KC86" i="5"/>
  <c r="KC76" i="5"/>
  <c r="KC63" i="5"/>
  <c r="KC53" i="5"/>
  <c r="KC25" i="5"/>
  <c r="KC19" i="5"/>
  <c r="KB95" i="5"/>
  <c r="KB100" i="5" s="1"/>
  <c r="KC100" i="5" l="1"/>
  <c r="KB114" i="5"/>
  <c r="KB116" i="5" s="1"/>
  <c r="GV95" i="71"/>
  <c r="GV89" i="71"/>
  <c r="GV80" i="71"/>
  <c r="GV72" i="71"/>
  <c r="GV66" i="71"/>
  <c r="GV61" i="71"/>
  <c r="GV56" i="71"/>
  <c r="GV50" i="71"/>
  <c r="GV44" i="71"/>
  <c r="GV35" i="71"/>
  <c r="GV26" i="71"/>
  <c r="HT132" i="66"/>
  <c r="HT116" i="66"/>
  <c r="HT105" i="66"/>
  <c r="HT87" i="66"/>
  <c r="HT77" i="66"/>
  <c r="HT68" i="66"/>
  <c r="HT59" i="66"/>
  <c r="HT49" i="66"/>
  <c r="HT38" i="66"/>
  <c r="HT24" i="66"/>
  <c r="KB185" i="5"/>
  <c r="KB178" i="5"/>
  <c r="KB172" i="5"/>
  <c r="KB165" i="5"/>
  <c r="KB154" i="5"/>
  <c r="KB145" i="5"/>
  <c r="KB138" i="5"/>
  <c r="KB137" i="5"/>
  <c r="KB136" i="5"/>
  <c r="KB135" i="5"/>
  <c r="KB129" i="5"/>
  <c r="KB123" i="5"/>
  <c r="KB113" i="5"/>
  <c r="KB103" i="5"/>
  <c r="KB86" i="5"/>
  <c r="KB76" i="5"/>
  <c r="KB63" i="5"/>
  <c r="KB53" i="5"/>
  <c r="KB25" i="5"/>
  <c r="KB19" i="5"/>
  <c r="GU95" i="71" l="1"/>
  <c r="GU89" i="71"/>
  <c r="GU80" i="71"/>
  <c r="GU72" i="71"/>
  <c r="GU66" i="71"/>
  <c r="GU61" i="71"/>
  <c r="GU56" i="71"/>
  <c r="GU50" i="71"/>
  <c r="GU44" i="71"/>
  <c r="GU35" i="71"/>
  <c r="GU26" i="71"/>
  <c r="HS132" i="66"/>
  <c r="HS116" i="66"/>
  <c r="HS105" i="66"/>
  <c r="HS87" i="66"/>
  <c r="HS77" i="66"/>
  <c r="HS68" i="66"/>
  <c r="HS59" i="66"/>
  <c r="HS49" i="66"/>
  <c r="HS38" i="66"/>
  <c r="HS24" i="66"/>
  <c r="KA95" i="5"/>
  <c r="KA185" i="5"/>
  <c r="KA178" i="5"/>
  <c r="KA172" i="5"/>
  <c r="KA165" i="5"/>
  <c r="KA154" i="5"/>
  <c r="KA145" i="5"/>
  <c r="KA138" i="5"/>
  <c r="KA137" i="5"/>
  <c r="KA136" i="5"/>
  <c r="KA135" i="5"/>
  <c r="KA129" i="5"/>
  <c r="KA123" i="5"/>
  <c r="KA113" i="5"/>
  <c r="KA103" i="5"/>
  <c r="KA86" i="5"/>
  <c r="KA76" i="5"/>
  <c r="KA63" i="5"/>
  <c r="KA53" i="5"/>
  <c r="KA25" i="5"/>
  <c r="KA19" i="5"/>
  <c r="GT95" i="71"/>
  <c r="GT89" i="71"/>
  <c r="GT80" i="71"/>
  <c r="GT72" i="71"/>
  <c r="GT66" i="71"/>
  <c r="GT61" i="71"/>
  <c r="GT56" i="71"/>
  <c r="GT50" i="71"/>
  <c r="GT44" i="71"/>
  <c r="GT35" i="71"/>
  <c r="GT26" i="71"/>
  <c r="HR132" i="66"/>
  <c r="HR116" i="66"/>
  <c r="HR105" i="66"/>
  <c r="HR87" i="66"/>
  <c r="HR77" i="66"/>
  <c r="HR68" i="66"/>
  <c r="HR59" i="66"/>
  <c r="HR49" i="66"/>
  <c r="HR38" i="66"/>
  <c r="HR24" i="66"/>
  <c r="JZ95" i="5"/>
  <c r="JZ114" i="5" s="1"/>
  <c r="JZ116" i="5" s="1"/>
  <c r="JZ185" i="5"/>
  <c r="JZ178" i="5"/>
  <c r="JZ172" i="5"/>
  <c r="JZ165" i="5"/>
  <c r="JZ154" i="5"/>
  <c r="JZ145" i="5"/>
  <c r="JZ138" i="5"/>
  <c r="JZ137" i="5"/>
  <c r="JZ136" i="5"/>
  <c r="JZ135" i="5"/>
  <c r="JZ129" i="5"/>
  <c r="JZ123" i="5"/>
  <c r="JZ113" i="5"/>
  <c r="JZ103" i="5"/>
  <c r="JZ86" i="5"/>
  <c r="JZ76" i="5"/>
  <c r="JZ63" i="5"/>
  <c r="JZ53" i="5"/>
  <c r="JZ25" i="5"/>
  <c r="JZ19" i="5"/>
  <c r="KA114" i="5" l="1"/>
  <c r="KA116" i="5" s="1"/>
  <c r="KA100" i="5"/>
  <c r="JY95" i="5"/>
  <c r="JY114" i="5" s="1"/>
  <c r="JY116" i="5" s="1"/>
  <c r="GS95" i="71"/>
  <c r="GS89" i="71"/>
  <c r="GS80" i="71"/>
  <c r="GS72" i="71"/>
  <c r="GS66" i="71"/>
  <c r="GS61" i="71"/>
  <c r="GS56" i="71"/>
  <c r="GS50" i="71"/>
  <c r="GS44" i="71"/>
  <c r="GS35" i="71"/>
  <c r="GS26" i="71"/>
  <c r="HQ132" i="66"/>
  <c r="HQ116" i="66"/>
  <c r="HQ105" i="66"/>
  <c r="HQ87" i="66"/>
  <c r="HQ77" i="66"/>
  <c r="HQ68" i="66"/>
  <c r="HQ59" i="66"/>
  <c r="HQ49" i="66"/>
  <c r="HQ38" i="66"/>
  <c r="HQ24" i="66"/>
  <c r="JY185" i="5"/>
  <c r="JY178" i="5"/>
  <c r="JY172" i="5"/>
  <c r="JY165" i="5"/>
  <c r="JY154" i="5"/>
  <c r="JY145" i="5"/>
  <c r="JY138" i="5"/>
  <c r="JY137" i="5"/>
  <c r="JY136" i="5"/>
  <c r="JY135" i="5"/>
  <c r="JY129" i="5"/>
  <c r="JY123" i="5"/>
  <c r="JY113" i="5"/>
  <c r="JY103" i="5"/>
  <c r="JY86" i="5"/>
  <c r="JY76" i="5"/>
  <c r="JY63" i="5"/>
  <c r="JY53" i="5"/>
  <c r="JY25" i="5"/>
  <c r="JY19" i="5"/>
  <c r="GR95" i="71"/>
  <c r="GR89" i="71"/>
  <c r="GR80" i="71"/>
  <c r="GR72" i="71"/>
  <c r="GR66" i="71"/>
  <c r="GR61" i="71"/>
  <c r="GR56" i="71"/>
  <c r="GR50" i="71"/>
  <c r="GR44" i="71"/>
  <c r="GR35" i="71"/>
  <c r="GR26" i="71"/>
  <c r="HP132" i="66"/>
  <c r="HP116" i="66"/>
  <c r="HP105" i="66"/>
  <c r="HP87" i="66"/>
  <c r="HP77" i="66"/>
  <c r="HP68" i="66"/>
  <c r="HP59" i="66"/>
  <c r="HP49" i="66"/>
  <c r="HP38" i="66"/>
  <c r="HP24" i="66"/>
  <c r="JX185" i="5"/>
  <c r="JX178" i="5"/>
  <c r="JX172" i="5"/>
  <c r="JX165" i="5"/>
  <c r="JX154" i="5"/>
  <c r="JX145" i="5"/>
  <c r="JX138" i="5"/>
  <c r="JX137" i="5"/>
  <c r="JX136" i="5"/>
  <c r="JX135" i="5"/>
  <c r="JX129" i="5"/>
  <c r="JX123" i="5"/>
  <c r="JX113" i="5"/>
  <c r="JX103" i="5"/>
  <c r="JX86" i="5"/>
  <c r="JX76" i="5"/>
  <c r="JX63" i="5"/>
  <c r="JX53" i="5"/>
  <c r="JX25" i="5"/>
  <c r="JX19" i="5"/>
  <c r="GQ95" i="71"/>
  <c r="GQ89" i="71"/>
  <c r="GQ80" i="71"/>
  <c r="GQ72" i="71"/>
  <c r="GQ66" i="71"/>
  <c r="GQ61" i="71"/>
  <c r="GQ56" i="71"/>
  <c r="GQ50" i="71"/>
  <c r="GQ44" i="71"/>
  <c r="GQ35" i="71"/>
  <c r="GQ26" i="71"/>
  <c r="HO132" i="66"/>
  <c r="HO116" i="66"/>
  <c r="HO105" i="66"/>
  <c r="HO87" i="66"/>
  <c r="HO77" i="66"/>
  <c r="HO68" i="66"/>
  <c r="HO59" i="66"/>
  <c r="HO49" i="66"/>
  <c r="HO38" i="66"/>
  <c r="HO24" i="66"/>
  <c r="JW185" i="5"/>
  <c r="JW178" i="5"/>
  <c r="JW172" i="5"/>
  <c r="JW165" i="5"/>
  <c r="JW154" i="5"/>
  <c r="JW145" i="5"/>
  <c r="JW138" i="5"/>
  <c r="JW137" i="5"/>
  <c r="JW136" i="5"/>
  <c r="JW135" i="5"/>
  <c r="JW129" i="5"/>
  <c r="JW123" i="5"/>
  <c r="JW113" i="5"/>
  <c r="JW103" i="5"/>
  <c r="JW86" i="5"/>
  <c r="JW76" i="5"/>
  <c r="JW63" i="5"/>
  <c r="JW53" i="5"/>
  <c r="JW25" i="5"/>
  <c r="JW19" i="5"/>
  <c r="GP95" i="71"/>
  <c r="GP89" i="71"/>
  <c r="GP80" i="71"/>
  <c r="GP72" i="71"/>
  <c r="GP66" i="71"/>
  <c r="GP61" i="71"/>
  <c r="GP56" i="71"/>
  <c r="GP50" i="71"/>
  <c r="GP44" i="71"/>
  <c r="GP35" i="71"/>
  <c r="GP26" i="71"/>
  <c r="HN132" i="66"/>
  <c r="HN116" i="66"/>
  <c r="HN105" i="66"/>
  <c r="HN87" i="66"/>
  <c r="HN77" i="66"/>
  <c r="HN68" i="66"/>
  <c r="HN59" i="66"/>
  <c r="HN49" i="66"/>
  <c r="HN38" i="66"/>
  <c r="HN24" i="66"/>
  <c r="JV53" i="5"/>
  <c r="JV185" i="5"/>
  <c r="JV178" i="5"/>
  <c r="JV172" i="5"/>
  <c r="JV165" i="5"/>
  <c r="JV154" i="5"/>
  <c r="JV145" i="5"/>
  <c r="JV138" i="5"/>
  <c r="JV137" i="5"/>
  <c r="JV136" i="5"/>
  <c r="JV135" i="5"/>
  <c r="JV129" i="5"/>
  <c r="JV123" i="5"/>
  <c r="JV113" i="5"/>
  <c r="JV103" i="5"/>
  <c r="JV86" i="5"/>
  <c r="JV76" i="5"/>
  <c r="JV63" i="5"/>
  <c r="JV25" i="5"/>
  <c r="JV19" i="5"/>
  <c r="JU25" i="5"/>
  <c r="JU138" i="5"/>
  <c r="JU137" i="5"/>
  <c r="JU136" i="5"/>
  <c r="GO95" i="71"/>
  <c r="GO89" i="71"/>
  <c r="GO80" i="71"/>
  <c r="GO72" i="71"/>
  <c r="GO66" i="71"/>
  <c r="GO61" i="71"/>
  <c r="GO56" i="71"/>
  <c r="GO50" i="71"/>
  <c r="GO44" i="71"/>
  <c r="GO35" i="71"/>
  <c r="GO26" i="71"/>
  <c r="HM132" i="66"/>
  <c r="HM116" i="66"/>
  <c r="HM105" i="66"/>
  <c r="HM87" i="66"/>
  <c r="HM77" i="66"/>
  <c r="HM68" i="66"/>
  <c r="HM59" i="66"/>
  <c r="HM49" i="66"/>
  <c r="HM38" i="66"/>
  <c r="HM24" i="66"/>
  <c r="JU185" i="5"/>
  <c r="JU178" i="5"/>
  <c r="JU172" i="5"/>
  <c r="JU165" i="5"/>
  <c r="JU154" i="5"/>
  <c r="JU145" i="5"/>
  <c r="JU135" i="5"/>
  <c r="JU129" i="5"/>
  <c r="JU123" i="5"/>
  <c r="JU113" i="5"/>
  <c r="JU103" i="5"/>
  <c r="JU86" i="5"/>
  <c r="JU76" i="5"/>
  <c r="JU63" i="5"/>
  <c r="JU53" i="5"/>
  <c r="JU19" i="5"/>
  <c r="JT138" i="5"/>
  <c r="JT137" i="5"/>
  <c r="JT136" i="5"/>
  <c r="HL132" i="66"/>
  <c r="HL116" i="66"/>
  <c r="HL105" i="66"/>
  <c r="HL87" i="66"/>
  <c r="HL77" i="66"/>
  <c r="HL68" i="66"/>
  <c r="HL59" i="66"/>
  <c r="HL49" i="66"/>
  <c r="HL38" i="66"/>
  <c r="HL24" i="66"/>
  <c r="JS138" i="5"/>
  <c r="JS137" i="5"/>
  <c r="JS136" i="5"/>
  <c r="HK116" i="66"/>
  <c r="HK105" i="66"/>
  <c r="HK87" i="66"/>
  <c r="HK77" i="66"/>
  <c r="HK68" i="66"/>
  <c r="HK59" i="66"/>
  <c r="HK49" i="66"/>
  <c r="HK38" i="66"/>
  <c r="HK24" i="66"/>
  <c r="HJ132" i="66"/>
  <c r="HJ116" i="66"/>
  <c r="HJ105" i="66"/>
  <c r="HJ87" i="66"/>
  <c r="HJ77" i="66"/>
  <c r="HJ68" i="66"/>
  <c r="HJ59" i="66"/>
  <c r="HJ49" i="66"/>
  <c r="HJ38" i="66"/>
  <c r="HJ24" i="66"/>
  <c r="JR138" i="5"/>
  <c r="JR137" i="5"/>
  <c r="JR136" i="5"/>
  <c r="HI24" i="66"/>
  <c r="HI38" i="66"/>
  <c r="HI132" i="66"/>
  <c r="HI116" i="66"/>
  <c r="HI105" i="66"/>
  <c r="HI87" i="66"/>
  <c r="HI77" i="66"/>
  <c r="HI68" i="66"/>
  <c r="HI59" i="66"/>
  <c r="HI49" i="66"/>
  <c r="JQ138" i="5"/>
  <c r="JQ137" i="5"/>
  <c r="JQ136" i="5"/>
  <c r="JP138" i="5"/>
  <c r="JP137" i="5"/>
  <c r="JP136" i="5"/>
  <c r="HH24" i="66"/>
  <c r="HH38" i="66"/>
  <c r="HH49" i="66"/>
  <c r="HH59" i="66"/>
  <c r="HH68" i="66"/>
  <c r="HH77" i="66"/>
  <c r="HH87" i="66"/>
  <c r="HH105" i="66"/>
  <c r="HH116" i="66"/>
  <c r="HH132" i="66"/>
  <c r="JO136" i="5"/>
  <c r="JO137" i="5"/>
  <c r="JO138" i="5"/>
  <c r="JO185" i="5"/>
  <c r="JN136" i="5"/>
  <c r="JN137" i="5"/>
  <c r="JN138" i="5"/>
  <c r="JN185" i="5"/>
  <c r="JL185" i="5"/>
  <c r="JM185" i="5"/>
  <c r="JM136" i="5"/>
  <c r="JM137" i="5"/>
  <c r="JM138" i="5"/>
  <c r="JL138" i="5"/>
  <c r="JL137" i="5"/>
  <c r="JL136" i="5"/>
  <c r="JJ136" i="5"/>
  <c r="JK136" i="5"/>
  <c r="JJ137" i="5"/>
  <c r="JK137" i="5"/>
  <c r="JJ138" i="5"/>
  <c r="JK138" i="5"/>
  <c r="JK185" i="5"/>
  <c r="JJ185" i="5"/>
  <c r="JI136" i="5"/>
  <c r="JI137" i="5"/>
  <c r="JI138" i="5"/>
  <c r="JI185" i="5"/>
  <c r="JH136" i="5"/>
  <c r="JH137" i="5"/>
  <c r="JH138" i="5"/>
  <c r="JH185" i="5"/>
  <c r="JG185" i="5"/>
  <c r="JG136" i="5"/>
  <c r="JG137" i="5"/>
  <c r="JG138" i="5"/>
  <c r="JF136" i="5"/>
  <c r="JF137" i="5"/>
  <c r="JF138" i="5"/>
  <c r="JF185" i="5"/>
  <c r="C185" i="5"/>
  <c r="D185" i="5"/>
  <c r="E185" i="5"/>
  <c r="F185" i="5"/>
  <c r="G185" i="5"/>
  <c r="H185" i="5"/>
  <c r="I185" i="5"/>
  <c r="J185" i="5"/>
  <c r="K185" i="5"/>
  <c r="L185" i="5"/>
  <c r="M185" i="5"/>
  <c r="N185" i="5"/>
  <c r="O185" i="5"/>
  <c r="P185" i="5"/>
  <c r="Q185" i="5"/>
  <c r="R185" i="5"/>
  <c r="S185" i="5"/>
  <c r="T185" i="5"/>
  <c r="U185" i="5"/>
  <c r="V185" i="5"/>
  <c r="W185" i="5"/>
  <c r="X185" i="5"/>
  <c r="Y185" i="5"/>
  <c r="Z185" i="5"/>
  <c r="AA185" i="5"/>
  <c r="AB185" i="5"/>
  <c r="AC185" i="5"/>
  <c r="AD185" i="5"/>
  <c r="AE185" i="5"/>
  <c r="AF185" i="5"/>
  <c r="AG185" i="5"/>
  <c r="AH185" i="5"/>
  <c r="AI185" i="5"/>
  <c r="AJ185" i="5"/>
  <c r="AK185" i="5"/>
  <c r="AL185" i="5"/>
  <c r="AM185" i="5"/>
  <c r="AN185" i="5"/>
  <c r="AO185" i="5"/>
  <c r="AP185" i="5"/>
  <c r="AQ185" i="5"/>
  <c r="AR185" i="5"/>
  <c r="AS185" i="5"/>
  <c r="AT185" i="5"/>
  <c r="AU185" i="5"/>
  <c r="AV185" i="5"/>
  <c r="AW185" i="5"/>
  <c r="AX185" i="5"/>
  <c r="AY185" i="5"/>
  <c r="AZ185" i="5"/>
  <c r="BA185" i="5"/>
  <c r="BB185" i="5"/>
  <c r="BC185" i="5"/>
  <c r="BD185" i="5"/>
  <c r="BE185" i="5"/>
  <c r="BF185" i="5"/>
  <c r="BG185" i="5"/>
  <c r="BH185" i="5"/>
  <c r="BI185" i="5"/>
  <c r="BJ185" i="5"/>
  <c r="BK185" i="5"/>
  <c r="BL185" i="5"/>
  <c r="BM185" i="5"/>
  <c r="BN185" i="5"/>
  <c r="BO185" i="5"/>
  <c r="BP185" i="5"/>
  <c r="BQ185" i="5"/>
  <c r="BR185" i="5"/>
  <c r="BS185" i="5"/>
  <c r="BT185" i="5"/>
  <c r="BU185" i="5"/>
  <c r="BV185" i="5"/>
  <c r="BW185" i="5"/>
  <c r="BX185" i="5"/>
  <c r="BY185" i="5"/>
  <c r="BZ185" i="5"/>
  <c r="CA185" i="5"/>
  <c r="CB185" i="5"/>
  <c r="CC185" i="5"/>
  <c r="CD185" i="5"/>
  <c r="CE185" i="5"/>
  <c r="CF185" i="5"/>
  <c r="CG185" i="5"/>
  <c r="CH185" i="5"/>
  <c r="CI185" i="5"/>
  <c r="CJ185" i="5"/>
  <c r="CK185" i="5"/>
  <c r="CL185" i="5"/>
  <c r="CM185" i="5"/>
  <c r="CN185" i="5"/>
  <c r="CO185" i="5"/>
  <c r="CP185" i="5"/>
  <c r="CQ185" i="5"/>
  <c r="CR185" i="5"/>
  <c r="CS185" i="5"/>
  <c r="CT185" i="5"/>
  <c r="CU185" i="5"/>
  <c r="CV185" i="5"/>
  <c r="CW185" i="5"/>
  <c r="CX185" i="5"/>
  <c r="CY185" i="5"/>
  <c r="CZ185" i="5"/>
  <c r="DA185" i="5"/>
  <c r="DB185" i="5"/>
  <c r="DC185" i="5"/>
  <c r="DD185" i="5"/>
  <c r="DE185" i="5"/>
  <c r="DF185" i="5"/>
  <c r="DG185" i="5"/>
  <c r="DH185" i="5"/>
  <c r="DI185" i="5"/>
  <c r="DJ185" i="5"/>
  <c r="DK185" i="5"/>
  <c r="DL185" i="5"/>
  <c r="DM185" i="5"/>
  <c r="DN185" i="5"/>
  <c r="DO185" i="5"/>
  <c r="DP185" i="5"/>
  <c r="DQ185" i="5"/>
  <c r="DR185" i="5"/>
  <c r="DS185" i="5"/>
  <c r="DT185" i="5"/>
  <c r="DU185" i="5"/>
  <c r="DV185" i="5"/>
  <c r="DW185" i="5"/>
  <c r="DX185" i="5"/>
  <c r="DY185" i="5"/>
  <c r="DZ185" i="5"/>
  <c r="EA185" i="5"/>
  <c r="EB185" i="5"/>
  <c r="EC185" i="5"/>
  <c r="ED185" i="5"/>
  <c r="EE185" i="5"/>
  <c r="EF185" i="5"/>
  <c r="EG185" i="5"/>
  <c r="EH185" i="5"/>
  <c r="EI185" i="5"/>
  <c r="EJ185" i="5"/>
  <c r="EK185" i="5"/>
  <c r="EL185" i="5"/>
  <c r="EM185" i="5"/>
  <c r="EN185" i="5"/>
  <c r="EO185" i="5"/>
  <c r="EP185" i="5"/>
  <c r="EQ185" i="5"/>
  <c r="ER185" i="5"/>
  <c r="ES185" i="5"/>
  <c r="ET185" i="5"/>
  <c r="EU185" i="5"/>
  <c r="EV185" i="5"/>
  <c r="EW185" i="5"/>
  <c r="EX185" i="5"/>
  <c r="EY185" i="5"/>
  <c r="EZ185" i="5"/>
  <c r="FA185" i="5"/>
  <c r="FB185" i="5"/>
  <c r="FC185" i="5"/>
  <c r="FD185" i="5"/>
  <c r="FE185" i="5"/>
  <c r="FF185" i="5"/>
  <c r="FG185" i="5"/>
  <c r="FH185" i="5"/>
  <c r="FI185" i="5"/>
  <c r="FJ185" i="5"/>
  <c r="FK185" i="5"/>
  <c r="FL185" i="5"/>
  <c r="FM185" i="5"/>
  <c r="FN185" i="5"/>
  <c r="FO185" i="5"/>
  <c r="FP185" i="5"/>
  <c r="FQ185" i="5"/>
  <c r="FR185" i="5"/>
  <c r="FS185" i="5"/>
  <c r="FT185" i="5"/>
  <c r="FU185" i="5"/>
  <c r="FV185" i="5"/>
  <c r="FW185" i="5"/>
  <c r="FX185" i="5"/>
  <c r="FY185" i="5"/>
  <c r="FZ185" i="5"/>
  <c r="GA185" i="5"/>
  <c r="GB185" i="5"/>
  <c r="GC185" i="5"/>
  <c r="GD185" i="5"/>
  <c r="GE185" i="5"/>
  <c r="GF185" i="5"/>
  <c r="GG185" i="5"/>
  <c r="GH185" i="5"/>
  <c r="GI185" i="5"/>
  <c r="GJ185" i="5"/>
  <c r="GK185" i="5"/>
  <c r="GL185" i="5"/>
  <c r="GM185" i="5"/>
  <c r="GN185" i="5"/>
  <c r="GO185" i="5"/>
  <c r="GP185" i="5"/>
  <c r="GQ185" i="5"/>
  <c r="GR185" i="5"/>
  <c r="GS185" i="5"/>
  <c r="GT185" i="5"/>
  <c r="GU185" i="5"/>
  <c r="GV185" i="5"/>
  <c r="GW185" i="5"/>
  <c r="GX185" i="5"/>
  <c r="GY185" i="5"/>
  <c r="GZ185" i="5"/>
  <c r="HA185" i="5"/>
  <c r="HB185" i="5"/>
  <c r="HC185" i="5"/>
  <c r="HD185" i="5"/>
  <c r="HE185" i="5"/>
  <c r="HF185" i="5"/>
  <c r="HG185" i="5"/>
  <c r="HH185" i="5"/>
  <c r="HI185" i="5"/>
  <c r="HJ185" i="5"/>
  <c r="HK185" i="5"/>
  <c r="HL185" i="5"/>
  <c r="HM185" i="5"/>
  <c r="HN185" i="5"/>
  <c r="HO185" i="5"/>
  <c r="HP185" i="5"/>
  <c r="HQ185" i="5"/>
  <c r="HR185" i="5"/>
  <c r="HS185" i="5"/>
  <c r="HT185" i="5"/>
  <c r="HU185" i="5"/>
  <c r="HV185" i="5"/>
  <c r="HW185" i="5"/>
  <c r="HX185" i="5"/>
  <c r="HY185" i="5"/>
  <c r="HZ185" i="5"/>
  <c r="IA185" i="5"/>
  <c r="IB185" i="5"/>
  <c r="IC185" i="5"/>
  <c r="ID185" i="5"/>
  <c r="IE185" i="5"/>
  <c r="IF185" i="5"/>
  <c r="IG185" i="5"/>
  <c r="IH185" i="5"/>
  <c r="II185" i="5"/>
  <c r="IJ185" i="5"/>
  <c r="IK185" i="5"/>
  <c r="IL185" i="5"/>
  <c r="IM185" i="5"/>
  <c r="IN185" i="5"/>
  <c r="IO185" i="5"/>
  <c r="IP185" i="5"/>
  <c r="IQ185" i="5"/>
  <c r="IR185" i="5"/>
  <c r="IS185" i="5"/>
  <c r="IT185" i="5"/>
  <c r="IU185" i="5"/>
  <c r="IV185" i="5"/>
  <c r="IW185" i="5"/>
  <c r="IX185" i="5"/>
  <c r="IY185" i="5"/>
  <c r="IZ185" i="5"/>
  <c r="JA185" i="5"/>
  <c r="JB185" i="5"/>
  <c r="JC185" i="5"/>
  <c r="JD185" i="5"/>
  <c r="JE185" i="5"/>
  <c r="B185" i="5"/>
  <c r="JE136" i="5"/>
  <c r="JE137" i="5"/>
  <c r="JE138" i="5"/>
  <c r="JC136" i="5"/>
  <c r="JD136" i="5"/>
  <c r="JC137" i="5"/>
  <c r="JD137" i="5"/>
  <c r="JC138" i="5"/>
  <c r="JD138" i="5"/>
  <c r="IT137" i="5"/>
  <c r="IU137" i="5"/>
  <c r="IV137" i="5"/>
  <c r="IW137" i="5"/>
  <c r="IX137" i="5"/>
  <c r="IY137" i="5"/>
  <c r="IZ137" i="5"/>
  <c r="JA137" i="5"/>
  <c r="JB137" i="5"/>
  <c r="IT136" i="5"/>
  <c r="IU136" i="5"/>
  <c r="IV136" i="5"/>
  <c r="IW136" i="5"/>
  <c r="IX136" i="5"/>
  <c r="IY136" i="5"/>
  <c r="IZ136" i="5"/>
  <c r="JA136" i="5"/>
  <c r="JB136" i="5"/>
  <c r="IT138" i="5"/>
  <c r="IU138" i="5"/>
  <c r="IV138" i="5"/>
  <c r="IW138" i="5"/>
  <c r="IX138" i="5"/>
  <c r="IY138" i="5"/>
  <c r="IZ138" i="5"/>
  <c r="JA138" i="5"/>
  <c r="JB138" i="5"/>
  <c r="GP15" i="5"/>
  <c r="IS137" i="5"/>
  <c r="IS138" i="5"/>
  <c r="IR138" i="5"/>
  <c r="IQ138" i="5"/>
  <c r="IP138" i="5"/>
  <c r="IO138" i="5"/>
  <c r="IN138" i="5"/>
  <c r="IM138" i="5"/>
  <c r="IL138" i="5"/>
  <c r="IK138" i="5"/>
  <c r="IJ138" i="5"/>
  <c r="II138" i="5"/>
  <c r="IR137" i="5"/>
  <c r="IQ137" i="5"/>
  <c r="IP137" i="5"/>
  <c r="IO137" i="5"/>
  <c r="IN137" i="5"/>
  <c r="IM137" i="5"/>
  <c r="IL137" i="5"/>
  <c r="IK137" i="5"/>
  <c r="IJ137" i="5"/>
  <c r="II137" i="5"/>
  <c r="IS136" i="5"/>
  <c r="IR136" i="5"/>
  <c r="IQ136" i="5"/>
  <c r="IP136" i="5"/>
  <c r="IO136" i="5"/>
  <c r="IN136" i="5"/>
  <c r="IM136" i="5"/>
  <c r="IL136" i="5"/>
  <c r="IK136" i="5"/>
  <c r="IJ136" i="5"/>
  <c r="II136" i="5"/>
  <c r="IH138" i="5"/>
  <c r="IH137" i="5"/>
  <c r="IH136" i="5"/>
  <c r="FL36" i="64"/>
  <c r="FL31" i="64"/>
  <c r="FK36" i="64"/>
  <c r="FK31" i="64"/>
  <c r="IQ103" i="5"/>
  <c r="IQ113" i="5" s="1"/>
  <c r="IQ106" i="5"/>
  <c r="IQ110" i="5" s="1"/>
  <c r="IQ95" i="5"/>
  <c r="IQ100" i="5" s="1"/>
  <c r="IO60" i="5"/>
  <c r="FI36" i="64"/>
  <c r="FI31" i="64"/>
  <c r="FI18" i="64"/>
  <c r="FI13" i="64"/>
  <c r="IO70" i="5"/>
  <c r="FH36" i="64"/>
  <c r="FH31" i="64"/>
  <c r="FH18" i="64"/>
  <c r="FH13" i="64"/>
  <c r="ET31" i="66"/>
  <c r="FB31" i="66"/>
  <c r="IA106" i="5"/>
  <c r="IA110" i="5" s="1"/>
  <c r="HU115" i="5"/>
  <c r="HN115" i="5"/>
  <c r="HM115" i="5"/>
  <c r="HL115" i="5"/>
  <c r="GA115" i="5"/>
  <c r="FY115" i="5"/>
  <c r="FW115" i="5"/>
  <c r="DS115" i="5"/>
  <c r="GA110" i="5"/>
  <c r="FY110" i="5"/>
  <c r="FW110" i="5"/>
  <c r="HU106" i="5"/>
  <c r="HN106" i="5"/>
  <c r="HN110" i="5" s="1"/>
  <c r="HM106" i="5"/>
  <c r="HM110" i="5" s="1"/>
  <c r="HL106" i="5"/>
  <c r="HL110" i="5" s="1"/>
  <c r="DS106" i="5"/>
  <c r="DS110" i="5" s="1"/>
  <c r="GA95" i="5"/>
  <c r="GA114" i="5" s="1"/>
  <c r="FY95" i="5"/>
  <c r="FY100" i="5" s="1"/>
  <c r="FW95" i="5"/>
  <c r="FW100" i="5" s="1"/>
  <c r="HU95" i="5"/>
  <c r="HU100" i="5" s="1"/>
  <c r="DS95" i="5"/>
  <c r="DS100" i="5" s="1"/>
  <c r="HN87" i="5"/>
  <c r="HN95" i="5" s="1"/>
  <c r="HN100" i="5" s="1"/>
  <c r="HM87" i="5"/>
  <c r="HM95" i="5" s="1"/>
  <c r="HL87" i="5"/>
  <c r="HL95" i="5" s="1"/>
  <c r="HL100" i="5" s="1"/>
  <c r="HJ87" i="5"/>
  <c r="HJ95" i="5" s="1"/>
  <c r="HJ100" i="5" s="1"/>
  <c r="ES79" i="5"/>
  <c r="EO79" i="5"/>
  <c r="FH78" i="5"/>
  <c r="FF78" i="5"/>
  <c r="FE78" i="5"/>
  <c r="FC78" i="5"/>
  <c r="ES78" i="5"/>
  <c r="FH77" i="5"/>
  <c r="FF77" i="5"/>
  <c r="FE77" i="5"/>
  <c r="FC77" i="5"/>
  <c r="ES77" i="5"/>
  <c r="EO77" i="5"/>
  <c r="GV70" i="5"/>
  <c r="GE70" i="5"/>
  <c r="FA70" i="5"/>
  <c r="EZ70" i="5"/>
  <c r="EY70" i="5"/>
  <c r="EX70" i="5"/>
  <c r="EW70" i="5"/>
  <c r="EV70" i="5"/>
  <c r="ER70" i="5"/>
  <c r="EQ70" i="5"/>
  <c r="EP70" i="5"/>
  <c r="EO70" i="5"/>
  <c r="EN70" i="5"/>
  <c r="EM70" i="5"/>
  <c r="EL70" i="5"/>
  <c r="EK70" i="5"/>
  <c r="EJ70" i="5"/>
  <c r="EI70" i="5"/>
  <c r="EH70" i="5"/>
  <c r="EG70" i="5"/>
  <c r="ED70" i="5"/>
  <c r="EC70" i="5"/>
  <c r="EB70" i="5"/>
  <c r="EA70" i="5"/>
  <c r="DZ70" i="5"/>
  <c r="DY70" i="5"/>
  <c r="DX70" i="5"/>
  <c r="DW70" i="5"/>
  <c r="DV70" i="5"/>
  <c r="FA60" i="5"/>
  <c r="EZ60" i="5"/>
  <c r="EY60" i="5"/>
  <c r="EX60" i="5"/>
  <c r="EW60" i="5"/>
  <c r="EV60" i="5"/>
  <c r="ER60" i="5"/>
  <c r="EQ60" i="5"/>
  <c r="EP60" i="5"/>
  <c r="EO60" i="5"/>
  <c r="EN60" i="5"/>
  <c r="EM60" i="5"/>
  <c r="EL60" i="5"/>
  <c r="EK60" i="5"/>
  <c r="EJ60" i="5"/>
  <c r="EI60" i="5"/>
  <c r="EH60" i="5"/>
  <c r="EG60" i="5"/>
  <c r="EF60" i="5"/>
  <c r="EE60" i="5"/>
  <c r="ED60" i="5"/>
  <c r="EC60" i="5"/>
  <c r="EB60" i="5"/>
  <c r="EA60" i="5"/>
  <c r="DZ60" i="5"/>
  <c r="DY60" i="5"/>
  <c r="DX60" i="5"/>
  <c r="DW60" i="5"/>
  <c r="DV60" i="5"/>
  <c r="FA41" i="66"/>
  <c r="CH41" i="66"/>
  <c r="FH40" i="66"/>
  <c r="FG40" i="66"/>
  <c r="FF40" i="66"/>
  <c r="FE40" i="66"/>
  <c r="FD40" i="66"/>
  <c r="FC40" i="66"/>
  <c r="FB40" i="66"/>
  <c r="FA40" i="66"/>
  <c r="FH39" i="66"/>
  <c r="FG39" i="66"/>
  <c r="FF39" i="66"/>
  <c r="FE39" i="66"/>
  <c r="FD39" i="66"/>
  <c r="FC39" i="66"/>
  <c r="FB39" i="66"/>
  <c r="FA39" i="66"/>
  <c r="BV139" i="66"/>
  <c r="CE138" i="66"/>
  <c r="CD138" i="66"/>
  <c r="CG50" i="66"/>
  <c r="CH50" i="66" s="1"/>
  <c r="ED30" i="64"/>
  <c r="ED22" i="64"/>
  <c r="ED18" i="64" s="1"/>
  <c r="ED17" i="64"/>
  <c r="ED13" i="64" s="1"/>
  <c r="FL15" i="66"/>
  <c r="FL13" i="66"/>
  <c r="FL14" i="66"/>
  <c r="O51" i="45"/>
  <c r="O50" i="45"/>
  <c r="O49" i="45"/>
  <c r="O48" i="45"/>
  <c r="O47" i="45"/>
  <c r="O46" i="45"/>
  <c r="O45" i="45"/>
  <c r="O44" i="45"/>
  <c r="O43" i="45"/>
  <c r="O42" i="45"/>
  <c r="O41" i="45"/>
  <c r="O40" i="45"/>
  <c r="O39" i="45"/>
  <c r="O38" i="45"/>
  <c r="O37" i="45"/>
  <c r="O36" i="45"/>
  <c r="O35" i="45"/>
  <c r="O34" i="45"/>
  <c r="O33" i="45"/>
  <c r="O32" i="45"/>
  <c r="O31" i="45"/>
  <c r="O30" i="45"/>
  <c r="O29" i="45"/>
  <c r="O28" i="45"/>
  <c r="O27" i="45"/>
  <c r="O26" i="45"/>
  <c r="O25" i="45"/>
  <c r="O24" i="45"/>
  <c r="O23" i="45"/>
  <c r="O22" i="45"/>
  <c r="O21" i="45"/>
  <c r="O20" i="45"/>
  <c r="O19" i="45"/>
  <c r="O18" i="45"/>
  <c r="O17" i="45"/>
  <c r="E16" i="45"/>
  <c r="O16" i="45" s="1"/>
  <c r="O15" i="45"/>
  <c r="O14" i="45"/>
  <c r="O13" i="45"/>
  <c r="O12" i="45"/>
  <c r="O11" i="45"/>
  <c r="O10" i="45"/>
  <c r="O9" i="45"/>
  <c r="O8" i="45"/>
  <c r="O7" i="45"/>
  <c r="O6" i="45"/>
  <c r="FI30" i="64" l="1"/>
  <c r="FL30" i="64"/>
  <c r="GA116" i="5"/>
  <c r="HM114" i="5"/>
  <c r="HM116" i="5" s="1"/>
  <c r="FH30" i="64"/>
  <c r="HL114" i="5"/>
  <c r="HL116" i="5" s="1"/>
  <c r="FI12" i="64"/>
  <c r="FK30" i="64"/>
  <c r="FH12" i="64"/>
  <c r="ED12" i="64"/>
  <c r="GA100" i="5"/>
  <c r="FW114" i="5"/>
  <c r="FW116" i="5" s="1"/>
  <c r="HU114" i="5"/>
  <c r="HU116" i="5" s="1"/>
  <c r="DS114" i="5"/>
  <c r="DS116" i="5" s="1"/>
  <c r="HM100" i="5"/>
  <c r="HN114" i="5"/>
  <c r="HN116" i="5" s="1"/>
  <c r="FY114" i="5"/>
  <c r="FY116" i="5" s="1"/>
  <c r="HU110" i="5"/>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B3EBA37D-40CA-4B31-BCB8-65DC32EA1867}" keepAlive="1" name="Consulta - Renda_Fixa_Emissões" description="Conexão com a consulta 'Renda_Fixa_Emissões' na pasta de trabalho." type="5" refreshedVersion="6" background="1" saveData="1">
    <dbPr connection="Provider=Microsoft.Mashup.OleDb.1;Data Source=$Workbook$;Location=Renda_Fixa_Emissões;Extended Properties=&quot;&quot;" command="SELECT * FROM [Renda_Fixa_Emissões]"/>
  </connection>
</connections>
</file>

<file path=xl/sharedStrings.xml><?xml version="1.0" encoding="utf-8"?>
<sst xmlns="http://schemas.openxmlformats.org/spreadsheetml/2006/main" count="1903" uniqueCount="531">
  <si>
    <t>Total</t>
  </si>
  <si>
    <t>-</t>
  </si>
  <si>
    <t>JAN</t>
  </si>
  <si>
    <t>FEV</t>
  </si>
  <si>
    <t>MAR</t>
  </si>
  <si>
    <t>ABR</t>
  </si>
  <si>
    <t>MAI</t>
  </si>
  <si>
    <t>JUN</t>
  </si>
  <si>
    <t>JUL</t>
  </si>
  <si>
    <t>AGO</t>
  </si>
  <si>
    <t>SET</t>
  </si>
  <si>
    <t>OUT</t>
  </si>
  <si>
    <t>NOV</t>
  </si>
  <si>
    <t>DEZ</t>
  </si>
  <si>
    <t>TOTAL</t>
  </si>
  <si>
    <t>1994</t>
  </si>
  <si>
    <t>21,4%</t>
  </si>
  <si>
    <t>6,9%</t>
  </si>
  <si>
    <t>45,5%</t>
  </si>
  <si>
    <t>0,2%</t>
  </si>
  <si>
    <t>1995</t>
  </si>
  <si>
    <t>26,4%</t>
  </si>
  <si>
    <t>5,0%</t>
  </si>
  <si>
    <t>41,3%</t>
  </si>
  <si>
    <t>1996</t>
  </si>
  <si>
    <t>28,6%</t>
  </si>
  <si>
    <t>3,2%</t>
  </si>
  <si>
    <t>45,1%</t>
  </si>
  <si>
    <t>1997</t>
  </si>
  <si>
    <t>25,9%</t>
  </si>
  <si>
    <t>4,3%</t>
  </si>
  <si>
    <t>40,1%</t>
  </si>
  <si>
    <t>0,4%</t>
  </si>
  <si>
    <t>1998</t>
  </si>
  <si>
    <t>1999</t>
  </si>
  <si>
    <t>2000</t>
  </si>
  <si>
    <t>2001</t>
  </si>
  <si>
    <t>2002</t>
  </si>
  <si>
    <t>2003</t>
  </si>
  <si>
    <t xml:space="preserve">Novo Mercado </t>
  </si>
  <si>
    <t>BANCO DE DADOS / OPERATIONAL FIGURES</t>
  </si>
  <si>
    <t>Voltar / Back</t>
  </si>
  <si>
    <t>ADR</t>
  </si>
  <si>
    <t xml:space="preserve"> nov/10</t>
  </si>
  <si>
    <t xml:space="preserve"> jan/11</t>
  </si>
  <si>
    <t>Relações com Investidores / Investor Relations</t>
  </si>
  <si>
    <t>n/d</t>
  </si>
  <si>
    <t>BOVESPA Mais Nível 2</t>
  </si>
  <si>
    <r>
      <t xml:space="preserve">Ano / 
</t>
    </r>
    <r>
      <rPr>
        <i/>
        <sz val="10"/>
        <rFont val="Calibri"/>
        <family val="2"/>
      </rPr>
      <t>Year</t>
    </r>
  </si>
  <si>
    <r>
      <t xml:space="preserve">Ações e seus derivativos / </t>
    </r>
    <r>
      <rPr>
        <b/>
        <i/>
        <sz val="10"/>
        <rFont val="Calibri"/>
        <family val="2"/>
      </rPr>
      <t>Stocks and derivatives</t>
    </r>
  </si>
  <si>
    <r>
      <t xml:space="preserve">À vista / </t>
    </r>
    <r>
      <rPr>
        <i/>
        <sz val="10"/>
        <rFont val="Calibri"/>
        <family val="2"/>
      </rPr>
      <t>Cash market</t>
    </r>
  </si>
  <si>
    <r>
      <t xml:space="preserve">Derivativos / </t>
    </r>
    <r>
      <rPr>
        <i/>
        <sz val="10"/>
        <rFont val="Calibri"/>
        <family val="2"/>
      </rPr>
      <t>Derivatives</t>
    </r>
  </si>
  <si>
    <r>
      <t xml:space="preserve">Opções / </t>
    </r>
    <r>
      <rPr>
        <i/>
        <sz val="10"/>
        <rFont val="Calibri"/>
        <family val="2"/>
      </rPr>
      <t>Options Market (stocks / indexes)</t>
    </r>
  </si>
  <si>
    <r>
      <t xml:space="preserve">Termo / </t>
    </r>
    <r>
      <rPr>
        <i/>
        <sz val="10"/>
        <rFont val="Calibri"/>
        <family val="2"/>
      </rPr>
      <t>Forward market</t>
    </r>
  </si>
  <si>
    <r>
      <t xml:space="preserve">Taxas de Juros em Reais / </t>
    </r>
    <r>
      <rPr>
        <i/>
        <sz val="10"/>
        <rFont val="Calibri"/>
        <family val="2"/>
      </rPr>
      <t>Interest Rates in BRL</t>
    </r>
  </si>
  <si>
    <r>
      <t xml:space="preserve">Taxas de Juros em Dólares / </t>
    </r>
    <r>
      <rPr>
        <i/>
        <sz val="10"/>
        <rFont val="Calibri"/>
        <family val="2"/>
      </rPr>
      <t>Interest Rates in USD</t>
    </r>
  </si>
  <si>
    <r>
      <t xml:space="preserve">Mini Contratos / </t>
    </r>
    <r>
      <rPr>
        <i/>
        <sz val="10"/>
        <rFont val="Calibri"/>
        <family val="2"/>
      </rPr>
      <t>Mini Contracts</t>
    </r>
  </si>
  <si>
    <r>
      <t xml:space="preserve">TOTAL RENDA VARIÁVEL / </t>
    </r>
    <r>
      <rPr>
        <b/>
        <i/>
        <sz val="10"/>
        <rFont val="Calibri"/>
        <family val="2"/>
      </rPr>
      <t xml:space="preserve">TOTAL EQUITY INCOME </t>
    </r>
    <r>
      <rPr>
        <b/>
        <sz val="10"/>
        <rFont val="Calibri"/>
        <family val="2"/>
      </rPr>
      <t>(1.1 + 1.2 + 1.3 + 1.4)</t>
    </r>
  </si>
  <si>
    <r>
      <t>Taxas de Juros em Dólares /</t>
    </r>
    <r>
      <rPr>
        <i/>
        <sz val="10"/>
        <rFont val="Calibri"/>
        <family val="2"/>
      </rPr>
      <t xml:space="preserve"> Interest Rates in USD</t>
    </r>
  </si>
  <si>
    <r>
      <t xml:space="preserve">Nível 2 / </t>
    </r>
    <r>
      <rPr>
        <i/>
        <sz val="10"/>
        <rFont val="Calibri"/>
        <family val="2"/>
      </rPr>
      <t>Level 2</t>
    </r>
  </si>
  <si>
    <r>
      <t xml:space="preserve">Nível 1 / </t>
    </r>
    <r>
      <rPr>
        <i/>
        <sz val="10"/>
        <rFont val="Calibri"/>
        <family val="2"/>
      </rPr>
      <t>Level 1</t>
    </r>
  </si>
  <si>
    <r>
      <t>Empresas /</t>
    </r>
    <r>
      <rPr>
        <b/>
        <i/>
        <sz val="10"/>
        <rFont val="Calibri"/>
        <family val="2"/>
      </rPr>
      <t xml:space="preserve"> Companies</t>
    </r>
  </si>
  <si>
    <r>
      <t xml:space="preserve"> Tradicional / </t>
    </r>
    <r>
      <rPr>
        <i/>
        <sz val="10"/>
        <rFont val="Calibri"/>
        <family val="2"/>
      </rPr>
      <t>Traditional market</t>
    </r>
  </si>
  <si>
    <r>
      <t xml:space="preserve">R$ em bilhões / 
</t>
    </r>
    <r>
      <rPr>
        <i/>
        <sz val="10"/>
        <rFont val="Calibri"/>
        <family val="2"/>
      </rPr>
      <t>R$ billions</t>
    </r>
  </si>
  <si>
    <r>
      <t xml:space="preserve">Quantidade / </t>
    </r>
    <r>
      <rPr>
        <sz val="8"/>
        <rFont val="Calibri"/>
        <family val="2"/>
      </rPr>
      <t>Quantity</t>
    </r>
  </si>
  <si>
    <t>62.291.709.851,44</t>
  </si>
  <si>
    <t>47.353.992.012,09</t>
  </si>
  <si>
    <t>57.689.187.163,05</t>
  </si>
  <si>
    <t>40.329.839.708,67</t>
  </si>
  <si>
    <t xml:space="preserve"> Número de pregões - mensal/ # of trading sessions - monthly</t>
  </si>
  <si>
    <t>Infrastructure for financing</t>
  </si>
  <si>
    <t>BALCÃO / OTC</t>
  </si>
  <si>
    <t>Technology, data and services</t>
  </si>
  <si>
    <t>(1) Considera-se apenas os participantes dos quais cobramos a taxa de utilização de sistemas. / Considering only the participants we charge monthly utilization fees.</t>
  </si>
  <si>
    <r>
      <t xml:space="preserve">Pes. Físicas / </t>
    </r>
    <r>
      <rPr>
        <i/>
        <sz val="10"/>
        <rFont val="Calibri"/>
        <family val="2"/>
      </rPr>
      <t>Individuals</t>
    </r>
  </si>
  <si>
    <r>
      <t xml:space="preserve">Institucionais Locais / Local </t>
    </r>
    <r>
      <rPr>
        <i/>
        <sz val="10"/>
        <rFont val="Calibri"/>
        <family val="2"/>
      </rPr>
      <t>Institutional Investors</t>
    </r>
  </si>
  <si>
    <r>
      <t xml:space="preserve">Não Residentes / 
</t>
    </r>
    <r>
      <rPr>
        <i/>
        <sz val="10"/>
        <rFont val="Calibri"/>
        <family val="2"/>
      </rPr>
      <t>Foreign Investors</t>
    </r>
  </si>
  <si>
    <r>
      <t xml:space="preserve">Empresas / </t>
    </r>
    <r>
      <rPr>
        <i/>
        <sz val="10"/>
        <rFont val="Calibri"/>
        <family val="2"/>
      </rPr>
      <t>Private and Public Companies</t>
    </r>
  </si>
  <si>
    <r>
      <t xml:space="preserve">Inst. Financ./ </t>
    </r>
    <r>
      <rPr>
        <i/>
        <sz val="10"/>
        <rFont val="Calibri"/>
        <family val="2"/>
      </rPr>
      <t>Financial Institutions</t>
    </r>
  </si>
  <si>
    <r>
      <t xml:space="preserve">Outros / </t>
    </r>
    <r>
      <rPr>
        <i/>
        <sz val="10"/>
        <rFont val="Calibri"/>
        <family val="2"/>
      </rPr>
      <t>Others</t>
    </r>
  </si>
  <si>
    <r>
      <t xml:space="preserve">Tx Juros BRL  / </t>
    </r>
    <r>
      <rPr>
        <i/>
        <sz val="10"/>
        <rFont val="Calibri"/>
        <family val="2"/>
      </rPr>
      <t>Int Rates BRL</t>
    </r>
  </si>
  <si>
    <t>Balcão</t>
  </si>
  <si>
    <t>OTC</t>
  </si>
  <si>
    <t>Infraestrutura para Financiamentos</t>
  </si>
  <si>
    <r>
      <t xml:space="preserve">Volume (R$) / </t>
    </r>
    <r>
      <rPr>
        <i/>
        <sz val="10"/>
        <rFont val="Calibri"/>
        <family val="2"/>
      </rPr>
      <t>Value (R$)</t>
    </r>
  </si>
  <si>
    <t>Tecnologia, dados e serviços</t>
  </si>
  <si>
    <t>CIP  (SITRAF)</t>
  </si>
  <si>
    <t xml:space="preserve"> 565758 </t>
  </si>
  <si>
    <t>jan/07</t>
  </si>
  <si>
    <t>fev/07</t>
  </si>
  <si>
    <t>mar/07</t>
  </si>
  <si>
    <t>abr/07</t>
  </si>
  <si>
    <t>mai/07</t>
  </si>
  <si>
    <t>jun/07</t>
  </si>
  <si>
    <t>jul/07</t>
  </si>
  <si>
    <t>ago/07</t>
  </si>
  <si>
    <t>set/07</t>
  </si>
  <si>
    <t>out/07</t>
  </si>
  <si>
    <t>nov/07</t>
  </si>
  <si>
    <t>dez/07</t>
  </si>
  <si>
    <t>jan/08</t>
  </si>
  <si>
    <t>fev/08</t>
  </si>
  <si>
    <t>mar/08</t>
  </si>
  <si>
    <t>abr/08</t>
  </si>
  <si>
    <t>mai/08</t>
  </si>
  <si>
    <t>jun/08</t>
  </si>
  <si>
    <t>jul/08</t>
  </si>
  <si>
    <t>ago/08</t>
  </si>
  <si>
    <t>set/08</t>
  </si>
  <si>
    <t>out/08</t>
  </si>
  <si>
    <t>nov/08</t>
  </si>
  <si>
    <t>dez/08</t>
  </si>
  <si>
    <t>jan/09</t>
  </si>
  <si>
    <t>fev/09</t>
  </si>
  <si>
    <t>mar/09</t>
  </si>
  <si>
    <t>abr/09</t>
  </si>
  <si>
    <t>mai/09</t>
  </si>
  <si>
    <t>jun/09</t>
  </si>
  <si>
    <t>jul/09</t>
  </si>
  <si>
    <t>ago/09</t>
  </si>
  <si>
    <t>set/09</t>
  </si>
  <si>
    <t>out/09</t>
  </si>
  <si>
    <t>nov/09</t>
  </si>
  <si>
    <t>dez/09</t>
  </si>
  <si>
    <t>jan/10</t>
  </si>
  <si>
    <t>fev/10</t>
  </si>
  <si>
    <t>mar/10</t>
  </si>
  <si>
    <t>abr/10</t>
  </si>
  <si>
    <t>mai/10</t>
  </si>
  <si>
    <t>jun/10</t>
  </si>
  <si>
    <t>jul/10</t>
  </si>
  <si>
    <t>ago/10</t>
  </si>
  <si>
    <t>set/10</t>
  </si>
  <si>
    <t>out/10</t>
  </si>
  <si>
    <t>nov/10</t>
  </si>
  <si>
    <t>dez/10</t>
  </si>
  <si>
    <t>jan/11</t>
  </si>
  <si>
    <t>fev/11</t>
  </si>
  <si>
    <t>mar/11</t>
  </si>
  <si>
    <t>abr/11</t>
  </si>
  <si>
    <t>mai/11</t>
  </si>
  <si>
    <t>jun/11</t>
  </si>
  <si>
    <t>jul/11</t>
  </si>
  <si>
    <t>ago/11</t>
  </si>
  <si>
    <t>set/11</t>
  </si>
  <si>
    <t>out/11</t>
  </si>
  <si>
    <t>nov/11</t>
  </si>
  <si>
    <t>dez/11</t>
  </si>
  <si>
    <t>jan/12</t>
  </si>
  <si>
    <t>fev/12</t>
  </si>
  <si>
    <t>mar/12</t>
  </si>
  <si>
    <t>abr/12</t>
  </si>
  <si>
    <t>mai/12</t>
  </si>
  <si>
    <t>jun/12</t>
  </si>
  <si>
    <t>jul/12</t>
  </si>
  <si>
    <t>ago/12</t>
  </si>
  <si>
    <t>set/12</t>
  </si>
  <si>
    <t>out/12</t>
  </si>
  <si>
    <t>nov/12</t>
  </si>
  <si>
    <t>dez/12</t>
  </si>
  <si>
    <t>jan/13</t>
  </si>
  <si>
    <t>fev/13</t>
  </si>
  <si>
    <t>mar/13</t>
  </si>
  <si>
    <t>abr/13</t>
  </si>
  <si>
    <t>mai/13</t>
  </si>
  <si>
    <t>jun/13</t>
  </si>
  <si>
    <t>jul/13</t>
  </si>
  <si>
    <t>ago/13</t>
  </si>
  <si>
    <t>set/13</t>
  </si>
  <si>
    <t>out/13</t>
  </si>
  <si>
    <t>nov/13</t>
  </si>
  <si>
    <t>dez/13</t>
  </si>
  <si>
    <t>jan/14</t>
  </si>
  <si>
    <t>fev/14</t>
  </si>
  <si>
    <t>mar/14</t>
  </si>
  <si>
    <t>abr/14</t>
  </si>
  <si>
    <t>mai/14</t>
  </si>
  <si>
    <t>jun/14</t>
  </si>
  <si>
    <t>jul/14</t>
  </si>
  <si>
    <t>ago/14</t>
  </si>
  <si>
    <t>set/14</t>
  </si>
  <si>
    <t>out/14</t>
  </si>
  <si>
    <t>nov/14</t>
  </si>
  <si>
    <t>dez/14</t>
  </si>
  <si>
    <t>jan/15</t>
  </si>
  <si>
    <t>fev/15</t>
  </si>
  <si>
    <t>mar/15</t>
  </si>
  <si>
    <t>abr/15</t>
  </si>
  <si>
    <t>mai/15</t>
  </si>
  <si>
    <t>jun/15</t>
  </si>
  <si>
    <t>jul/15</t>
  </si>
  <si>
    <t>ago/15</t>
  </si>
  <si>
    <t>set/15</t>
  </si>
  <si>
    <t>out/15</t>
  </si>
  <si>
    <t>nov/15</t>
  </si>
  <si>
    <t>dez/15</t>
  </si>
  <si>
    <t>jan/16</t>
  </si>
  <si>
    <t>fev/16</t>
  </si>
  <si>
    <t>mar/16</t>
  </si>
  <si>
    <t>abr/16</t>
  </si>
  <si>
    <t>mai/16</t>
  </si>
  <si>
    <t>jun/16</t>
  </si>
  <si>
    <t>jul/16</t>
  </si>
  <si>
    <t>ago/16</t>
  </si>
  <si>
    <t>set/16</t>
  </si>
  <si>
    <t>out/16</t>
  </si>
  <si>
    <t>nov/16</t>
  </si>
  <si>
    <t>dez/16</t>
  </si>
  <si>
    <t>jan/17</t>
  </si>
  <si>
    <t>fev/17</t>
  </si>
  <si>
    <t>mar/17</t>
  </si>
  <si>
    <t>abr/17</t>
  </si>
  <si>
    <t>mai/17</t>
  </si>
  <si>
    <t>jun/17</t>
  </si>
  <si>
    <t>jul/17</t>
  </si>
  <si>
    <t>ago/17</t>
  </si>
  <si>
    <t>set/17</t>
  </si>
  <si>
    <t>out/17</t>
  </si>
  <si>
    <t>nov/17</t>
  </si>
  <si>
    <t>dez/17</t>
  </si>
  <si>
    <t>jan/18</t>
  </si>
  <si>
    <t>fev/18</t>
  </si>
  <si>
    <t>mar/18</t>
  </si>
  <si>
    <t>abr/18</t>
  </si>
  <si>
    <t>mai/18</t>
  </si>
  <si>
    <t>jun/18</t>
  </si>
  <si>
    <t>jul/18</t>
  </si>
  <si>
    <t>ago/18</t>
  </si>
  <si>
    <t>set/18</t>
  </si>
  <si>
    <t>out/18</t>
  </si>
  <si>
    <t>nov/18</t>
  </si>
  <si>
    <t>dez/18</t>
  </si>
  <si>
    <t>jan/19</t>
  </si>
  <si>
    <t>fev/19</t>
  </si>
  <si>
    <t>mar/19</t>
  </si>
  <si>
    <t>abr/19</t>
  </si>
  <si>
    <t>mai/19</t>
  </si>
  <si>
    <r>
      <t xml:space="preserve">Número de Contratos / Number of Contracts </t>
    </r>
    <r>
      <rPr>
        <b/>
        <i/>
        <vertAlign val="superscript"/>
        <sz val="8"/>
        <color rgb="FF000000"/>
        <rFont val="Calibri"/>
        <family val="2"/>
      </rPr>
      <t>1</t>
    </r>
  </si>
  <si>
    <r>
      <t xml:space="preserve">Balcão / </t>
    </r>
    <r>
      <rPr>
        <i/>
        <sz val="10"/>
        <rFont val="Calibri"/>
        <family val="2"/>
      </rPr>
      <t xml:space="preserve">OTC </t>
    </r>
    <r>
      <rPr>
        <i/>
        <vertAlign val="superscript"/>
        <sz val="10"/>
        <rFont val="Calibri"/>
        <family val="2"/>
      </rPr>
      <t>2</t>
    </r>
  </si>
  <si>
    <r>
      <t xml:space="preserve">RPC Total / </t>
    </r>
    <r>
      <rPr>
        <b/>
        <i/>
        <sz val="10"/>
        <rFont val="Calibri"/>
        <family val="2"/>
      </rPr>
      <t>Total RPC</t>
    </r>
    <r>
      <rPr>
        <b/>
        <sz val="10"/>
        <rFont val="Calibri"/>
        <family val="2"/>
      </rPr>
      <t xml:space="preserve"> </t>
    </r>
    <r>
      <rPr>
        <b/>
        <vertAlign val="superscript"/>
        <sz val="10"/>
        <rFont val="Calibri"/>
        <family val="2"/>
      </rPr>
      <t>3</t>
    </r>
  </si>
  <si>
    <t>Listado - ações e instrumentos de renda variável</t>
  </si>
  <si>
    <t>Listed - equity</t>
  </si>
  <si>
    <t>SEGMENTO / SEGMENT</t>
  </si>
  <si>
    <r>
      <rPr>
        <b/>
        <sz val="10"/>
        <color indexed="8"/>
        <rFont val="Calibri"/>
        <family val="2"/>
      </rPr>
      <t xml:space="preserve">Volume Financeiro (R$) </t>
    </r>
    <r>
      <rPr>
        <b/>
        <i/>
        <sz val="10"/>
        <color indexed="8"/>
        <rFont val="Calibri"/>
        <family val="2"/>
      </rPr>
      <t>/ Value Traded (R$)</t>
    </r>
  </si>
  <si>
    <r>
      <rPr>
        <b/>
        <sz val="12"/>
        <color theme="5"/>
        <rFont val="Calibri"/>
        <family val="2"/>
      </rPr>
      <t>ADTV -  Volume Financeiro Médio Diário</t>
    </r>
    <r>
      <rPr>
        <b/>
        <i/>
        <sz val="12"/>
        <color theme="5"/>
        <rFont val="Calibri"/>
        <family val="2"/>
      </rPr>
      <t xml:space="preserve"> / Average Daily Trading Value</t>
    </r>
  </si>
  <si>
    <r>
      <rPr>
        <b/>
        <sz val="12"/>
        <color theme="5"/>
        <rFont val="Calibri"/>
        <family val="2"/>
      </rPr>
      <t>ADV -  Volume Médio Diário</t>
    </r>
    <r>
      <rPr>
        <b/>
        <i/>
        <sz val="12"/>
        <color theme="5"/>
        <rFont val="Calibri"/>
        <family val="2"/>
      </rPr>
      <t xml:space="preserve"> / Average Daily Volume</t>
    </r>
  </si>
  <si>
    <r>
      <t xml:space="preserve">Mercado à Vista / </t>
    </r>
    <r>
      <rPr>
        <i/>
        <sz val="10"/>
        <rFont val="Calibri"/>
        <family val="2"/>
      </rPr>
      <t>Cash market</t>
    </r>
  </si>
  <si>
    <r>
      <t xml:space="preserve">Mercado de opções / </t>
    </r>
    <r>
      <rPr>
        <i/>
        <sz val="10"/>
        <rFont val="Calibri"/>
        <family val="2"/>
      </rPr>
      <t>Options market</t>
    </r>
  </si>
  <si>
    <r>
      <t xml:space="preserve">Derivativos de Índice / </t>
    </r>
    <r>
      <rPr>
        <b/>
        <i/>
        <sz val="10"/>
        <rFont val="Calibri"/>
        <family val="2"/>
      </rPr>
      <t>Stock Indices Derivatives</t>
    </r>
  </si>
  <si>
    <r>
      <t xml:space="preserve">Receita (R$ mil) / </t>
    </r>
    <r>
      <rPr>
        <b/>
        <i/>
        <sz val="10"/>
        <rFont val="Calibri"/>
        <family val="2"/>
      </rPr>
      <t>Revenue (R$ thousands)</t>
    </r>
  </si>
  <si>
    <r>
      <t xml:space="preserve">Margem de Negociação (bps) / </t>
    </r>
    <r>
      <rPr>
        <b/>
        <i/>
        <sz val="10"/>
        <rFont val="Calibri"/>
        <family val="2"/>
      </rPr>
      <t>Trading Margin (bps)</t>
    </r>
  </si>
  <si>
    <r>
      <t xml:space="preserve">RPC - Receita por Contrato / </t>
    </r>
    <r>
      <rPr>
        <b/>
        <i/>
        <sz val="12"/>
        <color theme="5"/>
        <rFont val="Calibri"/>
        <family val="2"/>
      </rPr>
      <t>Revenue per Contract</t>
    </r>
  </si>
  <si>
    <r>
      <t xml:space="preserve">Número de Contas/ </t>
    </r>
    <r>
      <rPr>
        <b/>
        <i/>
        <sz val="10"/>
        <rFont val="Calibri"/>
        <family val="2"/>
      </rPr>
      <t>Number of Accounts</t>
    </r>
  </si>
  <si>
    <t>Valor (R$ bilhões) / Value (R$ billions)</t>
  </si>
  <si>
    <r>
      <rPr>
        <b/>
        <sz val="12"/>
        <color theme="5"/>
        <rFont val="Calibri"/>
        <family val="2"/>
      </rPr>
      <t>Depositária de Ações por Investidor</t>
    </r>
    <r>
      <rPr>
        <b/>
        <i/>
        <sz val="12"/>
        <color theme="5"/>
        <rFont val="Calibri"/>
        <family val="2"/>
      </rPr>
      <t xml:space="preserve"> / Equity Depository per Investor</t>
    </r>
  </si>
  <si>
    <r>
      <t xml:space="preserve">Volume Total do Mês (R$) / Monthly </t>
    </r>
    <r>
      <rPr>
        <i/>
        <sz val="10"/>
        <rFont val="Calibri"/>
        <family val="2"/>
      </rPr>
      <t>Total Value (R$)</t>
    </r>
  </si>
  <si>
    <r>
      <t>Emissores /</t>
    </r>
    <r>
      <rPr>
        <b/>
        <i/>
        <sz val="12"/>
        <color theme="5"/>
        <rFont val="Calibri"/>
        <family val="2"/>
      </rPr>
      <t xml:space="preserve"> Issures</t>
    </r>
  </si>
  <si>
    <r>
      <t xml:space="preserve">Níveis de Governança / </t>
    </r>
    <r>
      <rPr>
        <i/>
        <sz val="10"/>
        <rFont val="Calibri"/>
        <family val="2"/>
      </rPr>
      <t>Special Listing Segments</t>
    </r>
  </si>
  <si>
    <r>
      <t xml:space="preserve">Fundos / </t>
    </r>
    <r>
      <rPr>
        <b/>
        <i/>
        <sz val="10"/>
        <rFont val="Calibri"/>
        <family val="2"/>
      </rPr>
      <t>Funds</t>
    </r>
  </si>
  <si>
    <r>
      <t xml:space="preserve">Emissores de Bolsa / </t>
    </r>
    <r>
      <rPr>
        <b/>
        <i/>
        <sz val="10"/>
        <rFont val="Calibri"/>
        <family val="2"/>
      </rPr>
      <t>Stock Exchange issuers</t>
    </r>
  </si>
  <si>
    <r>
      <t xml:space="preserve">CEPAC / </t>
    </r>
    <r>
      <rPr>
        <b/>
        <i/>
        <sz val="10"/>
        <rFont val="Calibri"/>
        <family val="2"/>
      </rPr>
      <t>Others</t>
    </r>
  </si>
  <si>
    <r>
      <t xml:space="preserve">Emissores de Balcão / </t>
    </r>
    <r>
      <rPr>
        <b/>
        <i/>
        <sz val="10"/>
        <rFont val="Calibri"/>
        <family val="2"/>
      </rPr>
      <t>OTC issuers</t>
    </r>
  </si>
  <si>
    <r>
      <t xml:space="preserve">Total de emissores / </t>
    </r>
    <r>
      <rPr>
        <b/>
        <i/>
        <sz val="10"/>
        <rFont val="Calibri"/>
        <family val="2"/>
      </rPr>
      <t>Total issuers</t>
    </r>
  </si>
  <si>
    <r>
      <t>Empresas / C</t>
    </r>
    <r>
      <rPr>
        <i/>
        <sz val="10"/>
        <rFont val="Calibri"/>
        <family val="2"/>
      </rPr>
      <t>ompanies</t>
    </r>
  </si>
  <si>
    <r>
      <t>Outros emissores / O</t>
    </r>
    <r>
      <rPr>
        <i/>
        <sz val="10"/>
        <rFont val="Calibri"/>
        <family val="2"/>
      </rPr>
      <t>ther issuers</t>
    </r>
  </si>
  <si>
    <r>
      <t>Captações /</t>
    </r>
    <r>
      <rPr>
        <b/>
        <i/>
        <sz val="12"/>
        <color theme="5"/>
        <rFont val="Calibri"/>
        <family val="2"/>
      </rPr>
      <t xml:space="preserve"> Capital Raised</t>
    </r>
  </si>
  <si>
    <r>
      <t xml:space="preserve">Institucionais / </t>
    </r>
    <r>
      <rPr>
        <i/>
        <sz val="10"/>
        <rFont val="Calibri"/>
        <family val="2"/>
      </rPr>
      <t>Institutional Investors</t>
    </r>
  </si>
  <si>
    <r>
      <t xml:space="preserve">Estrangeiro / </t>
    </r>
    <r>
      <rPr>
        <i/>
        <sz val="10"/>
        <rFont val="Calibri"/>
        <family val="2"/>
      </rPr>
      <t>Foreign Investors</t>
    </r>
  </si>
  <si>
    <r>
      <t xml:space="preserve">Inst. Financ. / </t>
    </r>
    <r>
      <rPr>
        <i/>
        <sz val="10"/>
        <rFont val="Calibri"/>
        <family val="2"/>
      </rPr>
      <t>Financial Institutions</t>
    </r>
  </si>
  <si>
    <t>BOVESPA Mais²</t>
  </si>
  <si>
    <r>
      <t xml:space="preserve">BDRs Não-patrocinados / </t>
    </r>
    <r>
      <rPr>
        <b/>
        <i/>
        <sz val="10"/>
        <rFont val="Calibri"/>
        <family val="2"/>
      </rPr>
      <t>Non-sponsored BDRs³</t>
    </r>
  </si>
  <si>
    <r>
      <t xml:space="preserve">Volume (US$) / </t>
    </r>
    <r>
      <rPr>
        <i/>
        <sz val="10"/>
        <rFont val="Calibri"/>
        <family val="2"/>
      </rPr>
      <t xml:space="preserve">Value (US$) </t>
    </r>
    <r>
      <rPr>
        <b/>
        <i/>
        <vertAlign val="superscript"/>
        <sz val="10"/>
        <rFont val="Calibri"/>
        <family val="2"/>
      </rPr>
      <t>1</t>
    </r>
  </si>
  <si>
    <r>
      <t xml:space="preserve">Número de Ofertas / </t>
    </r>
    <r>
      <rPr>
        <i/>
        <sz val="10"/>
        <rFont val="Calibri"/>
        <family val="2"/>
      </rPr>
      <t>Number of Offerings</t>
    </r>
  </si>
  <si>
    <r>
      <t xml:space="preserve">Banco Central / </t>
    </r>
    <r>
      <rPr>
        <i/>
        <sz val="10"/>
        <rFont val="Calibri"/>
        <family val="2"/>
      </rPr>
      <t>Central Bank</t>
    </r>
  </si>
  <si>
    <r>
      <t xml:space="preserve">Índices de Ações  / </t>
    </r>
    <r>
      <rPr>
        <i/>
        <sz val="10"/>
        <rFont val="Calibri"/>
        <family val="2"/>
      </rPr>
      <t>Stock Indices ¹</t>
    </r>
  </si>
  <si>
    <t>Part % Total¹</t>
  </si>
  <si>
    <t xml:space="preserve"> Ações e Instrumentos de Renda Variável / Equities</t>
  </si>
  <si>
    <t>1. Negociação e Pós- Negociação  / Trading and Post-trading</t>
  </si>
  <si>
    <t>2.  Depositária de Renda Variável / Depository</t>
  </si>
  <si>
    <t>3. Empréstimo de Ações / Stock Lending</t>
  </si>
  <si>
    <t>4. Soluções para Emissores / Solution for Issuers</t>
  </si>
  <si>
    <t>5. Outros / Other</t>
  </si>
  <si>
    <t xml:space="preserve"> Juros, Moedas e Mercadorias / FICC</t>
  </si>
  <si>
    <r>
      <t xml:space="preserve">Tesouro Direto / </t>
    </r>
    <r>
      <rPr>
        <b/>
        <i/>
        <sz val="12"/>
        <color theme="5"/>
        <rFont val="Calibri"/>
        <family val="2"/>
      </rPr>
      <t>Treasury Direct</t>
    </r>
  </si>
  <si>
    <r>
      <rPr>
        <b/>
        <sz val="12"/>
        <color theme="5"/>
        <rFont val="Calibri"/>
        <family val="2"/>
      </rPr>
      <t xml:space="preserve">Utilização Mensal / </t>
    </r>
    <r>
      <rPr>
        <b/>
        <i/>
        <sz val="12"/>
        <color theme="5"/>
        <rFont val="Calibri"/>
        <family val="2"/>
      </rPr>
      <t>Monthly Utilization</t>
    </r>
  </si>
  <si>
    <t>Swaps¹</t>
  </si>
  <si>
    <t>ADV - Volume médio diário / Average Daily Volume</t>
  </si>
  <si>
    <t>R$ ¹</t>
  </si>
  <si>
    <r>
      <t xml:space="preserve">Câmbio Pronto / </t>
    </r>
    <r>
      <rPr>
        <b/>
        <i/>
        <sz val="12"/>
        <color theme="5"/>
        <rFont val="Calibri"/>
        <family val="2"/>
      </rPr>
      <t>Spot FX</t>
    </r>
  </si>
  <si>
    <r>
      <t>Volume (R$ Milhões) /</t>
    </r>
    <r>
      <rPr>
        <i/>
        <sz val="10"/>
        <rFont val="Calibri"/>
        <family val="2"/>
      </rPr>
      <t xml:space="preserve"> Value (R$ Millions)</t>
    </r>
  </si>
  <si>
    <r>
      <t xml:space="preserve">Participação dos Investidores / </t>
    </r>
    <r>
      <rPr>
        <b/>
        <i/>
        <sz val="12"/>
        <color theme="5"/>
        <rFont val="Calibri"/>
        <family val="2"/>
      </rPr>
      <t>Investors' Participation</t>
    </r>
  </si>
  <si>
    <r>
      <rPr>
        <b/>
        <sz val="10"/>
        <color rgb="FF000000"/>
        <rFont val="Calibri"/>
        <family val="2"/>
      </rPr>
      <t>Taxas de Juros Em BRL</t>
    </r>
    <r>
      <rPr>
        <b/>
        <i/>
        <sz val="10"/>
        <color indexed="8"/>
        <rFont val="Calibri"/>
        <family val="2"/>
      </rPr>
      <t xml:space="preserve"> / Interest Rates in BRL</t>
    </r>
  </si>
  <si>
    <r>
      <rPr>
        <b/>
        <sz val="10"/>
        <color rgb="FF000000"/>
        <rFont val="Calibri"/>
        <family val="2"/>
      </rPr>
      <t>Todos os Contratos</t>
    </r>
    <r>
      <rPr>
        <b/>
        <i/>
        <sz val="10"/>
        <color indexed="8"/>
        <rFont val="Calibri"/>
        <family val="2"/>
      </rPr>
      <t xml:space="preserve"> / All Contracts </t>
    </r>
    <r>
      <rPr>
        <b/>
        <i/>
        <vertAlign val="superscript"/>
        <sz val="10"/>
        <color rgb="FF000000"/>
        <rFont val="Calibri"/>
        <family val="2"/>
      </rPr>
      <t>1</t>
    </r>
  </si>
  <si>
    <r>
      <rPr>
        <b/>
        <sz val="10"/>
        <color rgb="FF000000"/>
        <rFont val="Calibri"/>
        <family val="2"/>
      </rPr>
      <t>Taxas de juros em USD</t>
    </r>
    <r>
      <rPr>
        <b/>
        <i/>
        <sz val="10"/>
        <color indexed="8"/>
        <rFont val="Calibri"/>
        <family val="2"/>
      </rPr>
      <t xml:space="preserve"> / Interest rates in USD</t>
    </r>
  </si>
  <si>
    <r>
      <rPr>
        <b/>
        <sz val="10"/>
        <color rgb="FF000000"/>
        <rFont val="Calibri"/>
        <family val="2"/>
      </rPr>
      <t>Mercado De Balcão</t>
    </r>
    <r>
      <rPr>
        <b/>
        <i/>
        <sz val="10"/>
        <color indexed="8"/>
        <rFont val="Calibri"/>
        <family val="2"/>
      </rPr>
      <t xml:space="preserve"> / OTC</t>
    </r>
  </si>
  <si>
    <r>
      <t xml:space="preserve">ADV de Investidores de Alta Frequência  / </t>
    </r>
    <r>
      <rPr>
        <b/>
        <i/>
        <sz val="12"/>
        <color theme="5"/>
        <rFont val="Calibri"/>
        <family val="2"/>
      </rPr>
      <t>High Frequency Trading ADV</t>
    </r>
  </si>
  <si>
    <r>
      <t xml:space="preserve">Novas emissões / </t>
    </r>
    <r>
      <rPr>
        <b/>
        <i/>
        <sz val="12"/>
        <color theme="5"/>
        <rFont val="Calibri"/>
        <family val="2"/>
      </rPr>
      <t>New issues</t>
    </r>
  </si>
  <si>
    <r>
      <t xml:space="preserve">Estoque / </t>
    </r>
    <r>
      <rPr>
        <b/>
        <i/>
        <sz val="12"/>
        <color theme="5"/>
        <rFont val="Calibri"/>
        <family val="2"/>
      </rPr>
      <t>Outstanding financial volume</t>
    </r>
  </si>
  <si>
    <r>
      <t>Derivativos com CCP - estoque /</t>
    </r>
    <r>
      <rPr>
        <b/>
        <i/>
        <sz val="12"/>
        <color theme="5"/>
        <rFont val="Calibri"/>
        <family val="2"/>
      </rPr>
      <t xml:space="preserve"> Derivatives with CCP - outstanding financial volume</t>
    </r>
  </si>
  <si>
    <t xml:space="preserve">Listado - Juros, Moedas e Mercadorias </t>
  </si>
  <si>
    <t>Listed - FICC</t>
  </si>
  <si>
    <t>Segmento / Segment</t>
  </si>
  <si>
    <r>
      <t xml:space="preserve">SNG - Inclusão de Restrições Financeiras¹  / </t>
    </r>
    <r>
      <rPr>
        <b/>
        <i/>
        <sz val="12"/>
        <color theme="5"/>
        <rFont val="Calibri"/>
        <family val="2"/>
      </rPr>
      <t>SNG - Financial Inclusions Restrictions¹</t>
    </r>
  </si>
  <si>
    <t>Segmento / Segments</t>
  </si>
  <si>
    <r>
      <t xml:space="preserve">Receita Total (R$ Milhões) / </t>
    </r>
    <r>
      <rPr>
        <b/>
        <i/>
        <sz val="10"/>
        <rFont val="Calibri"/>
        <family val="2"/>
      </rPr>
      <t>Total Revenues (BRL Millions)</t>
    </r>
  </si>
  <si>
    <r>
      <t xml:space="preserve">Total de Contratos em Aberto / </t>
    </r>
    <r>
      <rPr>
        <b/>
        <i/>
        <sz val="10"/>
        <rFont val="Calibri"/>
        <family val="2"/>
      </rPr>
      <t>Total Open Interest</t>
    </r>
  </si>
  <si>
    <r>
      <t xml:space="preserve">³ Os BDRs não-patrocinados eram classificados no segmento tradicional do mercado de balcão organizado até ago/13, tendo migrado para o mercado de Bolsa em set/13. / </t>
    </r>
    <r>
      <rPr>
        <i/>
        <sz val="8"/>
        <rFont val="Calibri"/>
        <family val="2"/>
      </rPr>
      <t>³ The non-sponsored BDRs were classified in the traditional segment of the OTC  organized market until Aug / 13, having migrated to the stock market on Sep / 13.</t>
    </r>
  </si>
  <si>
    <r>
      <t xml:space="preserve">² As empresas listadas no BOVESPA Mais migraram do mercado de balcão para o mercado de bolsa em 3/2/2014. / </t>
    </r>
    <r>
      <rPr>
        <i/>
        <sz val="8"/>
        <rFont val="Calibri"/>
        <family val="2"/>
      </rPr>
      <t xml:space="preserve"> ² The companies listed on the BOVESPA MAIS  migrated from the OTC Market  to the stock exchange on 2/3/2014</t>
    </r>
  </si>
  <si>
    <r>
      <t>Contratos em aberto (R$) /</t>
    </r>
    <r>
      <rPr>
        <i/>
        <sz val="10"/>
        <rFont val="Calibri"/>
        <family val="2"/>
      </rPr>
      <t xml:space="preserve"> Open Interest (R$)</t>
    </r>
  </si>
  <si>
    <r>
      <t xml:space="preserve">Número de Operações / </t>
    </r>
    <r>
      <rPr>
        <i/>
        <sz val="10"/>
        <rFont val="Calibri"/>
        <family val="2"/>
      </rPr>
      <t>Number of Transactions</t>
    </r>
  </si>
  <si>
    <r>
      <t xml:space="preserve">BDRs Patrocinados / </t>
    </r>
    <r>
      <rPr>
        <i/>
        <sz val="10"/>
        <rFont val="Calibri"/>
        <family val="2"/>
      </rPr>
      <t>Sponsored BDRs</t>
    </r>
  </si>
  <si>
    <r>
      <t xml:space="preserve">Nº de Empresas / 
</t>
    </r>
    <r>
      <rPr>
        <i/>
        <sz val="10"/>
        <rFont val="Calibri"/>
        <family val="2"/>
      </rPr>
      <t># of Companies</t>
    </r>
  </si>
  <si>
    <r>
      <t xml:space="preserve">Média Diária / </t>
    </r>
    <r>
      <rPr>
        <i/>
        <sz val="10"/>
        <rFont val="Calibri"/>
        <family val="2"/>
      </rPr>
      <t>ADTV</t>
    </r>
    <r>
      <rPr>
        <sz val="10"/>
        <rFont val="Calibri"/>
        <family val="2"/>
      </rPr>
      <t xml:space="preserve"> (bilhões de R$ /</t>
    </r>
    <r>
      <rPr>
        <i/>
        <sz val="10"/>
        <rFont val="Calibri"/>
        <family val="2"/>
      </rPr>
      <t xml:space="preserve"> BRL billion</t>
    </r>
    <r>
      <rPr>
        <sz val="10"/>
        <rFont val="Calibri"/>
        <family val="2"/>
      </rPr>
      <t>)</t>
    </r>
  </si>
  <si>
    <r>
      <t xml:space="preserve">¹ Em 17 de abril de 2006, o tamanho dos contratos referenciados ao Ibovespa foi dividido por 3. Para fins de comparação com os meses anteriores, apresentamos, no quadro acima, a quantidade teórica do ADTV destes contratos para o período de Jan/05 a Abr/06. / </t>
    </r>
    <r>
      <rPr>
        <i/>
        <sz val="8"/>
        <rFont val="Calibri"/>
        <family val="2"/>
      </rPr>
      <t xml:space="preserve">In April 17th, the size of the Stock Indices contracts was divided by 3. For comparison purposes, we present, on the table above, the theorical ADTV of such contracts from Jan/05 until Apr/06. </t>
    </r>
  </si>
  <si>
    <r>
      <t xml:space="preserve">² A partir de jan/16: não considera o volume de Balcão e os Mini Contratos foram ponderados em seus respectivos contratos padrão: Índice, Câmbio e Commodities. / </t>
    </r>
    <r>
      <rPr>
        <i/>
        <sz val="8"/>
        <rFont val="Calibri"/>
        <family val="2"/>
      </rPr>
      <t>As of Jan/16: it does not consider OTC volume and Mini contracts were weighted in its respective standard contracts: Equities, FX and Commodities.</t>
    </r>
  </si>
  <si>
    <r>
      <t xml:space="preserve">¹ Em 17 de abril de 2006, o tamanho dos contratos referenciados no Ibovespa foi dividido por 3. / </t>
    </r>
    <r>
      <rPr>
        <i/>
        <sz val="8"/>
        <rFont val="Calibri"/>
        <family val="2"/>
      </rPr>
      <t>On April 2006, the size of the contract was divided by 3.</t>
    </r>
  </si>
  <si>
    <r>
      <t xml:space="preserve">² A partir de jan/16: não considera a receita dos contratos de Balcão e os Mini contratos foram ponderados em seus respectivos contratos padrão: Índice, Câmbio e Commodities. / </t>
    </r>
    <r>
      <rPr>
        <i/>
        <sz val="8"/>
        <rFont val="Calibri"/>
        <family val="2"/>
      </rPr>
      <t>As of Jan/16: it does not consider OTC revenue and Mini contracts were weighted in its respective standard contracts: Equities, FX and Commodities.</t>
    </r>
  </si>
  <si>
    <r>
      <t xml:space="preserve">³ Para os meses anteriores a outubro de 2007, os RPC são pro-forma. / </t>
    </r>
    <r>
      <rPr>
        <i/>
        <sz val="8"/>
        <rFont val="Calibri"/>
        <family val="2"/>
      </rPr>
      <t>Before October 2007, pro-forma RPC.</t>
    </r>
  </si>
  <si>
    <r>
      <t>Volume (US$ Milhões) /</t>
    </r>
    <r>
      <rPr>
        <i/>
        <sz val="10"/>
        <rFont val="Calibri"/>
        <family val="2"/>
      </rPr>
      <t xml:space="preserve"> Value (USD Millions)</t>
    </r>
  </si>
  <si>
    <r>
      <t xml:space="preserve">Inv. Institucional / </t>
    </r>
    <r>
      <rPr>
        <i/>
        <sz val="10"/>
        <rFont val="Calibri"/>
        <family val="2"/>
      </rPr>
      <t>Institutional Inv.</t>
    </r>
  </si>
  <si>
    <r>
      <t>Nao Residentes /</t>
    </r>
    <r>
      <rPr>
        <i/>
        <sz val="10"/>
        <rFont val="Calibri"/>
        <family val="2"/>
      </rPr>
      <t>Foreign Inv.</t>
    </r>
  </si>
  <si>
    <r>
      <t xml:space="preserve">Pessoa Fisica / </t>
    </r>
    <r>
      <rPr>
        <i/>
        <sz val="10"/>
        <rFont val="Calibri"/>
        <family val="2"/>
      </rPr>
      <t>Individuals</t>
    </r>
  </si>
  <si>
    <r>
      <t xml:space="preserve">Instituições Financeiras / </t>
    </r>
    <r>
      <rPr>
        <i/>
        <sz val="10"/>
        <rFont val="Calibri"/>
        <family val="2"/>
      </rPr>
      <t>Financial Inst.</t>
    </r>
  </si>
  <si>
    <r>
      <t xml:space="preserve">Empresas / </t>
    </r>
    <r>
      <rPr>
        <i/>
        <sz val="10"/>
        <rFont val="Calibri"/>
        <family val="2"/>
      </rPr>
      <t>Companies</t>
    </r>
  </si>
  <si>
    <r>
      <t xml:space="preserve">Nao Residentes / </t>
    </r>
    <r>
      <rPr>
        <i/>
        <sz val="10"/>
        <rFont val="Calibri"/>
        <family val="2"/>
      </rPr>
      <t>Foreign Inv.</t>
    </r>
  </si>
  <si>
    <r>
      <t>Instituições Financeiras /</t>
    </r>
    <r>
      <rPr>
        <i/>
        <sz val="10"/>
        <rFont val="Calibri"/>
        <family val="2"/>
      </rPr>
      <t xml:space="preserve"> Financial Inst.</t>
    </r>
  </si>
  <si>
    <r>
      <t>Derivativos de Índice /</t>
    </r>
    <r>
      <rPr>
        <b/>
        <i/>
        <sz val="10"/>
        <rFont val="Calibri"/>
        <family val="2"/>
      </rPr>
      <t xml:space="preserve"> Stock Indices Derivatives</t>
    </r>
  </si>
  <si>
    <r>
      <rPr>
        <b/>
        <sz val="8"/>
        <color indexed="8"/>
        <rFont val="Calibri"/>
        <family val="2"/>
      </rPr>
      <t xml:space="preserve">Número de Contratos (milhares) </t>
    </r>
    <r>
      <rPr>
        <b/>
        <i/>
        <sz val="8"/>
        <color indexed="8"/>
        <rFont val="Calibri"/>
        <family val="2"/>
      </rPr>
      <t xml:space="preserve">/ </t>
    </r>
    <r>
      <rPr>
        <i/>
        <sz val="8"/>
        <color indexed="8"/>
        <rFont val="Calibri"/>
        <family val="2"/>
      </rPr>
      <t>Number of Contracts (thousand)</t>
    </r>
  </si>
  <si>
    <t>2. Depositária de renda variável / Equity depository</t>
  </si>
  <si>
    <r>
      <t xml:space="preserve">Debêntures / </t>
    </r>
    <r>
      <rPr>
        <i/>
        <sz val="10"/>
        <rFont val="Calibri"/>
        <family val="2"/>
      </rPr>
      <t>Debentures</t>
    </r>
  </si>
  <si>
    <r>
      <t xml:space="preserve">² Outros ativos em custódia incluem CCB, CCE, NCE, Ativos Vinculados à STN, Export Notes, CPR, CRA, LCA, CDCA, Obrigações,  Nota Comercial, Genérico de Recebíveis e LAM. / </t>
    </r>
    <r>
      <rPr>
        <i/>
        <sz val="8"/>
        <rFont val="Calibri"/>
        <family val="2"/>
      </rPr>
      <t>Others assets held in custody  includes CCB - Banking Credit Note, NCE/CCE - Export Credit Note, Assets linked to the STN - National Treasury Secretariat, Export Notes, CPR, Obligations, Commercial Paper and LAM - Commercial Leasing Bill.</t>
    </r>
  </si>
  <si>
    <r>
      <t xml:space="preserve">Quantidade (milhares) / </t>
    </r>
    <r>
      <rPr>
        <i/>
        <sz val="10"/>
        <rFont val="Calibri"/>
        <family val="2"/>
      </rPr>
      <t>Quantity (thousand)</t>
    </r>
  </si>
  <si>
    <r>
      <t xml:space="preserve">¹ Swaps incluem Swaps Fluxo de Caixa; mudança na forma de cobrança a partir de julho de 2010. Dados para volume retirados da Base Faturamento. / </t>
    </r>
    <r>
      <rPr>
        <i/>
        <sz val="8"/>
        <rFont val="Calibri"/>
        <family val="2"/>
      </rPr>
      <t>Swaps includes Cash Flow Swaps. Change in charge from July 2010. Numbers for volume taken from Data (sales criterion).</t>
    </r>
  </si>
  <si>
    <r>
      <t xml:space="preserve">Termo¹ / </t>
    </r>
    <r>
      <rPr>
        <b/>
        <i/>
        <sz val="8"/>
        <rFont val="Calibri"/>
        <family val="2"/>
      </rPr>
      <t>Currency forward contracts¹</t>
    </r>
  </si>
  <si>
    <r>
      <t>Quantidade (milhares) /</t>
    </r>
    <r>
      <rPr>
        <i/>
        <sz val="10"/>
        <rFont val="Calibri"/>
        <family val="2"/>
      </rPr>
      <t xml:space="preserve"> Quantity (thousand)</t>
    </r>
  </si>
  <si>
    <r>
      <t xml:space="preserve">¹ Termo - mudança na forma de cobrança a partir de Novembro de 2010. Dados para volume retirados da Base Faturamento. / </t>
    </r>
    <r>
      <rPr>
        <i/>
        <sz val="8"/>
        <rFont val="Calibri"/>
        <family val="2"/>
      </rPr>
      <t>Currency forward contracts change in charge from november 2010. Numbers for volume taken from Data (sales criterion).</t>
    </r>
  </si>
  <si>
    <r>
      <t xml:space="preserve">Outros derivativos¹ / </t>
    </r>
    <r>
      <rPr>
        <b/>
        <i/>
        <sz val="8"/>
        <rFont val="Calibri"/>
        <family val="2"/>
      </rPr>
      <t>Other derivatives¹</t>
    </r>
  </si>
  <si>
    <r>
      <t xml:space="preserve">¹ Outros derivativos incluem BOX, Opções Flexíveis, Derivativos Contratados no Exterior e Derivativos Vinculados à Emprestimos. / </t>
    </r>
    <r>
      <rPr>
        <i/>
        <sz val="8"/>
        <rFont val="Calibri"/>
        <family val="2"/>
      </rPr>
      <t>Other derivatives which include Fixed Income with Box, Flexible Exchange Rate Options, CONAB options, Derivatives carried out abroad (DCE/DVE) and Structured notes (COE).</t>
    </r>
  </si>
  <si>
    <r>
      <t xml:space="preserve">Operações Estruturadas / </t>
    </r>
    <r>
      <rPr>
        <b/>
        <i/>
        <sz val="8"/>
        <rFont val="Calibri"/>
        <family val="2"/>
      </rPr>
      <t>Structured Notes</t>
    </r>
  </si>
  <si>
    <r>
      <t>Operações Estruturadas /</t>
    </r>
    <r>
      <rPr>
        <i/>
        <sz val="10"/>
        <rFont val="Calibri"/>
        <family val="2"/>
      </rPr>
      <t xml:space="preserve"> Structured Notes</t>
    </r>
  </si>
  <si>
    <r>
      <t xml:space="preserve">Em bilhões de reais / </t>
    </r>
    <r>
      <rPr>
        <b/>
        <i/>
        <sz val="8"/>
        <rFont val="Calibri"/>
        <family val="2"/>
      </rPr>
      <t>In BRL billions</t>
    </r>
  </si>
  <si>
    <r>
      <t xml:space="preserve">Derivativos de Balcão / </t>
    </r>
    <r>
      <rPr>
        <i/>
        <sz val="10"/>
        <rFont val="Calibri"/>
        <family val="2"/>
      </rPr>
      <t>OTC Derivatives</t>
    </r>
  </si>
  <si>
    <r>
      <t xml:space="preserve">Registro Cotas de Fundo / </t>
    </r>
    <r>
      <rPr>
        <i/>
        <sz val="10"/>
        <rFont val="Calibri"/>
        <family val="2"/>
      </rPr>
      <t>Registration fund-quota</t>
    </r>
  </si>
  <si>
    <r>
      <t xml:space="preserve">Distribuição¹/ </t>
    </r>
    <r>
      <rPr>
        <i/>
        <sz val="10"/>
        <rFont val="Calibri"/>
        <family val="2"/>
      </rPr>
      <t>Distribution¹</t>
    </r>
  </si>
  <si>
    <r>
      <t xml:space="preserve">Correção / </t>
    </r>
    <r>
      <rPr>
        <i/>
        <sz val="10"/>
        <rFont val="Calibri"/>
        <family val="2"/>
      </rPr>
      <t>Corrections</t>
    </r>
  </si>
  <si>
    <r>
      <t>Pré-Registro /</t>
    </r>
    <r>
      <rPr>
        <i/>
        <sz val="10"/>
        <rFont val="Calibri"/>
        <family val="2"/>
      </rPr>
      <t xml:space="preserve"> Pre-Registration</t>
    </r>
  </si>
  <si>
    <r>
      <t xml:space="preserve">¹ A cobrança dos serviços de distribuição começou a partir de abril de 2009. / </t>
    </r>
    <r>
      <rPr>
        <i/>
        <sz val="8"/>
        <rFont val="Calibri"/>
        <family val="2"/>
      </rPr>
      <t>The charging of distribution services started to occur from April 2009.</t>
    </r>
  </si>
  <si>
    <r>
      <t xml:space="preserve">Outros - Estoque / </t>
    </r>
    <r>
      <rPr>
        <b/>
        <i/>
        <sz val="12"/>
        <color theme="5"/>
        <rFont val="Calibri"/>
        <family val="2"/>
      </rPr>
      <t>Other - Outstanding Volume</t>
    </r>
  </si>
  <si>
    <r>
      <t xml:space="preserve">Cotas de fundos¹ / </t>
    </r>
    <r>
      <rPr>
        <i/>
        <sz val="10"/>
        <rFont val="Calibri"/>
        <family val="2"/>
      </rPr>
      <t>Investment fund-quota¹</t>
    </r>
  </si>
  <si>
    <r>
      <t xml:space="preserve">Transações - Quantidade (milhares) / </t>
    </r>
    <r>
      <rPr>
        <b/>
        <i/>
        <sz val="12"/>
        <color theme="5"/>
        <rFont val="Calibri"/>
        <family val="2"/>
      </rPr>
      <t>Transactions - Quantity (thousand)</t>
    </r>
  </si>
  <si>
    <r>
      <t xml:space="preserve">Quantidade (milhares) / </t>
    </r>
    <r>
      <rPr>
        <b/>
        <i/>
        <sz val="8"/>
        <rFont val="Calibri"/>
        <family val="2"/>
      </rPr>
      <t>Quantity (thousand)</t>
    </r>
  </si>
  <si>
    <r>
      <t xml:space="preserve">Total / </t>
    </r>
    <r>
      <rPr>
        <i/>
        <sz val="10"/>
        <rFont val="Calibri"/>
        <family val="2"/>
      </rPr>
      <t>Total Transactions</t>
    </r>
  </si>
  <si>
    <r>
      <t xml:space="preserve">Quantidade / </t>
    </r>
    <r>
      <rPr>
        <i/>
        <sz val="10"/>
        <rFont val="Calibri"/>
        <family val="2"/>
      </rPr>
      <t>Quantity</t>
    </r>
  </si>
  <si>
    <r>
      <t xml:space="preserve">Total de Venda / </t>
    </r>
    <r>
      <rPr>
        <b/>
        <i/>
        <sz val="10"/>
        <rFont val="Calibri"/>
        <family val="2"/>
      </rPr>
      <t>Total Sales</t>
    </r>
  </si>
  <si>
    <r>
      <t xml:space="preserve">Total de Novos / </t>
    </r>
    <r>
      <rPr>
        <b/>
        <i/>
        <sz val="10"/>
        <rFont val="Calibri"/>
        <family val="2"/>
      </rPr>
      <t>New</t>
    </r>
  </si>
  <si>
    <r>
      <t xml:space="preserve">Automóveis Novos / </t>
    </r>
    <r>
      <rPr>
        <i/>
        <sz val="10"/>
        <rFont val="Calibri"/>
        <family val="2"/>
      </rPr>
      <t>Passenger  car New</t>
    </r>
  </si>
  <si>
    <r>
      <t xml:space="preserve">Motos Novas / </t>
    </r>
    <r>
      <rPr>
        <i/>
        <sz val="10"/>
        <rFont val="Calibri"/>
        <family val="2"/>
      </rPr>
      <t>Motorcycle New</t>
    </r>
  </si>
  <si>
    <r>
      <t xml:space="preserve">Total de Usados / </t>
    </r>
    <r>
      <rPr>
        <b/>
        <i/>
        <sz val="10"/>
        <rFont val="Calibri"/>
        <family val="2"/>
      </rPr>
      <t>Used</t>
    </r>
  </si>
  <si>
    <r>
      <t xml:space="preserve">Motos Usadas / </t>
    </r>
    <r>
      <rPr>
        <i/>
        <sz val="10"/>
        <rFont val="Calibri"/>
        <family val="2"/>
      </rPr>
      <t>Motorcycle Used</t>
    </r>
  </si>
  <si>
    <r>
      <t xml:space="preserve">Outros Usados / </t>
    </r>
    <r>
      <rPr>
        <i/>
        <sz val="10"/>
        <rFont val="Calibri"/>
        <family val="2"/>
      </rPr>
      <t>Other Used</t>
    </r>
  </si>
  <si>
    <r>
      <t xml:space="preserve">Quantidade / </t>
    </r>
    <r>
      <rPr>
        <b/>
        <i/>
        <sz val="10"/>
        <rFont val="Calibri"/>
        <family val="2"/>
      </rPr>
      <t>Quantity</t>
    </r>
  </si>
  <si>
    <r>
      <t xml:space="preserve">Total de Veículos Financiados / </t>
    </r>
    <r>
      <rPr>
        <b/>
        <i/>
        <sz val="10"/>
        <rFont val="Calibri"/>
        <family val="2"/>
      </rPr>
      <t>Total Financing</t>
    </r>
  </si>
  <si>
    <r>
      <t xml:space="preserve">Automóveis Novos / </t>
    </r>
    <r>
      <rPr>
        <i/>
        <sz val="10"/>
        <rFont val="Calibri"/>
        <family val="2"/>
      </rPr>
      <t>Passenger car New</t>
    </r>
  </si>
  <si>
    <r>
      <t xml:space="preserve">Pesados Novos / </t>
    </r>
    <r>
      <rPr>
        <i/>
        <sz val="10"/>
        <rFont val="Calibri"/>
        <family val="2"/>
      </rPr>
      <t>Heavy New</t>
    </r>
  </si>
  <si>
    <r>
      <t xml:space="preserve">Outros Novos / </t>
    </r>
    <r>
      <rPr>
        <i/>
        <sz val="10"/>
        <rFont val="Calibri"/>
        <family val="2"/>
      </rPr>
      <t>Other New</t>
    </r>
  </si>
  <si>
    <r>
      <t xml:space="preserve">Pesados Usados / </t>
    </r>
    <r>
      <rPr>
        <i/>
        <sz val="10"/>
        <rFont val="Calibri"/>
        <family val="2"/>
      </rPr>
      <t>Heavy Used</t>
    </r>
  </si>
  <si>
    <r>
      <t xml:space="preserve">Quantidade / </t>
    </r>
    <r>
      <rPr>
        <i/>
        <sz val="8"/>
        <rFont val="Calibri"/>
        <family val="2"/>
      </rPr>
      <t>Quantity</t>
    </r>
  </si>
  <si>
    <r>
      <t xml:space="preserve">¹ Considera-se apenas os participantes dos quais cobramos a taxa de utilização de sistemas. / </t>
    </r>
    <r>
      <rPr>
        <i/>
        <sz val="8"/>
        <rFont val="Calibri"/>
        <family val="2"/>
      </rPr>
      <t>Considering only the participants we charge monthly utilization fees.</t>
    </r>
  </si>
  <si>
    <r>
      <t xml:space="preserve">Quantidade (milhares) / </t>
    </r>
    <r>
      <rPr>
        <i/>
        <sz val="8"/>
        <rFont val="Calibri"/>
        <family val="2"/>
      </rPr>
      <t>Quantity (thousand)</t>
    </r>
  </si>
  <si>
    <r>
      <t xml:space="preserve">TEDs processadas / </t>
    </r>
    <r>
      <rPr>
        <i/>
        <sz val="10"/>
        <rFont val="Calibri"/>
        <family val="2"/>
      </rPr>
      <t>Processed electronic cash transfers (TED)</t>
    </r>
  </si>
  <si>
    <r>
      <t>Nº de pregões (segmentos Bovespa e BM&amp;F) /</t>
    </r>
    <r>
      <rPr>
        <b/>
        <i/>
        <sz val="16"/>
        <color theme="5"/>
        <rFont val="Calibri"/>
        <family val="2"/>
      </rPr>
      <t xml:space="preserve"> # of Trading Sessions (Bovespa and BM&amp;F segments)</t>
    </r>
  </si>
  <si>
    <r>
      <t xml:space="preserve">BOLSA / </t>
    </r>
    <r>
      <rPr>
        <b/>
        <i/>
        <sz val="10"/>
        <rFont val="Calibri"/>
        <family val="2"/>
      </rPr>
      <t>STOCK EXCHANGE</t>
    </r>
  </si>
  <si>
    <r>
      <t xml:space="preserve">BALCÃO ORGANIZADO / </t>
    </r>
    <r>
      <rPr>
        <b/>
        <i/>
        <sz val="10"/>
        <rFont val="Calibri"/>
        <family val="2"/>
      </rPr>
      <t>OTC</t>
    </r>
  </si>
  <si>
    <t xml:space="preserve">TOTAL </t>
  </si>
  <si>
    <r>
      <t xml:space="preserve">Oferta Inicial / </t>
    </r>
    <r>
      <rPr>
        <b/>
        <i/>
        <sz val="10"/>
        <rFont val="Calibri"/>
        <family val="2"/>
      </rPr>
      <t>IPO</t>
    </r>
  </si>
  <si>
    <r>
      <t xml:space="preserve">Oferta Subsequente / </t>
    </r>
    <r>
      <rPr>
        <b/>
        <i/>
        <sz val="10"/>
        <rFont val="Calibri"/>
        <family val="2"/>
      </rPr>
      <t>Follow on</t>
    </r>
  </si>
  <si>
    <r>
      <t xml:space="preserve">Captação Total / </t>
    </r>
    <r>
      <rPr>
        <b/>
        <i/>
        <sz val="10"/>
        <rFont val="Calibri"/>
        <family val="2"/>
      </rPr>
      <t>Total Capital Raised</t>
    </r>
  </si>
  <si>
    <r>
      <t>Participação dos Investidores /</t>
    </r>
    <r>
      <rPr>
        <b/>
        <i/>
        <sz val="12"/>
        <color theme="5"/>
        <rFont val="Calibri"/>
        <family val="2"/>
      </rPr>
      <t xml:space="preserve"> Investors' Participation</t>
    </r>
  </si>
  <si>
    <r>
      <t xml:space="preserve">Mercado à Vista e Der. sobre Ações / </t>
    </r>
    <r>
      <rPr>
        <b/>
        <i/>
        <sz val="10"/>
        <rFont val="Calibri"/>
        <family val="2"/>
      </rPr>
      <t>Cash Equities ane Equity Derivatives</t>
    </r>
  </si>
  <si>
    <r>
      <t xml:space="preserve">Contratos em Aberto / </t>
    </r>
    <r>
      <rPr>
        <b/>
        <i/>
        <sz val="12"/>
        <color theme="5"/>
        <rFont val="Calibri"/>
        <family val="2"/>
      </rPr>
      <t>Open Interest</t>
    </r>
  </si>
  <si>
    <r>
      <t xml:space="preserve">Capitalização de Mercado / </t>
    </r>
    <r>
      <rPr>
        <b/>
        <i/>
        <sz val="12"/>
        <color theme="5"/>
        <rFont val="Calibri"/>
        <family val="2"/>
      </rPr>
      <t>Market Capitalization</t>
    </r>
  </si>
  <si>
    <r>
      <t xml:space="preserve">Co-location / </t>
    </r>
    <r>
      <rPr>
        <b/>
        <i/>
        <sz val="12"/>
        <color theme="5"/>
        <rFont val="Calibri"/>
        <family val="2"/>
      </rPr>
      <t>Co-location</t>
    </r>
  </si>
  <si>
    <r>
      <t xml:space="preserve">Contratos em aberto / </t>
    </r>
    <r>
      <rPr>
        <b/>
        <i/>
        <sz val="12"/>
        <color theme="5"/>
        <rFont val="Calibri"/>
        <family val="2"/>
      </rPr>
      <t>Open Interest</t>
    </r>
  </si>
  <si>
    <r>
      <t xml:space="preserve">¹ De janeiro de 2005 a janeiro de 2006 não havia receita com negociação de câmbio à vista, apenas receita de liquidação / </t>
    </r>
    <r>
      <rPr>
        <i/>
        <sz val="8"/>
        <rFont val="Calibri"/>
        <family val="2"/>
      </rPr>
      <t>¹ From January 2005 to January 2006, there was no revenue from currency trading, only liquidation revenue.</t>
    </r>
  </si>
  <si>
    <r>
      <t xml:space="preserve">Automóveis Usados / </t>
    </r>
    <r>
      <rPr>
        <i/>
        <sz val="10"/>
        <rFont val="Calibri"/>
        <family val="2"/>
      </rPr>
      <t>Passenger car Used</t>
    </r>
  </si>
  <si>
    <r>
      <t xml:space="preserve">¹Incluem CDBs, LFs e Contratos Patrimônio de Referência / </t>
    </r>
    <r>
      <rPr>
        <i/>
        <sz val="10"/>
        <rFont val="Calibri"/>
        <family val="2"/>
      </rPr>
      <t xml:space="preserve">Includes CDBs, LFs and Instruments eligible for reference assets </t>
    </r>
  </si>
  <si>
    <r>
      <t xml:space="preserve">Receita por Contrato¹ / </t>
    </r>
    <r>
      <rPr>
        <i/>
        <sz val="10"/>
        <rFont val="Calibri"/>
        <family val="2"/>
      </rPr>
      <t>Revenue per Contract (RPC)¹</t>
    </r>
  </si>
  <si>
    <t>Número de Contratos / Number of Contracts</t>
  </si>
  <si>
    <r>
      <t xml:space="preserve">Número de Contratos / </t>
    </r>
    <r>
      <rPr>
        <i/>
        <sz val="10"/>
        <rFont val="Calibri"/>
        <family val="2"/>
      </rPr>
      <t>Number of Contracts</t>
    </r>
    <r>
      <rPr>
        <vertAlign val="superscript"/>
        <sz val="10"/>
        <rFont val="Calibri"/>
        <family val="2"/>
      </rPr>
      <t>1</t>
    </r>
  </si>
  <si>
    <r>
      <t xml:space="preserve">Derivativos de Índice / </t>
    </r>
    <r>
      <rPr>
        <b/>
        <i/>
        <sz val="10"/>
        <rFont val="Calibri"/>
        <family val="2"/>
      </rPr>
      <t>Stock Indices Derivatives</t>
    </r>
    <r>
      <rPr>
        <b/>
        <vertAlign val="superscript"/>
        <sz val="10"/>
        <rFont val="Calibri"/>
        <family val="2"/>
      </rPr>
      <t>1</t>
    </r>
  </si>
  <si>
    <r>
      <rPr>
        <b/>
        <sz val="10"/>
        <color rgb="FF000000"/>
        <rFont val="Calibri"/>
        <family val="2"/>
      </rPr>
      <t>Taxas De Câmbio</t>
    </r>
    <r>
      <rPr>
        <b/>
        <i/>
        <sz val="10"/>
        <color indexed="8"/>
        <rFont val="Calibri"/>
        <family val="2"/>
      </rPr>
      <t xml:space="preserve"> / Fx Contracts</t>
    </r>
    <r>
      <rPr>
        <b/>
        <i/>
        <vertAlign val="superscript"/>
        <sz val="10"/>
        <color rgb="FF000000"/>
        <rFont val="Calibri"/>
        <family val="2"/>
      </rPr>
      <t>1</t>
    </r>
  </si>
  <si>
    <r>
      <rPr>
        <b/>
        <sz val="10"/>
        <color rgb="FF000000"/>
        <rFont val="Calibri"/>
        <family val="2"/>
      </rPr>
      <t>Mini Contratos</t>
    </r>
    <r>
      <rPr>
        <b/>
        <i/>
        <sz val="10"/>
        <color indexed="8"/>
        <rFont val="Calibri"/>
        <family val="2"/>
      </rPr>
      <t xml:space="preserve"> / Minicontracts</t>
    </r>
    <r>
      <rPr>
        <b/>
        <i/>
        <vertAlign val="superscript"/>
        <sz val="10"/>
        <color rgb="FF000000"/>
        <rFont val="Calibri"/>
        <family val="2"/>
      </rPr>
      <t>1</t>
    </r>
  </si>
  <si>
    <r>
      <rPr>
        <b/>
        <sz val="10"/>
        <color indexed="8"/>
        <rFont val="Calibri"/>
        <family val="2"/>
      </rPr>
      <t xml:space="preserve">Número de Contratos </t>
    </r>
    <r>
      <rPr>
        <b/>
        <i/>
        <sz val="10"/>
        <color indexed="8"/>
        <rFont val="Calibri"/>
        <family val="2"/>
      </rPr>
      <t>/ Number of Contracts</t>
    </r>
    <r>
      <rPr>
        <b/>
        <i/>
        <vertAlign val="superscript"/>
        <sz val="10"/>
        <color rgb="FF000000"/>
        <rFont val="Calibri"/>
        <family val="2"/>
      </rPr>
      <t>1</t>
    </r>
  </si>
  <si>
    <r>
      <t xml:space="preserve">Índices de Ações  / </t>
    </r>
    <r>
      <rPr>
        <i/>
        <sz val="10"/>
        <rFont val="Calibri"/>
        <family val="2"/>
      </rPr>
      <t xml:space="preserve">Stock Indices </t>
    </r>
    <r>
      <rPr>
        <i/>
        <vertAlign val="superscript"/>
        <sz val="10"/>
        <rFont val="Calibri"/>
        <family val="2"/>
      </rPr>
      <t>2</t>
    </r>
  </si>
  <si>
    <r>
      <t xml:space="preserve">Mini Contratos / </t>
    </r>
    <r>
      <rPr>
        <i/>
        <sz val="10"/>
        <rFont val="Calibri"/>
        <family val="2"/>
      </rPr>
      <t>Mini Contracts</t>
    </r>
    <r>
      <rPr>
        <i/>
        <vertAlign val="superscript"/>
        <sz val="10"/>
        <rFont val="Calibri"/>
        <family val="2"/>
      </rPr>
      <t>3</t>
    </r>
  </si>
  <si>
    <r>
      <t xml:space="preserve">Balcão / </t>
    </r>
    <r>
      <rPr>
        <i/>
        <sz val="10"/>
        <rFont val="Calibri"/>
        <family val="2"/>
      </rPr>
      <t xml:space="preserve">OTC </t>
    </r>
    <r>
      <rPr>
        <i/>
        <vertAlign val="superscript"/>
        <sz val="10"/>
        <rFont val="Calibri"/>
        <family val="2"/>
      </rPr>
      <t>4</t>
    </r>
  </si>
  <si>
    <t>¹ A partir de jan/16, os Mini Contratos de Índice de ações foram ponderados em seus respectivos contratos padrão / As of Jan/16, the Mini equity-based indice contracts were weighted according to the size of its respective standard contract.</t>
  </si>
  <si>
    <r>
      <rPr>
        <b/>
        <sz val="12"/>
        <color theme="5"/>
        <rFont val="Calibri"/>
        <family val="2"/>
      </rPr>
      <t>Receita e Margem</t>
    </r>
    <r>
      <rPr>
        <b/>
        <i/>
        <sz val="12"/>
        <color theme="5"/>
        <rFont val="Calibri"/>
        <family val="2"/>
      </rPr>
      <t xml:space="preserve"> / Revenue and Margin</t>
    </r>
  </si>
  <si>
    <r>
      <rPr>
        <vertAlign val="superscript"/>
        <sz val="8"/>
        <rFont val="Calibri"/>
        <family val="2"/>
      </rPr>
      <t>1</t>
    </r>
    <r>
      <rPr>
        <sz val="8"/>
        <rFont val="Calibri"/>
        <family val="2"/>
      </rPr>
      <t xml:space="preserve">  Não considera os mini contratos de índice de ações ponderados em seus respectivos contratos padrão. / Does not c</t>
    </r>
    <r>
      <rPr>
        <i/>
        <sz val="8"/>
        <rFont val="Calibri"/>
        <family val="2"/>
      </rPr>
      <t>onsider Mini equity-based indice contracts  weighted according to the size of its respective standard contract.</t>
    </r>
  </si>
  <si>
    <t>² A partir de jan/17, os Mini Contratos de Índice de ações foram ponderados em seus respectivos contratos padrão / As of Jan/17, the Mini equity-based indice contracts were weighted according to the size of its respective standard contract.</t>
  </si>
  <si>
    <r>
      <t xml:space="preserve">Mini Contratos / </t>
    </r>
    <r>
      <rPr>
        <i/>
        <sz val="10"/>
        <rFont val="Calibri"/>
        <family val="2"/>
      </rPr>
      <t>Mini Contracts</t>
    </r>
    <r>
      <rPr>
        <sz val="10"/>
        <rFont val="Calibri"/>
        <family val="2"/>
      </rPr>
      <t xml:space="preserve"> ²</t>
    </r>
  </si>
  <si>
    <r>
      <t xml:space="preserve">Commodities / </t>
    </r>
    <r>
      <rPr>
        <i/>
        <sz val="10"/>
        <rFont val="Calibri"/>
        <family val="2"/>
      </rPr>
      <t>Commodities</t>
    </r>
    <r>
      <rPr>
        <sz val="10"/>
        <rFont val="Calibri"/>
        <family val="2"/>
      </rPr>
      <t xml:space="preserve"> ²</t>
    </r>
  </si>
  <si>
    <r>
      <t xml:space="preserve">Taxas de Câmbio / </t>
    </r>
    <r>
      <rPr>
        <i/>
        <sz val="10"/>
        <rFont val="Calibri"/>
        <family val="2"/>
      </rPr>
      <t>FX Rates</t>
    </r>
    <r>
      <rPr>
        <sz val="10"/>
        <rFont val="Calibri"/>
        <family val="2"/>
      </rPr>
      <t xml:space="preserve"> ²</t>
    </r>
  </si>
  <si>
    <r>
      <t xml:space="preserve">¹ Considera os contratos de índice de ações e não pondera os mini-contratosem em seus respectivos contratos padrão. / </t>
    </r>
    <r>
      <rPr>
        <i/>
        <sz val="8"/>
        <rFont val="Calibri"/>
        <family val="2"/>
      </rPr>
      <t>Considers stock-based indices contracts and does not weight mini-contracts</t>
    </r>
    <r>
      <rPr>
        <sz val="8"/>
        <rFont val="Calibri"/>
        <family val="2"/>
      </rPr>
      <t xml:space="preserve"> according to the size of its respective standard contract.</t>
    </r>
  </si>
  <si>
    <t>¹ Não considera os mini contratos de câmbio ponderados em seus respectivos contratos padrão. / Does not consider Mini FX contracts  weighted according to the size of its respective standard contract.</t>
  </si>
  <si>
    <t>Commodities¹</t>
  </si>
  <si>
    <t>¹ Não considera os mini contratos de commodities ponderados em seus respectivos contratos padrão. / Does not consider Mini commodities contracts weighted according to the size of its respective standard contract.</t>
  </si>
  <si>
    <r>
      <t xml:space="preserve">2 </t>
    </r>
    <r>
      <rPr>
        <sz val="8"/>
        <rFont val="Calibri"/>
        <family val="2"/>
      </rPr>
      <t xml:space="preserve">A partir de jan/17 os dados de Índice de ações estão representados no segmento Listado Ações. / </t>
    </r>
    <r>
      <rPr>
        <i/>
        <sz val="8"/>
        <rFont val="Calibri"/>
        <family val="2"/>
      </rPr>
      <t>Starting from Jan/17 stock index contracts are represented in the Listed - Equities section.</t>
    </r>
  </si>
  <si>
    <r>
      <t xml:space="preserve">Commodities / </t>
    </r>
    <r>
      <rPr>
        <i/>
        <sz val="10"/>
        <rFont val="Calibri"/>
        <family val="2"/>
      </rPr>
      <t>Commodities</t>
    </r>
    <r>
      <rPr>
        <sz val="10"/>
        <rFont val="Calibri"/>
        <family val="2"/>
      </rPr>
      <t xml:space="preserve"> ³</t>
    </r>
  </si>
  <si>
    <r>
      <t xml:space="preserve">Taxas de Câmbio / </t>
    </r>
    <r>
      <rPr>
        <i/>
        <sz val="10"/>
        <rFont val="Calibri"/>
        <family val="2"/>
      </rPr>
      <t>FX Rates</t>
    </r>
    <r>
      <rPr>
        <sz val="10"/>
        <rFont val="Calibri"/>
        <family val="2"/>
      </rPr>
      <t xml:space="preserve"> ³</t>
    </r>
  </si>
  <si>
    <r>
      <rPr>
        <vertAlign val="superscript"/>
        <sz val="8"/>
        <rFont val="Calibri"/>
        <family val="2"/>
      </rPr>
      <t xml:space="preserve">3 </t>
    </r>
    <r>
      <rPr>
        <sz val="8"/>
        <rFont val="Calibri"/>
        <family val="2"/>
      </rPr>
      <t>A partir de jan/17 os</t>
    </r>
    <r>
      <rPr>
        <vertAlign val="superscript"/>
        <sz val="8"/>
        <rFont val="Calibri"/>
        <family val="2"/>
      </rPr>
      <t xml:space="preserve"> </t>
    </r>
    <r>
      <rPr>
        <sz val="8"/>
        <rFont val="Calibri"/>
        <family val="2"/>
      </rPr>
      <t xml:space="preserve">Mini-contratos de câmbio e commodities foram ponderados em seus respectivos contratos padrão. / </t>
    </r>
    <r>
      <rPr>
        <i/>
        <sz val="8"/>
        <rFont val="Calibri"/>
        <family val="2"/>
      </rPr>
      <t>Starting from Jan/17 Mini FX and commodities contracts were weighted according to the size of its respective standard contract.</t>
    </r>
  </si>
  <si>
    <r>
      <t>DI /</t>
    </r>
    <r>
      <rPr>
        <i/>
        <sz val="10"/>
        <rFont val="Calibri"/>
        <family val="2"/>
      </rPr>
      <t xml:space="preserve"> Interbank deposit (DI)</t>
    </r>
  </si>
  <si>
    <r>
      <t xml:space="preserve">CDB / </t>
    </r>
    <r>
      <rPr>
        <i/>
        <sz val="10"/>
        <rFont val="Calibri"/>
        <family val="2"/>
      </rPr>
      <t>Bank deposit certificate (CDB)</t>
    </r>
  </si>
  <si>
    <r>
      <t xml:space="preserve">Letra Financeira / </t>
    </r>
    <r>
      <rPr>
        <i/>
        <sz val="10"/>
        <rFont val="Calibri"/>
        <family val="2"/>
      </rPr>
      <t>Bank bonds</t>
    </r>
  </si>
  <si>
    <r>
      <t xml:space="preserve">² Instrumentos do mercado mobiliário incluem LCI, CCI, CRI e LH; / </t>
    </r>
    <r>
      <rPr>
        <i/>
        <sz val="8"/>
        <rFont val="Calibri"/>
        <family val="2"/>
      </rPr>
      <t>Real estate market instruments includes LCI - Real Estate Credit Bill, CCI - Real Estate Credit Note, CRI - Real Estate Receivables Certificate and LH - Mortgage Bills;</t>
    </r>
  </si>
  <si>
    <r>
      <rPr>
        <vertAlign val="superscript"/>
        <sz val="8"/>
        <rFont val="Calibri"/>
        <family val="2"/>
      </rPr>
      <t>4</t>
    </r>
    <r>
      <rPr>
        <sz val="8"/>
        <rFont val="Calibri"/>
        <family val="2"/>
      </rPr>
      <t xml:space="preserve"> Instrumentos de captação de crédito - PF e PJ incluem CCB, CCCB, NCE, CCE, Export Notes, Nota Comercial, Cine e Obrigações. / </t>
    </r>
    <r>
      <rPr>
        <i/>
        <sz val="8"/>
        <rFont val="Calibri"/>
        <family val="2"/>
      </rPr>
      <t>Credit funding instruments (corporations &amp; individuals) includes CCB - Banking Credit Note, CCCB - Banking Credit Note Certificat.</t>
    </r>
  </si>
  <si>
    <r>
      <t xml:space="preserve">Outros instrumentos de captação bancária / </t>
    </r>
    <r>
      <rPr>
        <i/>
        <sz val="10"/>
        <rFont val="Calibri"/>
        <family val="2"/>
      </rPr>
      <t>Other bank funding instruments¹</t>
    </r>
  </si>
  <si>
    <r>
      <t xml:space="preserve">Instrumentos do mercado imobiliário / </t>
    </r>
    <r>
      <rPr>
        <i/>
        <sz val="10"/>
        <rFont val="Calibri"/>
        <family val="2"/>
      </rPr>
      <t>Real estate market instruments²</t>
    </r>
  </si>
  <si>
    <r>
      <t xml:space="preserve">Instrumentos do agronegócio / </t>
    </r>
    <r>
      <rPr>
        <i/>
        <sz val="10"/>
        <rFont val="Calibri"/>
        <family val="2"/>
      </rPr>
      <t>Agribusiness instruments</t>
    </r>
    <r>
      <rPr>
        <sz val="10"/>
        <rFont val="Calibri"/>
        <family val="2"/>
      </rPr>
      <t>³</t>
    </r>
  </si>
  <si>
    <r>
      <t>Instrumentos de captação de crédito - PF e PJ</t>
    </r>
    <r>
      <rPr>
        <vertAlign val="superscript"/>
        <sz val="10"/>
        <rFont val="Calibri"/>
        <family val="2"/>
      </rPr>
      <t>4</t>
    </r>
    <r>
      <rPr>
        <sz val="10"/>
        <rFont val="Calibri"/>
        <family val="2"/>
      </rPr>
      <t xml:space="preserve"> / </t>
    </r>
    <r>
      <rPr>
        <i/>
        <sz val="10"/>
        <rFont val="Calibri"/>
        <family val="2"/>
      </rPr>
      <t>Credit funding instruments (PF &amp; PJ)</t>
    </r>
    <r>
      <rPr>
        <i/>
        <vertAlign val="superscript"/>
        <sz val="10"/>
        <rFont val="Calibri"/>
        <family val="2"/>
      </rPr>
      <t>4</t>
    </r>
  </si>
  <si>
    <r>
      <t xml:space="preserve">Instrumentos de Captação Bancária / </t>
    </r>
    <r>
      <rPr>
        <i/>
        <sz val="10"/>
        <rFont val="Calibri"/>
        <family val="2"/>
      </rPr>
      <t>Banking funding instruments¹</t>
    </r>
  </si>
  <si>
    <r>
      <t xml:space="preserve">Outros ativos / </t>
    </r>
    <r>
      <rPr>
        <i/>
        <sz val="10"/>
        <rFont val="Calibri"/>
        <family val="2"/>
      </rPr>
      <t>Other assets held in deposit²</t>
    </r>
  </si>
  <si>
    <r>
      <t xml:space="preserve">Novas Emissões / </t>
    </r>
    <r>
      <rPr>
        <b/>
        <i/>
        <sz val="12"/>
        <color theme="5"/>
        <rFont val="Calibri"/>
        <family val="2"/>
      </rPr>
      <t>New Issues</t>
    </r>
  </si>
  <si>
    <r>
      <t xml:space="preserve">Volume (R$ Bilhões) / </t>
    </r>
    <r>
      <rPr>
        <b/>
        <i/>
        <sz val="8"/>
        <rFont val="Calibri"/>
        <family val="2"/>
      </rPr>
      <t>Value (R$ billion)</t>
    </r>
  </si>
  <si>
    <r>
      <t xml:space="preserve">Volume (R$ Bilhões) / </t>
    </r>
    <r>
      <rPr>
        <i/>
        <sz val="10"/>
        <rFont val="Calibri"/>
        <family val="2"/>
      </rPr>
      <t>Value (R$ billion)</t>
    </r>
  </si>
  <si>
    <r>
      <t xml:space="preserve">¹ Inclui Cotas de Fundos Fechados e Fundos Abertos. / </t>
    </r>
    <r>
      <rPr>
        <i/>
        <sz val="8"/>
        <rFont val="Calibri"/>
        <family val="2"/>
      </rPr>
      <t>Includes funds and close-ended funds.</t>
    </r>
  </si>
  <si>
    <r>
      <t>Venda de Veículos /</t>
    </r>
    <r>
      <rPr>
        <b/>
        <i/>
        <sz val="12"/>
        <color theme="5"/>
        <rFont val="Calibri"/>
        <family val="2"/>
      </rPr>
      <t xml:space="preserve"> Vehicle Sales¹</t>
    </r>
  </si>
  <si>
    <r>
      <t xml:space="preserve">Pesados Novos / </t>
    </r>
    <r>
      <rPr>
        <i/>
        <sz val="10"/>
        <rFont val="Calibri"/>
        <family val="2"/>
      </rPr>
      <t>Heavy New²</t>
    </r>
  </si>
  <si>
    <r>
      <t xml:space="preserve">Outros Novos / </t>
    </r>
    <r>
      <rPr>
        <i/>
        <sz val="10"/>
        <rFont val="Calibri"/>
        <family val="2"/>
      </rPr>
      <t>Other New³</t>
    </r>
  </si>
  <si>
    <r>
      <t xml:space="preserve">Pesados Usados / </t>
    </r>
    <r>
      <rPr>
        <i/>
        <sz val="10"/>
        <rFont val="Calibri"/>
        <family val="2"/>
      </rPr>
      <t>Heavy Used²</t>
    </r>
  </si>
  <si>
    <r>
      <t xml:space="preserve">² A quantidade de Inclusões de Gravames (Financiamentos) é maior que a quantidade de Vendas para o segmento de Veículos Pesados pois consideramos também o financiamento dos implementos que acompanham o veículo, diferente da metodologia da Fenabrave, que considera  apenas o veículo. / </t>
    </r>
    <r>
      <rPr>
        <i/>
        <sz val="8"/>
        <rFont val="Calibri"/>
        <family val="2"/>
      </rPr>
      <t xml:space="preserve">The amount of Inclusions of Liens (Financing) is greater than the amount of Sales for the segment of Heavy Vehicles because we also consider the financing of the implements that come with the vehicle, unlike Fenabrave methodology, which considers only the vehicle. </t>
    </r>
  </si>
  <si>
    <r>
      <t>³ A partir de janeiro de 2014, considera-se também tratores e máquinas agrícolas, conforme nova metodologia de divulgação da Fenabrave. /</t>
    </r>
    <r>
      <rPr>
        <i/>
        <sz val="8"/>
        <rFont val="Calibri"/>
        <family val="2"/>
      </rPr>
      <t xml:space="preserve"> From January 2014, we also consider tractors and agricultural machinery, as new reporting methodology of Fenabrave.</t>
    </r>
  </si>
  <si>
    <r>
      <t xml:space="preserve">¹ Dados obtidos no site da Fenabrave (www.fenabrave.org.br), na aba Dados de Mercado. Os dados históricos não são ajustados com possíveis alterações realizadas posteriormente pela Fenabrave. / </t>
    </r>
    <r>
      <rPr>
        <i/>
        <sz val="8"/>
        <rFont val="Calibri"/>
        <family val="2"/>
      </rPr>
      <t>Data from Fenabrave website (www.fenabrave.org.br). Historical data are not adjusted with possible changes made later by Fenabrave.</t>
    </r>
  </si>
  <si>
    <r>
      <t xml:space="preserve">¹ Dados obtidos junto ao SNG (Sistema Nacional de Gravames). / </t>
    </r>
    <r>
      <rPr>
        <i/>
        <sz val="8"/>
        <rFont val="Calibri"/>
        <family val="2"/>
      </rPr>
      <t>Data from the SNG (National System of Liens).</t>
    </r>
  </si>
  <si>
    <r>
      <t>Quantidade de Participantes por Faixa /</t>
    </r>
    <r>
      <rPr>
        <i/>
        <sz val="10"/>
        <rFont val="Calibri"/>
        <family val="2"/>
      </rPr>
      <t xml:space="preserve"> Number of Participants by Segment¹</t>
    </r>
  </si>
  <si>
    <r>
      <rPr>
        <vertAlign val="superscript"/>
        <sz val="8"/>
        <rFont val="Calibri"/>
        <family val="2"/>
      </rPr>
      <t>4</t>
    </r>
    <r>
      <rPr>
        <sz val="8"/>
        <rFont val="Calibri"/>
        <family val="2"/>
      </rPr>
      <t xml:space="preserve"> A partir de jan/16, não considera os contratos de Balcão. / As of </t>
    </r>
    <r>
      <rPr>
        <i/>
        <sz val="8"/>
        <rFont val="Calibri"/>
        <family val="2"/>
      </rPr>
      <t>Jan/16, it does not consider OTC contracts.</t>
    </r>
  </si>
  <si>
    <r>
      <t xml:space="preserve">Índices / </t>
    </r>
    <r>
      <rPr>
        <i/>
        <sz val="10"/>
        <rFont val="Calibri"/>
        <family val="2"/>
      </rPr>
      <t>Equities</t>
    </r>
    <r>
      <rPr>
        <sz val="10"/>
        <rFont val="Calibri"/>
        <family val="2"/>
      </rPr>
      <t>¹</t>
    </r>
  </si>
  <si>
    <r>
      <t xml:space="preserve">Câmbio / </t>
    </r>
    <r>
      <rPr>
        <i/>
        <sz val="10"/>
        <rFont val="Calibri"/>
        <family val="2"/>
      </rPr>
      <t>FX¹</t>
    </r>
  </si>
  <si>
    <t>¹ Não considera os mini contratos ponderados em seus respectivos contratos padrão. / Does not consider Mini contracts weighted according to the size of its respective standard contract.</t>
  </si>
  <si>
    <t>2.  Outros / Others</t>
  </si>
  <si>
    <t>1. Instrumentos de Renda Fixa/ Fixed Income</t>
  </si>
  <si>
    <t>3. Outros / Others</t>
  </si>
  <si>
    <t xml:space="preserve">2. Derivativos / Derivatives </t>
  </si>
  <si>
    <t>INFRAESTRUTURA PARA FINANCIAMENTO / INFRASTRUCTURE FOR FINANCING</t>
  </si>
  <si>
    <t>TECNOLOGIA, DADOS E SERVIÇOS / TECHNOLOGY, DATA AND SERVICES</t>
  </si>
  <si>
    <t>1. Tecnologia, dados e serviços / Technology, data and services</t>
  </si>
  <si>
    <t xml:space="preserve"> 1. Infraestrutura para Financiamento / Infrastructure for Financing</t>
  </si>
  <si>
    <t>1.109.363</t>
  </si>
  <si>
    <t>Média de Valor de Mercado / Average Market Cap</t>
  </si>
  <si>
    <t xml:space="preserve"> </t>
  </si>
  <si>
    <t>*Numeros Retificados / Rectified Numbers</t>
  </si>
  <si>
    <r>
      <t xml:space="preserve">¹ Considera os contratos de índice de ações e não pondera os mini-contratos em em seus respectivos contratos padrão. / </t>
    </r>
    <r>
      <rPr>
        <i/>
        <sz val="8"/>
        <rFont val="Calibri"/>
        <family val="2"/>
      </rPr>
      <t>Considers stock-based indices contracts and does not weight mini-contracts</t>
    </r>
    <r>
      <rPr>
        <sz val="8"/>
        <rFont val="Calibri"/>
        <family val="2"/>
      </rPr>
      <t xml:space="preserve"> according to the size of its respective standard contract.</t>
    </r>
  </si>
  <si>
    <r>
      <t xml:space="preserve"># de investidores  / </t>
    </r>
    <r>
      <rPr>
        <i/>
        <sz val="10"/>
        <rFont val="Calibri"/>
        <family val="2"/>
      </rPr>
      <t>Number of investors</t>
    </r>
  </si>
  <si>
    <r>
      <t xml:space="preserve">Estoque (R$ bi) / </t>
    </r>
    <r>
      <rPr>
        <i/>
        <sz val="10"/>
        <rFont val="Calibri"/>
        <family val="2"/>
      </rPr>
      <t>Outstanding volume (R$ bn)</t>
    </r>
  </si>
  <si>
    <r>
      <t xml:space="preserve">Volume (R$) / </t>
    </r>
    <r>
      <rPr>
        <i/>
        <sz val="10"/>
        <rFont val="Calibri"/>
        <family val="2"/>
      </rPr>
      <t xml:space="preserve">Value (R$) </t>
    </r>
    <r>
      <rPr>
        <b/>
        <i/>
        <vertAlign val="superscript"/>
        <sz val="10"/>
        <rFont val="Calibri"/>
        <family val="2"/>
      </rPr>
      <t>1</t>
    </r>
  </si>
  <si>
    <r>
      <t xml:space="preserve">Volume (US$) / </t>
    </r>
    <r>
      <rPr>
        <i/>
        <sz val="10"/>
        <rFont val="Calibri"/>
        <family val="2"/>
      </rPr>
      <t>Value (US$) 2</t>
    </r>
  </si>
  <si>
    <r>
      <t xml:space="preserve">2 Cotação da PTAX na data de início de negociação / </t>
    </r>
    <r>
      <rPr>
        <i/>
        <sz val="8"/>
        <rFont val="Calibri"/>
        <family val="2"/>
      </rPr>
      <t>FX rate on first trading day</t>
    </r>
  </si>
  <si>
    <t>¹ Valores podem ser revisados após ofertas subsequentes ou adicionais</t>
  </si>
  <si>
    <r>
      <t>Mercado a Termo &amp; Futuro de Ações/</t>
    </r>
    <r>
      <rPr>
        <i/>
        <sz val="10"/>
        <rFont val="Calibri"/>
        <family val="2"/>
      </rPr>
      <t xml:space="preserve"> Forward market &amp; Stock Futures</t>
    </r>
  </si>
  <si>
    <r>
      <t xml:space="preserve">5 </t>
    </r>
    <r>
      <rPr>
        <sz val="8"/>
        <rFont val="Calibri"/>
        <family val="2"/>
      </rPr>
      <t>A partir de jan/21, cada contrato de FRA cambial passa a contar como 2 contratos no estoque / As of Jan/21, each FRA exchange contract will count as 2 contracts in the outstanding</t>
    </r>
  </si>
  <si>
    <t>mar/21</t>
  </si>
  <si>
    <t>jan/21</t>
  </si>
  <si>
    <t>fev/21</t>
  </si>
  <si>
    <t>abr/21</t>
  </si>
  <si>
    <t>mai/21</t>
  </si>
  <si>
    <r>
      <t xml:space="preserve">Pes. Físicas (CPFs Unicos) / </t>
    </r>
    <r>
      <rPr>
        <i/>
        <sz val="10"/>
        <rFont val="Calibri"/>
        <family val="2"/>
      </rPr>
      <t>Individuals (Single documents)</t>
    </r>
  </si>
  <si>
    <r>
      <t xml:space="preserve">ADV Total / </t>
    </r>
    <r>
      <rPr>
        <b/>
        <i/>
        <sz val="10"/>
        <rFont val="Calibri"/>
        <family val="2"/>
      </rPr>
      <t>Total Derivatives Volumes</t>
    </r>
  </si>
  <si>
    <t>ETFs</t>
  </si>
  <si>
    <t>BDRs</t>
  </si>
  <si>
    <r>
      <t xml:space="preserve">Ações / </t>
    </r>
    <r>
      <rPr>
        <i/>
        <sz val="10"/>
        <rFont val="Calibri"/>
        <family val="2"/>
      </rPr>
      <t>Equities</t>
    </r>
  </si>
  <si>
    <r>
      <t xml:space="preserve">Fundos Listados / </t>
    </r>
    <r>
      <rPr>
        <i/>
        <sz val="10"/>
        <rFont val="Calibri"/>
        <family val="2"/>
      </rPr>
      <t>Listed Funds</t>
    </r>
  </si>
  <si>
    <t>Outros/ Others</t>
  </si>
  <si>
    <r>
      <rPr>
        <b/>
        <sz val="12"/>
        <color theme="5"/>
        <rFont val="Calibri"/>
        <family val="2"/>
      </rPr>
      <t>ADTV do mercado à vista por produto</t>
    </r>
    <r>
      <rPr>
        <b/>
        <i/>
        <sz val="12"/>
        <color theme="5"/>
        <rFont val="Calibri"/>
        <family val="2"/>
      </rPr>
      <t xml:space="preserve"> / Cash equities ADTV breakdown</t>
    </r>
  </si>
  <si>
    <t>A partir de janeiro de 2022, começamos a divulgar o ADTV do mercado à vista segmentado por produto</t>
  </si>
  <si>
    <t xml:space="preserve"> As of January 2022, we started to show ADTV in the cash market segmented by product</t>
  </si>
  <si>
    <t>1.1 ADTV -  Volume Financeiro Médio Diário / Average Daily Trading Value</t>
  </si>
  <si>
    <t>1.4 Receita e Margem / Revenue and Margin</t>
  </si>
  <si>
    <t>1.2 ADV -  Volume Médio Diário / Average Daily Volume</t>
  </si>
  <si>
    <t>1.3 RPC - Receita por Contrato / Revenue per Contract</t>
  </si>
  <si>
    <t>5.1 Participação dos Investidores / Investors' Participation</t>
  </si>
  <si>
    <t>5.2 Contratos em Aberto / Open Interest</t>
  </si>
  <si>
    <t>5.3 Capitalização de Mercado / Market Capitalization</t>
  </si>
  <si>
    <t>5.4 Co-location / Co-location</t>
  </si>
  <si>
    <t>5.5 ADTV do mercado à vista por produto / Cash equities ADTV breakdown</t>
  </si>
  <si>
    <t>1.1 ADV - Volume médio diário / Average Daily Volume</t>
  </si>
  <si>
    <t>1.2 RPC - Receita por Contrato / Revenue per Contract</t>
  </si>
  <si>
    <t>1.3 Câmbio Pronto / Spot FX</t>
  </si>
  <si>
    <t>2.1 Participação dos Investidores / Investors' Participation</t>
  </si>
  <si>
    <t>2.2 Contratos em aberto / Open Interest</t>
  </si>
  <si>
    <t>2.3 ADV de Investidores de Alta Frequência  / High Frequency Trading ADV</t>
  </si>
  <si>
    <t>1.1 Novas emissões / New issues</t>
  </si>
  <si>
    <t>1.2 Estoque / Outstanding financial volume</t>
  </si>
  <si>
    <t>1.3 Tesouro Direto / Treasury Direct</t>
  </si>
  <si>
    <t>2.1 Novas emissões / New issues</t>
  </si>
  <si>
    <t>2.2 Estoque / Outstanding financial volume</t>
  </si>
  <si>
    <t>2.3 Derivativos com CCP - estoque / Derivatives with CCP - outstanding financial volume</t>
  </si>
  <si>
    <t>3.1 Novas Emissões / New Issues</t>
  </si>
  <si>
    <t>3.2 Outros - Estoque / Other - Outstanding Volume</t>
  </si>
  <si>
    <t>3.3 Transações - Quantidade (milhares) / Transactions - Quantity (thousand)</t>
  </si>
  <si>
    <t>1.1 Venda de Veículos / Vehicle Sales¹</t>
  </si>
  <si>
    <t>1.2 SNG - Inclusão de Restrições Financeiras¹  / SNG - Financial Inclusions Restrictions¹</t>
  </si>
  <si>
    <t>1.1 Utilização Mensal / Monthly Utilization</t>
  </si>
  <si>
    <t>1.2 CIP  (SITRAF)</t>
  </si>
  <si>
    <t>BDRs de ETF</t>
  </si>
  <si>
    <t>BDRs Patrocinados Nível 1</t>
  </si>
  <si>
    <t xml:space="preserve">  </t>
  </si>
  <si>
    <t>mai/22*</t>
  </si>
  <si>
    <r>
      <t xml:space="preserve">Inclusão de Contratos  / </t>
    </r>
    <r>
      <rPr>
        <b/>
        <i/>
        <sz val="12"/>
        <color theme="5"/>
        <rFont val="Calibri"/>
        <family val="2"/>
      </rPr>
      <t>Contracts additions</t>
    </r>
    <r>
      <rPr>
        <b/>
        <sz val="12"/>
        <color theme="5"/>
        <rFont val="Calibri"/>
        <family val="2"/>
      </rPr>
      <t>*</t>
    </r>
  </si>
  <si>
    <r>
      <t xml:space="preserve">* visando nos adequar à resolução 807 do Contran, em fev/21 substituímos o Integra+ pelo SEND , novo produto que altera nosso modelo de precificação e de disponibilização de dados de contratos, tornando essa linha de receita imaterial para a B3. / </t>
    </r>
    <r>
      <rPr>
        <i/>
        <sz val="8"/>
        <rFont val="Calibri"/>
        <family val="2"/>
      </rPr>
      <t>In order to comply with Contran resolution 807, in Feb/21 we replaced Integra+ with SEND, a new product that changes our pricing model and the availability of contract data, making this revenue line immaterial for B3.</t>
    </r>
  </si>
  <si>
    <r>
      <t xml:space="preserve">Volume Financeiro / </t>
    </r>
    <r>
      <rPr>
        <b/>
        <i/>
        <sz val="10"/>
        <rFont val="Calibri"/>
        <family val="2"/>
      </rPr>
      <t>Value Traded</t>
    </r>
    <r>
      <rPr>
        <b/>
        <sz val="10"/>
        <rFont val="Calibri"/>
        <family val="2"/>
      </rPr>
      <t>*</t>
    </r>
  </si>
  <si>
    <r>
      <t>¹Para o cálculo da participação do Co-location no volume total negociado, divide-se o volume de Co-location por 2, uma vez que ele considera os dois lados da operação (compras + vendas). /</t>
    </r>
    <r>
      <rPr>
        <i/>
        <sz val="8"/>
        <rFont val="Calibri"/>
        <family val="2"/>
      </rPr>
      <t xml:space="preserve"> ¹For the calculation of the participation of the Co-location in the total volume traded, the Co-location volume is divided by 2, since it considers both sides of the transaction (buys + sells).</t>
    </r>
  </si>
  <si>
    <t>fev/23</t>
  </si>
  <si>
    <r>
      <t xml:space="preserve">Taxa Doador Média (% a.a.) / </t>
    </r>
    <r>
      <rPr>
        <i/>
        <sz val="10"/>
        <rFont val="Calibri"/>
        <family val="2"/>
      </rPr>
      <t>Average Lender Rate (% p.a.%)</t>
    </r>
  </si>
  <si>
    <r>
      <t xml:space="preserve">LISTADO / </t>
    </r>
    <r>
      <rPr>
        <b/>
        <i/>
        <sz val="14"/>
        <color rgb="FF002060"/>
        <rFont val="Segoe UI"/>
        <family val="2"/>
      </rPr>
      <t>LISTED</t>
    </r>
  </si>
  <si>
    <r>
      <t xml:space="preserve">1. Negociação e pós-negociação / </t>
    </r>
    <r>
      <rPr>
        <b/>
        <i/>
        <sz val="14"/>
        <color rgb="FF002060"/>
        <rFont val="Calibri"/>
        <family val="2"/>
      </rPr>
      <t>Trading and post-trading</t>
    </r>
  </si>
  <si>
    <r>
      <t xml:space="preserve">3. Empréstimo de ações / </t>
    </r>
    <r>
      <rPr>
        <b/>
        <i/>
        <sz val="14"/>
        <color rgb="FF002060"/>
        <rFont val="Calibri"/>
        <family val="2"/>
      </rPr>
      <t>Securities lending</t>
    </r>
  </si>
  <si>
    <r>
      <t xml:space="preserve">4. Listagem e soluções para emissores / </t>
    </r>
    <r>
      <rPr>
        <b/>
        <i/>
        <sz val="14"/>
        <color rgb="FF002060"/>
        <rFont val="Calibri"/>
        <family val="2"/>
      </rPr>
      <t>Listing and services for issuers</t>
    </r>
  </si>
  <si>
    <r>
      <t xml:space="preserve">5. Outros / </t>
    </r>
    <r>
      <rPr>
        <b/>
        <i/>
        <sz val="14"/>
        <color rgb="FF002060"/>
        <rFont val="Calibri"/>
        <family val="2"/>
      </rPr>
      <t>Others</t>
    </r>
  </si>
  <si>
    <r>
      <t xml:space="preserve">2. Outros / </t>
    </r>
    <r>
      <rPr>
        <b/>
        <i/>
        <sz val="14"/>
        <color rgb="FF002060"/>
        <rFont val="Calibri"/>
        <family val="2"/>
      </rPr>
      <t>Others</t>
    </r>
  </si>
  <si>
    <r>
      <t xml:space="preserve">1. Instrumentos de renda fixa / </t>
    </r>
    <r>
      <rPr>
        <b/>
        <i/>
        <sz val="14"/>
        <color rgb="FF002060"/>
        <rFont val="Calibri"/>
        <family val="2"/>
      </rPr>
      <t>Fixed income instruments</t>
    </r>
  </si>
  <si>
    <r>
      <t xml:space="preserve">2. Derivativos / </t>
    </r>
    <r>
      <rPr>
        <b/>
        <i/>
        <sz val="14"/>
        <color rgb="FF002060"/>
        <rFont val="Calibri"/>
        <family val="2"/>
      </rPr>
      <t>Derivatives</t>
    </r>
  </si>
  <si>
    <r>
      <t xml:space="preserve">3. Outros / </t>
    </r>
    <r>
      <rPr>
        <b/>
        <i/>
        <sz val="14"/>
        <color rgb="FF002060"/>
        <rFont val="Calibri"/>
        <family val="2"/>
      </rPr>
      <t>Others</t>
    </r>
  </si>
  <si>
    <r>
      <t xml:space="preserve">1.Infraestrutura para financiamento / </t>
    </r>
    <r>
      <rPr>
        <b/>
        <i/>
        <sz val="14"/>
        <color rgb="FF002060"/>
        <rFont val="Calibri"/>
        <family val="2"/>
      </rPr>
      <t>Infrastructure for financing</t>
    </r>
  </si>
  <si>
    <r>
      <t xml:space="preserve">1.Tecnologia e acesso / </t>
    </r>
    <r>
      <rPr>
        <b/>
        <i/>
        <sz val="14"/>
        <color rgb="FF002060"/>
        <rFont val="Calibri"/>
        <family val="2"/>
      </rPr>
      <t>Technology and access</t>
    </r>
  </si>
  <si>
    <r>
      <t xml:space="preserve">¹ Instrumentos de captação bancária incluem RDB, LC, DPGE, Cédula de debentures, LFSN, LFSC, IECE. / </t>
    </r>
    <r>
      <rPr>
        <i/>
        <sz val="8"/>
        <rFont val="Calibri"/>
        <family val="2"/>
      </rPr>
      <t>Other Bank funding instruments includes RDB - Bank Deposit Receipt, LC - Bill of Exchange, DPGE - Time, debentures certificates, LFSN, LFSC, IECE.</t>
    </r>
  </si>
  <si>
    <r>
      <t xml:space="preserve">³ Instrumentos do agronegócio incluem CRA, LCA, CDCA, CLCA e CTRA. / </t>
    </r>
    <r>
      <rPr>
        <i/>
        <sz val="8"/>
        <rFont val="Calibri"/>
        <family val="2"/>
      </rPr>
      <t>Agribusiness instruments includes CRA - Agribusiness Receivables Certificate, LCA - Agribusiness Credit Bill, CDCA - Agribusiness Credit Rights Certificate, CLCA and CTRA.</t>
    </r>
  </si>
  <si>
    <t>Fale com RI / Contact us: +55 (11) 2565-7976/4129/6408/7739/5308 | ri@b3.com.br</t>
  </si>
  <si>
    <r>
      <rPr>
        <b/>
        <sz val="12"/>
        <color theme="5"/>
        <rFont val="Calibri"/>
        <family val="2"/>
      </rPr>
      <t xml:space="preserve">ADTV do mercado à vista negociado via Blocos </t>
    </r>
    <r>
      <rPr>
        <b/>
        <i/>
        <sz val="12"/>
        <color theme="5"/>
        <rFont val="Calibri"/>
        <family val="2"/>
      </rPr>
      <t>/ Cash equities Block Trade ADTV</t>
    </r>
  </si>
  <si>
    <r>
      <t xml:space="preserve">Blocos / </t>
    </r>
    <r>
      <rPr>
        <i/>
        <sz val="10"/>
        <rFont val="Calibri"/>
        <family val="2"/>
      </rPr>
      <t>Blocks</t>
    </r>
  </si>
  <si>
    <t/>
  </si>
  <si>
    <r>
      <t xml:space="preserve">Tradicional / </t>
    </r>
    <r>
      <rPr>
        <i/>
        <sz val="10"/>
        <rFont val="Calibri"/>
        <family val="2"/>
      </rPr>
      <t>Traditional market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</si>
</sst>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6">
    <numFmt numFmtId="6" formatCode="&quot;R$&quot;\ #,##0;[Red]\-&quot;R$&quot;\ #,##0"/>
    <numFmt numFmtId="8" formatCode="&quot;R$&quot;\ #,##0.00;[Red]\-&quot;R$&quot;\ #,##0.00"/>
    <numFmt numFmtId="41" formatCode="_-* #,##0_-;\-* #,##0_-;_-* &quot;-&quot;_-;_-@_-"/>
    <numFmt numFmtId="43" formatCode="_-* #,##0.00_-;\-* #,##0.00_-;_-* &quot;-&quot;??_-;_-@_-"/>
    <numFmt numFmtId="164" formatCode="_(* #,##0_);_(* \(#,##0\);_(* &quot;-&quot;_);_(@_)"/>
    <numFmt numFmtId="165" formatCode="_(* #,##0.00_);_(* \(#,##0.00\);_(* &quot;-&quot;??_);_(@_)"/>
    <numFmt numFmtId="166" formatCode="_(&quot;R$ &quot;* #,##0.00_);_(&quot;R$ &quot;* \(#,##0.00\);_(&quot;R$ &quot;* &quot;-&quot;??_);_(@_)"/>
    <numFmt numFmtId="167" formatCode="_(* #,##0.0_);_(* \(#,##0.0\);_(* &quot;-&quot;??_);_(@_)"/>
    <numFmt numFmtId="168" formatCode="_(* #,##0_);_(* \(#,##0\);_(* &quot;-&quot;??_);_(@_)"/>
    <numFmt numFmtId="169" formatCode="0.0%"/>
    <numFmt numFmtId="170" formatCode="General_)"/>
    <numFmt numFmtId="171" formatCode="#,##0.0000"/>
    <numFmt numFmtId="172" formatCode="#,##0.000"/>
    <numFmt numFmtId="173" formatCode="_(* #,##0.000_);_(* \(#,##0.000\);_(* &quot;-&quot;??_);_(@_)"/>
    <numFmt numFmtId="174" formatCode="_([$€-2]* #,##0.00_);_([$€-2]* \(#,##0.00\);_([$€-2]* &quot;-&quot;??_)"/>
    <numFmt numFmtId="175" formatCode="_([$€-2]* #,##0.000_);_([$€-2]* \(#,##0.000\);_([$€-2]* &quot;-&quot;??_)"/>
    <numFmt numFmtId="176" formatCode="#,##0.0"/>
    <numFmt numFmtId="177" formatCode="_(* #,##0.0_);_(* \(#,##0.0\);_(* &quot;-&quot;?_);_(@_)"/>
    <numFmt numFmtId="178" formatCode="_(* #,##0_);_(* \(#,##0\);_(* &quot;0.0&quot;_);_(@_)"/>
    <numFmt numFmtId="179" formatCode="&quot;R$ &quot;#,##0.00_);[Red]\(&quot;R$ &quot;#,##0.00\)"/>
    <numFmt numFmtId="180" formatCode="&quot;R$ &quot;#,##0_);[Red]\(&quot;R$ &quot;#,##0\)"/>
    <numFmt numFmtId="181" formatCode="_([$€]* #,##0.00_);_([$€]* \(#,##0.00\);_([$€]* &quot;-&quot;??_);_(@_)"/>
    <numFmt numFmtId="182" formatCode="_-* #,##0.0_-;\-* #,##0.0_-;_-* &quot;-&quot;??_-;_-@_-"/>
    <numFmt numFmtId="183" formatCode="#,#00"/>
    <numFmt numFmtId="184" formatCode="0.0000000000"/>
    <numFmt numFmtId="185" formatCode="#,##0.00&quot; $&quot;;\-#,##0.00&quot; $&quot;"/>
    <numFmt numFmtId="186" formatCode="_-* #,##0\ _D_M_-;\-* #,##0\ _D_M_-;_-* &quot;-&quot;\ _D_M_-;_-@_-"/>
    <numFmt numFmtId="187" formatCode="_-* #,##0.00\ _D_M_-;\-* #,##0.00\ _D_M_-;_-* &quot;-&quot;??\ _D_M_-;_-@_-"/>
    <numFmt numFmtId="188" formatCode="_-* #,##0\ &quot;DM&quot;_-;\-* #,##0\ &quot;DM&quot;_-;_-* &quot;-&quot;\ &quot;DM&quot;_-;_-@_-"/>
    <numFmt numFmtId="189" formatCode="_-* #,##0.00\ &quot;DM&quot;_-;\-* #,##0.00\ &quot;DM&quot;_-;_-* &quot;-&quot;??\ &quot;DM&quot;_-;_-@_-"/>
    <numFmt numFmtId="190" formatCode="0.00_);\(0.00\)"/>
    <numFmt numFmtId="191" formatCode="0%_);\(0%\)"/>
    <numFmt numFmtId="192" formatCode="%#,#00"/>
    <numFmt numFmtId="193" formatCode="#.##000"/>
    <numFmt numFmtId="194" formatCode="#\ ###\ ###\ ##0\ "/>
    <numFmt numFmtId="195" formatCode="#,##0.0%;[Red]\(#,##0.0%\)"/>
    <numFmt numFmtId="196" formatCode="d/m/yy"/>
    <numFmt numFmtId="197" formatCode="#,"/>
    <numFmt numFmtId="198" formatCode="_-&quot;£&quot;* #,##0_-;\-&quot;£&quot;* #,##0_-;_-&quot;£&quot;* &quot;-&quot;_-;_-@_-"/>
    <numFmt numFmtId="199" formatCode="_-&quot;£&quot;* #,##0.00_-;\-&quot;£&quot;* #,##0.00_-;_-&quot;£&quot;* &quot;-&quot;??_-;_-@_-"/>
    <numFmt numFmtId="200" formatCode="#,##0\ &quot;DM&quot;;[Red]\-#,##0\ &quot;DM&quot;"/>
    <numFmt numFmtId="201" formatCode="#,##0.00\ &quot;DM&quot;;[Red]\-#,##0.00\ &quot;DM&quot;"/>
    <numFmt numFmtId="202" formatCode="0.000"/>
    <numFmt numFmtId="203" formatCode="_-* #,##0_-;\-* #,##0_-;_-* &quot;-&quot;??_-;_-@_-"/>
    <numFmt numFmtId="204" formatCode="_-* #,##0.000_-;\-* #,##0.000_-;_-* &quot;-&quot;???_-;_-@_-"/>
    <numFmt numFmtId="205" formatCode="0.000%"/>
  </numFmts>
  <fonts count="199">
    <font>
      <sz val="10"/>
      <name val="Arial"/>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indexed="8"/>
      <name val="Calibri"/>
      <family val="2"/>
    </font>
    <font>
      <sz val="10"/>
      <name val="Arial"/>
      <family val="2"/>
    </font>
    <font>
      <sz val="8"/>
      <name val="Arial"/>
      <family val="2"/>
    </font>
    <font>
      <sz val="10"/>
      <name val="MS Sans Serif"/>
      <family val="2"/>
    </font>
    <font>
      <sz val="10"/>
      <name val="Courier"/>
      <family val="3"/>
    </font>
    <font>
      <u/>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0"/>
      <name val="Verdana"/>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0"/>
      <name val="Arial"/>
      <family val="2"/>
    </font>
    <font>
      <sz val="11"/>
      <color indexed="8"/>
      <name val="Calibri"/>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theme="1"/>
      <name val="Arial"/>
      <family val="2"/>
      <scheme val="minor"/>
    </font>
    <font>
      <sz val="10"/>
      <name val="Arial"/>
      <family val="2"/>
    </font>
    <font>
      <u/>
      <sz val="11"/>
      <color theme="10"/>
      <name val="Calibri"/>
      <family val="2"/>
    </font>
    <font>
      <b/>
      <sz val="11"/>
      <color theme="3"/>
      <name val="Arial"/>
      <family val="2"/>
      <scheme val="minor"/>
    </font>
    <font>
      <sz val="10"/>
      <name val="Arial"/>
      <family val="2"/>
    </font>
    <font>
      <u/>
      <sz val="10"/>
      <color theme="10"/>
      <name val="Arial"/>
      <family val="2"/>
    </font>
    <font>
      <sz val="10"/>
      <name val="Calibri"/>
      <family val="2"/>
    </font>
    <font>
      <b/>
      <sz val="10"/>
      <name val="Calibri"/>
      <family val="2"/>
    </font>
    <font>
      <sz val="10"/>
      <name val="Arial"/>
      <family val="2"/>
    </font>
    <font>
      <sz val="10"/>
      <color theme="1"/>
      <name val="Arial"/>
      <family val="2"/>
    </font>
    <font>
      <sz val="10"/>
      <color theme="1"/>
      <name val="Arial"/>
      <family val="2"/>
      <scheme val="minor"/>
    </font>
    <font>
      <sz val="11"/>
      <color theme="1"/>
      <name val="Calibri"/>
      <family val="2"/>
    </font>
    <font>
      <sz val="18"/>
      <color theme="3"/>
      <name val="Arial"/>
      <family val="2"/>
      <scheme val="major"/>
    </font>
    <font>
      <b/>
      <sz val="15"/>
      <color theme="3"/>
      <name val="Arial"/>
      <family val="2"/>
      <scheme val="minor"/>
    </font>
    <font>
      <b/>
      <sz val="13"/>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b/>
      <sz val="11"/>
      <color theme="3"/>
      <name val="Calibri"/>
      <family val="2"/>
    </font>
    <font>
      <b/>
      <sz val="12"/>
      <color theme="5"/>
      <name val="Calibri"/>
      <family val="2"/>
    </font>
    <font>
      <b/>
      <i/>
      <u/>
      <sz val="12"/>
      <color indexed="56"/>
      <name val="Calibri"/>
      <family val="2"/>
    </font>
    <font>
      <sz val="16"/>
      <color indexed="9"/>
      <name val="Calibri"/>
      <family val="2"/>
    </font>
    <font>
      <b/>
      <sz val="16"/>
      <color indexed="56"/>
      <name val="Calibri"/>
      <family val="2"/>
    </font>
    <font>
      <sz val="16"/>
      <color indexed="56"/>
      <name val="Calibri"/>
      <family val="2"/>
    </font>
    <font>
      <u/>
      <sz val="16"/>
      <color indexed="56"/>
      <name val="Calibri"/>
      <family val="2"/>
    </font>
    <font>
      <b/>
      <sz val="16"/>
      <color indexed="9"/>
      <name val="Calibri"/>
      <family val="2"/>
    </font>
    <font>
      <sz val="8"/>
      <name val="Calibri"/>
      <family val="2"/>
    </font>
    <font>
      <i/>
      <sz val="10"/>
      <name val="Calibri"/>
      <family val="2"/>
    </font>
    <font>
      <b/>
      <i/>
      <sz val="12"/>
      <color theme="5"/>
      <name val="Calibri"/>
      <family val="2"/>
    </font>
    <font>
      <b/>
      <i/>
      <sz val="10"/>
      <name val="Calibri"/>
      <family val="2"/>
    </font>
    <font>
      <b/>
      <i/>
      <u/>
      <sz val="11"/>
      <color indexed="12"/>
      <name val="Calibri"/>
      <family val="2"/>
    </font>
    <font>
      <b/>
      <i/>
      <sz val="8"/>
      <color indexed="8"/>
      <name val="Calibri"/>
      <family val="2"/>
    </font>
    <font>
      <sz val="8"/>
      <color indexed="9"/>
      <name val="Calibri"/>
      <family val="2"/>
    </font>
    <font>
      <u/>
      <sz val="16"/>
      <color indexed="13"/>
      <name val="Calibri"/>
      <family val="2"/>
    </font>
    <font>
      <b/>
      <i/>
      <sz val="10"/>
      <color indexed="8"/>
      <name val="Calibri"/>
      <family val="2"/>
    </font>
    <font>
      <b/>
      <sz val="10"/>
      <color indexed="8"/>
      <name val="Calibri"/>
      <family val="2"/>
    </font>
    <font>
      <b/>
      <sz val="8"/>
      <name val="Calibri"/>
      <family val="2"/>
    </font>
    <font>
      <b/>
      <sz val="8"/>
      <color indexed="8"/>
      <name val="Calibri"/>
      <family val="2"/>
    </font>
    <font>
      <i/>
      <sz val="8"/>
      <color indexed="8"/>
      <name val="Calibri"/>
      <family val="2"/>
    </font>
    <font>
      <b/>
      <sz val="10"/>
      <color theme="5"/>
      <name val="Calibri"/>
      <family val="2"/>
    </font>
    <font>
      <b/>
      <i/>
      <vertAlign val="superscript"/>
      <sz val="10"/>
      <name val="Calibri"/>
      <family val="2"/>
    </font>
    <font>
      <sz val="8"/>
      <color theme="1"/>
      <name val="Calibri"/>
      <family val="2"/>
    </font>
    <font>
      <b/>
      <vertAlign val="superscript"/>
      <sz val="10"/>
      <name val="Calibri"/>
      <family val="2"/>
    </font>
    <font>
      <sz val="11"/>
      <name val="Verdana"/>
      <family val="2"/>
    </font>
    <font>
      <sz val="10"/>
      <color indexed="8"/>
      <name val="Arial"/>
      <family val="2"/>
    </font>
    <font>
      <sz val="9"/>
      <name val="Tahoma"/>
      <family val="2"/>
    </font>
    <font>
      <sz val="8"/>
      <name val="Arial"/>
      <family val="2"/>
      <scheme val="minor"/>
    </font>
    <font>
      <sz val="8"/>
      <name val="Tahoma"/>
      <family val="2"/>
    </font>
    <font>
      <b/>
      <sz val="18"/>
      <color theme="3"/>
      <name val="Arial"/>
      <family val="2"/>
      <scheme val="major"/>
    </font>
    <font>
      <sz val="10"/>
      <name val="Tahoma"/>
      <family val="2"/>
    </font>
    <font>
      <b/>
      <sz val="10"/>
      <name val="Tahoma"/>
      <family val="2"/>
    </font>
    <font>
      <sz val="10"/>
      <color rgb="FF9C0006"/>
      <name val="Arial"/>
      <family val="2"/>
    </font>
    <font>
      <sz val="11"/>
      <color theme="1"/>
      <name val="Times New Roman"/>
      <family val="2"/>
    </font>
    <font>
      <b/>
      <sz val="10"/>
      <name val="Arial"/>
      <family val="2"/>
    </font>
    <font>
      <sz val="12"/>
      <name val="Arial"/>
      <family val="2"/>
    </font>
    <font>
      <b/>
      <sz val="10"/>
      <color indexed="10"/>
      <name val="Arial"/>
      <family val="2"/>
    </font>
    <font>
      <u/>
      <sz val="10"/>
      <color indexed="36"/>
      <name val="Arial"/>
      <family val="2"/>
    </font>
    <font>
      <sz val="8"/>
      <name val="SwitzerlandLight"/>
    </font>
    <font>
      <sz val="7"/>
      <name val="Times New Roman"/>
      <family val="1"/>
    </font>
    <font>
      <sz val="11"/>
      <name val="Tms Rmn"/>
    </font>
    <font>
      <sz val="9"/>
      <name val="Times New Roman"/>
      <family val="1"/>
    </font>
    <font>
      <sz val="1"/>
      <color indexed="8"/>
      <name val="Courier"/>
      <family val="3"/>
    </font>
    <font>
      <sz val="11"/>
      <name val="??"/>
      <family val="3"/>
      <charset val="129"/>
    </font>
    <font>
      <sz val="11"/>
      <name val="Arial (WE)"/>
      <family val="2"/>
      <charset val="238"/>
    </font>
    <font>
      <b/>
      <u/>
      <sz val="11"/>
      <color indexed="37"/>
      <name val="Arial"/>
      <family val="2"/>
    </font>
    <font>
      <b/>
      <sz val="12"/>
      <name val="Arial"/>
      <family val="2"/>
    </font>
    <font>
      <sz val="10"/>
      <color indexed="12"/>
      <name val="Arial"/>
      <family val="2"/>
    </font>
    <font>
      <sz val="10"/>
      <color indexed="8"/>
      <name val="MS Sans Serif"/>
      <family val="2"/>
    </font>
    <font>
      <sz val="7"/>
      <name val="Small Fonts"/>
      <family val="2"/>
    </font>
    <font>
      <sz val="10"/>
      <name val="Times New Roman"/>
      <family val="1"/>
    </font>
    <font>
      <sz val="10"/>
      <name val="Book Antiqua"/>
      <family val="1"/>
    </font>
    <font>
      <b/>
      <sz val="10"/>
      <name val="MS Sans Serif"/>
      <family val="2"/>
    </font>
    <font>
      <b/>
      <sz val="16"/>
      <color indexed="16"/>
      <name val="Arial"/>
      <family val="2"/>
    </font>
    <font>
      <b/>
      <sz val="14"/>
      <name val="Times New Roman"/>
      <family val="1"/>
    </font>
    <font>
      <b/>
      <sz val="1"/>
      <color indexed="8"/>
      <name val="Courier"/>
      <family val="3"/>
    </font>
    <font>
      <sz val="8"/>
      <color indexed="12"/>
      <name val="Arial"/>
      <family val="2"/>
    </font>
    <font>
      <sz val="10"/>
      <name val="Arial"/>
      <family val="2"/>
    </font>
    <font>
      <b/>
      <sz val="14"/>
      <color theme="3"/>
      <name val="Calibri"/>
      <family val="2"/>
    </font>
    <font>
      <b/>
      <i/>
      <vertAlign val="superscript"/>
      <sz val="8"/>
      <color rgb="FF000000"/>
      <name val="Calibri"/>
      <family val="2"/>
    </font>
    <font>
      <i/>
      <vertAlign val="superscript"/>
      <sz val="10"/>
      <name val="Calibri"/>
      <family val="2"/>
    </font>
    <font>
      <b/>
      <i/>
      <u/>
      <sz val="12"/>
      <color theme="9"/>
      <name val="Calibri"/>
      <family val="2"/>
    </font>
    <font>
      <sz val="16"/>
      <color theme="5"/>
      <name val="Calibri"/>
      <family val="2"/>
    </font>
    <font>
      <b/>
      <sz val="16"/>
      <color theme="5"/>
      <name val="Calibri"/>
      <family val="2"/>
    </font>
    <font>
      <b/>
      <i/>
      <sz val="16"/>
      <color theme="5"/>
      <name val="Calibri"/>
      <family val="2"/>
    </font>
    <font>
      <b/>
      <i/>
      <vertAlign val="superscript"/>
      <sz val="10"/>
      <color rgb="FF000000"/>
      <name val="Calibri"/>
      <family val="2"/>
    </font>
    <font>
      <b/>
      <sz val="10"/>
      <color rgb="FF000000"/>
      <name val="Calibri"/>
      <family val="2"/>
    </font>
    <font>
      <sz val="8"/>
      <color rgb="FF00B050"/>
      <name val="Calibri"/>
      <family val="2"/>
    </font>
    <font>
      <i/>
      <sz val="8"/>
      <name val="Calibri"/>
      <family val="2"/>
    </font>
    <font>
      <b/>
      <i/>
      <sz val="8"/>
      <name val="Calibri"/>
      <family val="2"/>
    </font>
    <font>
      <vertAlign val="superscript"/>
      <sz val="10"/>
      <name val="Calibri"/>
      <family val="2"/>
    </font>
    <font>
      <vertAlign val="superscript"/>
      <sz val="8"/>
      <name val="Calibri"/>
      <family val="2"/>
    </font>
    <font>
      <b/>
      <i/>
      <u/>
      <sz val="11"/>
      <name val="Calibri"/>
      <family val="2"/>
    </font>
    <font>
      <sz val="12"/>
      <name val="Segoe UI"/>
      <family val="2"/>
    </font>
    <font>
      <sz val="6"/>
      <name val="Calibri"/>
      <family val="2"/>
    </font>
    <font>
      <sz val="8"/>
      <name val="Arial"/>
      <family val="2"/>
    </font>
    <font>
      <sz val="8"/>
      <color theme="1"/>
      <name val="Arial"/>
      <family val="2"/>
      <scheme val="minor"/>
    </font>
    <font>
      <sz val="11"/>
      <color rgb="FF9C5700"/>
      <name val="Arial"/>
      <family val="2"/>
      <scheme val="minor"/>
    </font>
    <font>
      <i/>
      <u/>
      <sz val="10"/>
      <color indexed="12"/>
      <name val="Arial"/>
      <family val="2"/>
    </font>
    <font>
      <b/>
      <sz val="10"/>
      <name val="Arial"/>
      <family val="2"/>
      <scheme val="minor"/>
    </font>
    <font>
      <b/>
      <sz val="11"/>
      <name val="Calibri"/>
      <family val="2"/>
    </font>
    <font>
      <sz val="10"/>
      <name val="Arial"/>
      <family val="2"/>
    </font>
    <font>
      <b/>
      <sz val="22"/>
      <color theme="1" tint="0.499984740745262"/>
      <name val="Segoe UI"/>
      <family val="2"/>
    </font>
    <font>
      <b/>
      <sz val="18"/>
      <color theme="1" tint="0.499984740745262"/>
      <name val="Segoe UI"/>
      <family val="2"/>
    </font>
    <font>
      <sz val="16"/>
      <color theme="3"/>
      <name val="Segoe UI"/>
      <family val="2"/>
    </font>
    <font>
      <b/>
      <sz val="20"/>
      <color theme="5"/>
      <name val="Segoe UI"/>
      <family val="2"/>
    </font>
    <font>
      <b/>
      <sz val="14"/>
      <color rgb="FF00B050"/>
      <name val="Segoe UI"/>
      <family val="2"/>
    </font>
    <font>
      <b/>
      <sz val="10"/>
      <color theme="1" tint="0.499984740745262"/>
      <name val="Segoe UI"/>
      <family val="2"/>
    </font>
    <font>
      <b/>
      <sz val="11"/>
      <color rgb="FF00468C"/>
      <name val="Segoe UI"/>
      <family val="2"/>
    </font>
    <font>
      <b/>
      <sz val="11"/>
      <color theme="3"/>
      <name val="Segoe UI"/>
      <family val="2"/>
    </font>
    <font>
      <u/>
      <sz val="10"/>
      <color theme="1" tint="0.499984740745262"/>
      <name val="Segoe UI"/>
      <family val="2"/>
    </font>
    <font>
      <b/>
      <sz val="12"/>
      <color theme="5"/>
      <name val="Segoe UI"/>
      <family val="2"/>
    </font>
    <font>
      <b/>
      <sz val="12"/>
      <color rgb="FF00468C"/>
      <name val="Segoe UI"/>
      <family val="2"/>
    </font>
    <font>
      <u/>
      <sz val="11"/>
      <color theme="3"/>
      <name val="Segoe UI"/>
      <family val="2"/>
    </font>
    <font>
      <u/>
      <sz val="10"/>
      <color theme="5"/>
      <name val="Segoe UI"/>
      <family val="2"/>
    </font>
    <font>
      <b/>
      <sz val="10"/>
      <color theme="3"/>
      <name val="Segoe UI"/>
      <family val="2"/>
    </font>
    <font>
      <b/>
      <sz val="12"/>
      <color rgb="FF002060"/>
      <name val="Segoe UI"/>
      <family val="2"/>
    </font>
    <font>
      <b/>
      <sz val="14"/>
      <color rgb="FF002060"/>
      <name val="Segoe UI"/>
      <family val="2"/>
    </font>
    <font>
      <b/>
      <i/>
      <sz val="14"/>
      <color rgb="FF002060"/>
      <name val="Segoe UI"/>
      <family val="2"/>
    </font>
    <font>
      <u/>
      <sz val="11"/>
      <color rgb="FF002060"/>
      <name val="Segoe UI"/>
      <family val="2"/>
    </font>
    <font>
      <b/>
      <u/>
      <sz val="12"/>
      <color rgb="FF002060"/>
      <name val="Segoe UI"/>
      <family val="2"/>
    </font>
    <font>
      <b/>
      <sz val="10"/>
      <color rgb="FF002060"/>
      <name val="Segoe UI"/>
      <family val="2"/>
    </font>
    <font>
      <b/>
      <sz val="24"/>
      <color rgb="FF002060"/>
      <name val="Segoe UI"/>
      <family val="2"/>
    </font>
    <font>
      <b/>
      <sz val="16"/>
      <color rgb="FF002060"/>
      <name val="Calibri"/>
      <family val="2"/>
    </font>
    <font>
      <sz val="16"/>
      <color rgb="FF002060"/>
      <name val="Calibri"/>
      <family val="2"/>
    </font>
    <font>
      <i/>
      <sz val="16"/>
      <color rgb="FF002060"/>
      <name val="Calibri"/>
      <family val="2"/>
    </font>
    <font>
      <b/>
      <sz val="14"/>
      <color rgb="FF002060"/>
      <name val="Calibri"/>
      <family val="2"/>
    </font>
    <font>
      <b/>
      <i/>
      <sz val="14"/>
      <color rgb="FF002060"/>
      <name val="Calibri"/>
      <family val="2"/>
    </font>
    <font>
      <i/>
      <sz val="10"/>
      <name val="Arial"/>
      <family val="2"/>
    </font>
    <font>
      <b/>
      <sz val="8"/>
      <name val="Arial"/>
      <family val="2"/>
    </font>
  </fonts>
  <fills count="69">
    <fill>
      <patternFill patternType="none"/>
    </fill>
    <fill>
      <patternFill patternType="gray125"/>
    </fill>
    <fill>
      <patternFill patternType="solid">
        <fgColor indexed="22"/>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bgColor indexed="64"/>
      </patternFill>
    </fill>
    <fill>
      <patternFill patternType="solid">
        <fgColor theme="7" tint="0.79998168889431442"/>
        <bgColor indexed="64"/>
      </patternFill>
    </fill>
    <fill>
      <patternFill patternType="solid">
        <fgColor theme="0" tint="0.79998168889431442"/>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43"/>
        <bgColor indexed="64"/>
      </patternFill>
    </fill>
    <fill>
      <patternFill patternType="solid">
        <fgColor rgb="FFFFFFFF"/>
        <bgColor indexed="64"/>
      </patternFill>
    </fill>
    <fill>
      <patternFill patternType="solid">
        <fgColor theme="0" tint="0.59999389629810485"/>
        <bgColor indexed="64"/>
      </patternFill>
    </fill>
    <fill>
      <patternFill patternType="solid">
        <fgColor rgb="FFFFFF00"/>
        <bgColor indexed="64"/>
      </patternFill>
    </fill>
    <fill>
      <patternFill patternType="solid">
        <fgColor rgb="FF92D050"/>
        <bgColor indexed="64"/>
      </patternFill>
    </fill>
  </fills>
  <borders count="1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right style="hair">
        <color auto="1"/>
      </right>
      <top style="thin">
        <color auto="1"/>
      </top>
      <bottom style="hair">
        <color auto="1"/>
      </bottom>
      <diagonal/>
    </border>
    <border>
      <left style="thin">
        <color indexed="64"/>
      </left>
      <right/>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right style="hair">
        <color indexed="64"/>
      </right>
      <top/>
      <bottom style="hair">
        <color indexed="64"/>
      </bottom>
      <diagonal/>
    </border>
    <border>
      <left/>
      <right style="hair">
        <color indexed="64"/>
      </right>
      <top style="hair">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right/>
      <top/>
      <bottom style="thick">
        <color theme="5"/>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right style="hair">
        <color theme="0" tint="-0.499984740745262"/>
      </right>
      <top/>
      <bottom style="hair">
        <color theme="0" tint="-0.499984740745262"/>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style="hair">
        <color theme="0" tint="-0.499984740745262"/>
      </top>
      <bottom style="hair">
        <color indexed="64"/>
      </bottom>
      <diagonal/>
    </border>
    <border>
      <left style="hair">
        <color theme="0" tint="-0.499984740745262"/>
      </left>
      <right style="hair">
        <color theme="0" tint="-0.499984740745262"/>
      </right>
      <top style="hair">
        <color indexed="64"/>
      </top>
      <bottom style="hair">
        <color indexed="64"/>
      </bottom>
      <diagonal/>
    </border>
    <border>
      <left/>
      <right style="hair">
        <color indexed="64"/>
      </right>
      <top/>
      <bottom/>
      <diagonal/>
    </border>
    <border>
      <left/>
      <right style="hair">
        <color indexed="64"/>
      </right>
      <top/>
      <bottom style="thin">
        <color indexed="64"/>
      </bottom>
      <diagonal/>
    </border>
    <border>
      <left style="double">
        <color indexed="64"/>
      </left>
      <right/>
      <top/>
      <bottom style="hair">
        <color indexed="64"/>
      </bottom>
      <diagonal/>
    </border>
    <border>
      <left/>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medium">
        <color indexed="64"/>
      </top>
      <bottom/>
      <diagonal/>
    </border>
    <border>
      <left/>
      <right/>
      <top/>
      <bottom style="medium">
        <color indexed="64"/>
      </bottom>
      <diagonal/>
    </border>
    <border>
      <left/>
      <right/>
      <top/>
      <bottom style="thin">
        <color indexed="8"/>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hair">
        <color theme="0" tint="-0.499984740745262"/>
      </left>
      <right style="hair">
        <color theme="0" tint="-0.499984740745262"/>
      </right>
      <top style="hair">
        <color theme="0" tint="-0.499984740745262"/>
      </top>
      <bottom style="thin">
        <color indexed="64"/>
      </bottom>
      <diagonal/>
    </border>
    <border>
      <left/>
      <right style="hair">
        <color theme="0" tint="-0.499984740745262"/>
      </right>
      <top style="hair">
        <color theme="0" tint="-0.499984740745262"/>
      </top>
      <bottom style="thin">
        <color indexed="64"/>
      </bottom>
      <diagonal/>
    </border>
    <border>
      <left style="hair">
        <color theme="0" tint="-0.499984740745262"/>
      </left>
      <right style="hair">
        <color theme="0" tint="-0.499984740745262"/>
      </right>
      <top/>
      <bottom style="hair">
        <color indexed="64"/>
      </bottom>
      <diagonal/>
    </border>
    <border>
      <left style="hair">
        <color theme="0" tint="-0.499984740745262"/>
      </left>
      <right style="hair">
        <color theme="0" tint="-0.499984740745262"/>
      </right>
      <top/>
      <bottom style="thin">
        <color indexed="64"/>
      </bottom>
      <diagonal/>
    </border>
    <border>
      <left style="hair">
        <color theme="0" tint="-0.499984740745262"/>
      </left>
      <right style="hair">
        <color theme="0" tint="-0.499984740745262"/>
      </right>
      <top style="hair">
        <color indexed="64"/>
      </top>
      <bottom style="thin">
        <color indexed="64"/>
      </bottom>
      <diagonal/>
    </border>
    <border>
      <left/>
      <right style="hair">
        <color theme="0" tint="-0.499984740745262"/>
      </right>
      <top/>
      <bottom style="thin">
        <color indexed="64"/>
      </bottom>
      <diagonal/>
    </border>
    <border>
      <left/>
      <right/>
      <top/>
      <bottom style="thin">
        <color theme="5"/>
      </bottom>
      <diagonal/>
    </border>
    <border>
      <left style="medium">
        <color rgb="FF003273"/>
      </left>
      <right style="medium">
        <color rgb="FF003273"/>
      </right>
      <top style="medium">
        <color rgb="FF003273"/>
      </top>
      <bottom/>
      <diagonal/>
    </border>
    <border>
      <left style="medium">
        <color rgb="FF003273"/>
      </left>
      <right style="medium">
        <color rgb="FF003273"/>
      </right>
      <top/>
      <bottom/>
      <diagonal/>
    </border>
    <border>
      <left style="medium">
        <color rgb="FF003273"/>
      </left>
      <right style="medium">
        <color rgb="FF003273"/>
      </right>
      <top/>
      <bottom style="medium">
        <color rgb="FF003273"/>
      </bottom>
      <diagonal/>
    </border>
    <border>
      <left/>
      <right style="thin">
        <color indexed="64"/>
      </right>
      <top/>
      <bottom/>
      <diagonal/>
    </border>
    <border>
      <left/>
      <right/>
      <top/>
      <bottom style="thin">
        <color rgb="FF00B0F0"/>
      </bottom>
      <diagonal/>
    </border>
    <border>
      <left/>
      <right style="thin">
        <color indexed="9"/>
      </right>
      <top/>
      <bottom style="thin">
        <color indexed="9"/>
      </bottom>
      <diagonal/>
    </border>
    <border>
      <left/>
      <right style="thin">
        <color indexed="9"/>
      </right>
      <top style="thin">
        <color indexed="9"/>
      </top>
      <bottom style="thin">
        <color indexed="9"/>
      </bottom>
      <diagonal/>
    </border>
    <border>
      <left style="hair">
        <color indexed="64"/>
      </left>
      <right style="dotted">
        <color indexed="64"/>
      </right>
      <top style="hair">
        <color indexed="64"/>
      </top>
      <bottom style="hair">
        <color indexed="64"/>
      </bottom>
      <diagonal/>
    </border>
    <border>
      <left style="hair">
        <color indexed="64"/>
      </left>
      <right style="dotted">
        <color indexed="64"/>
      </right>
      <top style="thin">
        <color indexed="64"/>
      </top>
      <bottom style="thin">
        <color indexed="64"/>
      </bottom>
      <diagonal/>
    </border>
  </borders>
  <cellStyleXfs count="3127">
    <xf numFmtId="0" fontId="0" fillId="0" borderId="0"/>
    <xf numFmtId="0" fontId="36"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6"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6"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6" fillId="2" borderId="0" applyNumberFormat="0" applyBorder="0" applyAlignment="0" applyProtection="0"/>
    <xf numFmtId="0" fontId="30" fillId="2" borderId="0" applyNumberFormat="0" applyBorder="0" applyAlignment="0" applyProtection="0"/>
    <xf numFmtId="0" fontId="30" fillId="8" borderId="0" applyNumberFormat="0" applyBorder="0" applyAlignment="0" applyProtection="0"/>
    <xf numFmtId="0" fontId="36" fillId="9" borderId="0" applyNumberFormat="0" applyBorder="0" applyAlignment="0" applyProtection="0"/>
    <xf numFmtId="0" fontId="30" fillId="9" borderId="0" applyNumberFormat="0" applyBorder="0" applyAlignment="0" applyProtection="0"/>
    <xf numFmtId="0" fontId="36" fillId="4" borderId="0" applyNumberFormat="0" applyBorder="0" applyAlignment="0" applyProtection="0"/>
    <xf numFmtId="0" fontId="30" fillId="4" borderId="0" applyNumberFormat="0" applyBorder="0" applyAlignment="0" applyProtection="0"/>
    <xf numFmtId="0" fontId="36" fillId="2" borderId="0" applyNumberFormat="0" applyBorder="0" applyAlignment="0" applyProtection="0"/>
    <xf numFmtId="0" fontId="30" fillId="2" borderId="0" applyNumberFormat="0" applyBorder="0" applyAlignment="0" applyProtection="0"/>
    <xf numFmtId="0" fontId="30" fillId="10" borderId="0" applyNumberFormat="0" applyBorder="0" applyAlignment="0" applyProtection="0"/>
    <xf numFmtId="0" fontId="36" fillId="11" borderId="0" applyNumberFormat="0" applyBorder="0" applyAlignment="0" applyProtection="0"/>
    <xf numFmtId="0" fontId="30" fillId="11" borderId="0" applyNumberFormat="0" applyBorder="0" applyAlignment="0" applyProtection="0"/>
    <xf numFmtId="0" fontId="36" fillId="12"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6" fillId="2" borderId="0" applyNumberFormat="0" applyBorder="0" applyAlignment="0" applyProtection="0"/>
    <xf numFmtId="0" fontId="30" fillId="2" borderId="0" applyNumberFormat="0" applyBorder="0" applyAlignment="0" applyProtection="0"/>
    <xf numFmtId="0" fontId="30" fillId="8" borderId="0" applyNumberFormat="0" applyBorder="0" applyAlignment="0" applyProtection="0"/>
    <xf numFmtId="0" fontId="36" fillId="10" borderId="0" applyNumberFormat="0" applyBorder="0" applyAlignment="0" applyProtection="0"/>
    <xf numFmtId="0" fontId="30" fillId="10" borderId="0" applyNumberFormat="0" applyBorder="0" applyAlignment="0" applyProtection="0"/>
    <xf numFmtId="0" fontId="36" fillId="4" borderId="0" applyNumberFormat="0" applyBorder="0" applyAlignment="0" applyProtection="0"/>
    <xf numFmtId="0" fontId="30" fillId="4" borderId="0" applyNumberFormat="0" applyBorder="0" applyAlignment="0" applyProtection="0"/>
    <xf numFmtId="0" fontId="30" fillId="14"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19" borderId="0" applyNumberFormat="0" applyBorder="0" applyAlignment="0" applyProtection="0"/>
    <xf numFmtId="0" fontId="38" fillId="7" borderId="0" applyNumberFormat="0" applyBorder="0" applyAlignment="0" applyProtection="0"/>
    <xf numFmtId="0" fontId="39" fillId="2" borderId="1" applyNumberFormat="0" applyAlignment="0" applyProtection="0"/>
    <xf numFmtId="0" fontId="39" fillId="2" borderId="1" applyNumberFormat="0" applyAlignment="0" applyProtection="0"/>
    <xf numFmtId="0" fontId="40" fillId="17" borderId="2" applyNumberFormat="0" applyAlignment="0" applyProtection="0"/>
    <xf numFmtId="0" fontId="41" fillId="0" borderId="3" applyNumberFormat="0" applyFill="0" applyAlignment="0" applyProtection="0"/>
    <xf numFmtId="0" fontId="37" fillId="15" borderId="0" applyNumberFormat="0" applyBorder="0" applyAlignment="0" applyProtection="0"/>
    <xf numFmtId="0" fontId="37" fillId="15"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8"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42" fillId="4" borderId="1" applyNumberFormat="0" applyAlignment="0" applyProtection="0"/>
    <xf numFmtId="0" fontId="35" fillId="0" borderId="0" applyNumberFormat="0" applyFill="0" applyBorder="0" applyAlignment="0" applyProtection="0">
      <alignment vertical="top"/>
      <protection locked="0"/>
    </xf>
    <xf numFmtId="0" fontId="43" fillId="5" borderId="0" applyNumberFormat="0" applyBorder="0" applyAlignment="0" applyProtection="0"/>
    <xf numFmtId="0" fontId="43" fillId="5"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61" fillId="0" borderId="0"/>
    <xf numFmtId="0" fontId="61" fillId="0" borderId="0"/>
    <xf numFmtId="0" fontId="54" fillId="0" borderId="0"/>
    <xf numFmtId="0" fontId="31" fillId="0" borderId="0"/>
    <xf numFmtId="0" fontId="56" fillId="0" borderId="0"/>
    <xf numFmtId="0" fontId="31" fillId="0" borderId="0"/>
    <xf numFmtId="0" fontId="31" fillId="0" borderId="0"/>
    <xf numFmtId="170" fontId="34" fillId="0" borderId="0"/>
    <xf numFmtId="0" fontId="44" fillId="0" borderId="0"/>
    <xf numFmtId="0" fontId="44" fillId="6" borderId="4" applyNumberFormat="0" applyFont="0" applyAlignment="0" applyProtection="0"/>
    <xf numFmtId="0" fontId="31" fillId="6" borderId="5" applyNumberFormat="0" applyFont="0" applyAlignment="0" applyProtection="0"/>
    <xf numFmtId="9" fontId="31" fillId="0" borderId="0" applyFont="0" applyFill="0" applyBorder="0" applyAlignment="0" applyProtection="0"/>
    <xf numFmtId="9" fontId="54" fillId="0" borderId="0" applyFont="0" applyFill="0" applyBorder="0" applyAlignment="0" applyProtection="0"/>
    <xf numFmtId="9" fontId="31" fillId="0" borderId="0" applyFont="0" applyFill="0" applyBorder="0" applyAlignment="0" applyProtection="0"/>
    <xf numFmtId="9" fontId="61" fillId="0" borderId="0" applyFont="0" applyFill="0" applyBorder="0" applyAlignment="0" applyProtection="0"/>
    <xf numFmtId="9" fontId="31" fillId="0" borderId="0" applyFont="0" applyFill="0" applyBorder="0" applyAlignment="0" applyProtection="0"/>
    <xf numFmtId="0" fontId="46" fillId="2" borderId="6" applyNumberFormat="0" applyAlignment="0" applyProtection="0"/>
    <xf numFmtId="0" fontId="46" fillId="2" borderId="6" applyNumberFormat="0" applyAlignment="0" applyProtection="0"/>
    <xf numFmtId="38" fontId="33" fillId="0" borderId="0" applyFont="0" applyFill="0" applyBorder="0" applyAlignment="0" applyProtection="0"/>
    <xf numFmtId="165" fontId="31" fillId="0" borderId="0" applyFont="0" applyFill="0" applyBorder="0" applyAlignment="0" applyProtection="0"/>
    <xf numFmtId="165" fontId="55" fillId="0" borderId="0" applyFont="0" applyFill="0" applyBorder="0" applyAlignment="0" applyProtection="0"/>
    <xf numFmtId="165" fontId="36"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61" fillId="0" borderId="0" applyFont="0" applyFill="0" applyBorder="0" applyAlignment="0" applyProtection="0"/>
    <xf numFmtId="165" fontId="31"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50" fillId="0" borderId="7" applyNumberFormat="0" applyFill="0" applyAlignment="0" applyProtection="0"/>
    <xf numFmtId="0" fontId="58" fillId="0" borderId="8" applyNumberFormat="0" applyFill="0" applyAlignment="0" applyProtection="0"/>
    <xf numFmtId="0" fontId="51" fillId="0" borderId="7" applyNumberFormat="0" applyFill="0" applyAlignment="0" applyProtection="0"/>
    <xf numFmtId="0" fontId="51" fillId="0" borderId="7" applyNumberFormat="0" applyFill="0" applyAlignment="0" applyProtection="0"/>
    <xf numFmtId="0" fontId="59" fillId="0" borderId="9"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60" fillId="0" borderId="11"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0" fillId="0" borderId="0" applyNumberFormat="0" applyFill="0" applyBorder="0" applyAlignment="0" applyProtection="0"/>
    <xf numFmtId="0" fontId="49" fillId="0" borderId="0" applyNumberFormat="0" applyFill="0" applyBorder="0" applyAlignment="0" applyProtection="0"/>
    <xf numFmtId="0" fontId="57" fillId="0" borderId="0" applyNumberFormat="0" applyFill="0" applyBorder="0" applyAlignment="0" applyProtection="0"/>
    <xf numFmtId="0" fontId="53" fillId="0" borderId="12" applyNumberFormat="0" applyFill="0" applyAlignment="0" applyProtection="0"/>
    <xf numFmtId="0" fontId="53" fillId="0" borderId="12" applyNumberFormat="0" applyFill="0" applyAlignment="0" applyProtection="0"/>
    <xf numFmtId="0" fontId="53" fillId="0" borderId="13" applyNumberFormat="0" applyFill="0" applyAlignment="0" applyProtection="0"/>
    <xf numFmtId="0" fontId="29" fillId="0" borderId="0"/>
    <xf numFmtId="0" fontId="63" fillId="0" borderId="0" applyNumberFormat="0" applyFill="0" applyBorder="0" applyAlignment="0" applyProtection="0">
      <alignment vertical="top"/>
      <protection locked="0"/>
    </xf>
    <xf numFmtId="0" fontId="62" fillId="0" borderId="0"/>
    <xf numFmtId="0" fontId="30" fillId="2" borderId="0" applyNumberFormat="0" applyBorder="0" applyAlignment="0" applyProtection="0"/>
    <xf numFmtId="0" fontId="30" fillId="4" borderId="0" applyNumberFormat="0" applyBorder="0" applyAlignment="0" applyProtection="0"/>
    <xf numFmtId="0" fontId="30" fillId="6" borderId="0" applyNumberFormat="0" applyBorder="0" applyAlignment="0" applyProtection="0"/>
    <xf numFmtId="0" fontId="30" fillId="2" borderId="0" applyNumberFormat="0" applyBorder="0" applyAlignment="0" applyProtection="0"/>
    <xf numFmtId="0" fontId="30" fillId="9" borderId="0" applyNumberFormat="0" applyBorder="0" applyAlignment="0" applyProtection="0"/>
    <xf numFmtId="0" fontId="30" fillId="4" borderId="0" applyNumberFormat="0" applyBorder="0" applyAlignment="0" applyProtection="0"/>
    <xf numFmtId="0" fontId="30" fillId="2"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2" borderId="0" applyNumberFormat="0" applyBorder="0" applyAlignment="0" applyProtection="0"/>
    <xf numFmtId="0" fontId="30" fillId="10" borderId="0" applyNumberFormat="0" applyBorder="0" applyAlignment="0" applyProtection="0"/>
    <xf numFmtId="0" fontId="30" fillId="4" borderId="0" applyNumberFormat="0" applyBorder="0" applyAlignment="0" applyProtection="0"/>
    <xf numFmtId="0" fontId="37" fillId="15"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7" borderId="0" applyNumberFormat="0" applyBorder="0" applyAlignment="0" applyProtection="0"/>
    <xf numFmtId="0" fontId="37" fillId="15" borderId="0" applyNumberFormat="0" applyBorder="0" applyAlignment="0" applyProtection="0"/>
    <xf numFmtId="0" fontId="37" fillId="4" borderId="0" applyNumberFormat="0" applyBorder="0" applyAlignment="0" applyProtection="0"/>
    <xf numFmtId="0" fontId="38" fillId="7" borderId="0" applyNumberFormat="0" applyBorder="0" applyAlignment="0" applyProtection="0"/>
    <xf numFmtId="0" fontId="39" fillId="2" borderId="1" applyNumberFormat="0" applyAlignment="0" applyProtection="0"/>
    <xf numFmtId="0" fontId="40" fillId="17" borderId="2" applyNumberFormat="0" applyAlignment="0" applyProtection="0"/>
    <xf numFmtId="0" fontId="41" fillId="0" borderId="3" applyNumberFormat="0" applyFill="0" applyAlignment="0" applyProtection="0"/>
    <xf numFmtId="0" fontId="37" fillId="15"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15" borderId="0" applyNumberFormat="0" applyBorder="0" applyAlignment="0" applyProtection="0"/>
    <xf numFmtId="0" fontId="37" fillId="24" borderId="0" applyNumberFormat="0" applyBorder="0" applyAlignment="0" applyProtection="0"/>
    <xf numFmtId="0" fontId="42" fillId="4" borderId="1" applyNumberFormat="0" applyAlignment="0" applyProtection="0"/>
    <xf numFmtId="0" fontId="35" fillId="0" borderId="0" applyNumberFormat="0" applyFill="0" applyBorder="0" applyAlignment="0" applyProtection="0">
      <alignment vertical="top"/>
      <protection locked="0"/>
    </xf>
    <xf numFmtId="0" fontId="43" fillId="5" borderId="0" applyNumberFormat="0" applyBorder="0" applyAlignment="0" applyProtection="0"/>
    <xf numFmtId="0" fontId="45" fillId="12" borderId="0" applyNumberFormat="0" applyBorder="0" applyAlignment="0" applyProtection="0"/>
    <xf numFmtId="0" fontId="29" fillId="0" borderId="0"/>
    <xf numFmtId="0" fontId="29" fillId="0" borderId="0"/>
    <xf numFmtId="0" fontId="31" fillId="0" borderId="0"/>
    <xf numFmtId="0" fontId="44" fillId="6" borderId="4" applyNumberFormat="0" applyFont="0" applyAlignment="0" applyProtection="0"/>
    <xf numFmtId="9" fontId="31" fillId="0" borderId="0" applyFont="0" applyFill="0" applyBorder="0" applyAlignment="0" applyProtection="0"/>
    <xf numFmtId="9" fontId="29" fillId="0" borderId="0" applyFont="0" applyFill="0" applyBorder="0" applyAlignment="0" applyProtection="0"/>
    <xf numFmtId="0" fontId="46" fillId="2" borderId="6" applyNumberFormat="0" applyAlignment="0" applyProtection="0"/>
    <xf numFmtId="165" fontId="31" fillId="0" borderId="0" applyFont="0" applyFill="0" applyBorder="0" applyAlignment="0" applyProtection="0"/>
    <xf numFmtId="165" fontId="29"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51" fillId="0" borderId="7" applyNumberFormat="0" applyFill="0" applyAlignment="0" applyProtection="0"/>
    <xf numFmtId="0" fontId="52" fillId="0" borderId="10" applyNumberFormat="0" applyFill="0" applyAlignment="0" applyProtection="0"/>
    <xf numFmtId="0" fontId="52" fillId="0" borderId="0" applyNumberFormat="0" applyFill="0" applyBorder="0" applyAlignment="0" applyProtection="0"/>
    <xf numFmtId="0" fontId="53" fillId="0" borderId="12" applyNumberFormat="0" applyFill="0" applyAlignment="0" applyProtection="0"/>
    <xf numFmtId="0" fontId="35" fillId="0" borderId="0" applyNumberFormat="0" applyFill="0" applyBorder="0" applyAlignment="0" applyProtection="0">
      <alignment vertical="top"/>
      <protection locked="0"/>
    </xf>
    <xf numFmtId="0" fontId="31" fillId="0" borderId="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0" fontId="28" fillId="0" borderId="0"/>
    <xf numFmtId="0" fontId="28" fillId="0" borderId="0"/>
    <xf numFmtId="0" fontId="3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1" fillId="0" borderId="0"/>
    <xf numFmtId="0" fontId="28" fillId="0" borderId="0"/>
    <xf numFmtId="0" fontId="28" fillId="0" borderId="0"/>
    <xf numFmtId="0" fontId="28" fillId="0" borderId="0"/>
    <xf numFmtId="0" fontId="28" fillId="0" borderId="0"/>
    <xf numFmtId="0" fontId="31" fillId="0" borderId="0"/>
    <xf numFmtId="0" fontId="31" fillId="0" borderId="0"/>
    <xf numFmtId="0" fontId="28" fillId="0" borderId="0"/>
    <xf numFmtId="0" fontId="28" fillId="0" borderId="0"/>
    <xf numFmtId="0" fontId="28" fillId="0" borderId="0"/>
    <xf numFmtId="0" fontId="28" fillId="0" borderId="0"/>
    <xf numFmtId="9" fontId="3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31" fillId="0" borderId="0" applyFont="0" applyFill="0" applyBorder="0" applyAlignment="0" applyProtection="0"/>
    <xf numFmtId="165" fontId="31"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0" fontId="27" fillId="0" borderId="0"/>
    <xf numFmtId="0" fontId="31" fillId="0" borderId="0"/>
    <xf numFmtId="0" fontId="27" fillId="0" borderId="0"/>
    <xf numFmtId="0" fontId="27" fillId="0" borderId="0"/>
    <xf numFmtId="0" fontId="27" fillId="0" borderId="0"/>
    <xf numFmtId="0" fontId="27" fillId="0" borderId="0"/>
    <xf numFmtId="0" fontId="27" fillId="0" borderId="0"/>
    <xf numFmtId="0" fontId="66" fillId="0" borderId="0" applyNumberFormat="0" applyFill="0" applyBorder="0" applyAlignment="0" applyProtection="0"/>
    <xf numFmtId="0" fontId="26" fillId="0" borderId="0"/>
    <xf numFmtId="165" fontId="65" fillId="0" borderId="0" applyFont="0" applyFill="0" applyBorder="0" applyAlignment="0" applyProtection="0"/>
    <xf numFmtId="0" fontId="25" fillId="0" borderId="0"/>
    <xf numFmtId="0" fontId="24" fillId="0" borderId="0"/>
    <xf numFmtId="43" fontId="24" fillId="0" borderId="0" applyFont="0" applyFill="0" applyBorder="0" applyAlignment="0" applyProtection="0"/>
    <xf numFmtId="9" fontId="24" fillId="0" borderId="0" applyFont="0" applyFill="0" applyBorder="0" applyAlignment="0" applyProtection="0"/>
    <xf numFmtId="0" fontId="23" fillId="0" borderId="0"/>
    <xf numFmtId="165" fontId="69" fillId="0" borderId="0" applyFont="0" applyFill="0" applyBorder="0" applyAlignment="0" applyProtection="0"/>
    <xf numFmtId="0" fontId="22" fillId="0" borderId="0"/>
    <xf numFmtId="0" fontId="21" fillId="0" borderId="0"/>
    <xf numFmtId="0" fontId="20" fillId="0" borderId="0"/>
    <xf numFmtId="43" fontId="20" fillId="0" borderId="0" applyFont="0" applyFill="0" applyBorder="0" applyAlignment="0" applyProtection="0"/>
    <xf numFmtId="9" fontId="20" fillId="0" borderId="0" applyFont="0" applyFill="0" applyBorder="0" applyAlignment="0" applyProtection="0"/>
    <xf numFmtId="174" fontId="31" fillId="0" borderId="0" applyFont="0" applyFill="0" applyBorder="0" applyAlignment="0" applyProtection="0"/>
    <xf numFmtId="0" fontId="70" fillId="0" borderId="0"/>
    <xf numFmtId="0" fontId="70" fillId="0" borderId="0"/>
    <xf numFmtId="0" fontId="70" fillId="0" borderId="0"/>
    <xf numFmtId="43" fontId="31" fillId="0" borderId="0" applyFont="0" applyFill="0" applyBorder="0" applyAlignment="0" applyProtection="0"/>
    <xf numFmtId="41" fontId="31"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72" fillId="0" borderId="0"/>
    <xf numFmtId="9" fontId="31" fillId="0" borderId="0" applyFont="0" applyFill="0" applyBorder="0" applyAlignment="0" applyProtection="0"/>
    <xf numFmtId="9" fontId="31"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71" fillId="0" borderId="0"/>
    <xf numFmtId="43" fontId="71" fillId="0" borderId="0" applyFont="0" applyFill="0" applyBorder="0" applyAlignment="0" applyProtection="0"/>
    <xf numFmtId="0" fontId="19" fillId="0" borderId="0"/>
    <xf numFmtId="0" fontId="19" fillId="0" borderId="0"/>
    <xf numFmtId="0" fontId="73" fillId="0" borderId="0" applyNumberFormat="0" applyFill="0" applyBorder="0" applyAlignment="0" applyProtection="0"/>
    <xf numFmtId="0" fontId="74" fillId="0" borderId="77" applyNumberFormat="0" applyFill="0" applyAlignment="0" applyProtection="0"/>
    <xf numFmtId="0" fontId="75" fillId="0" borderId="78" applyNumberFormat="0" applyFill="0" applyAlignment="0" applyProtection="0"/>
    <xf numFmtId="0" fontId="64" fillId="0" borderId="79" applyNumberFormat="0" applyFill="0" applyAlignment="0" applyProtection="0"/>
    <xf numFmtId="0" fontId="64" fillId="0" borderId="0" applyNumberFormat="0" applyFill="0" applyBorder="0" applyAlignment="0" applyProtection="0"/>
    <xf numFmtId="0" fontId="76" fillId="26" borderId="0" applyNumberFormat="0" applyBorder="0" applyAlignment="0" applyProtection="0"/>
    <xf numFmtId="0" fontId="77" fillId="27" borderId="0" applyNumberFormat="0" applyBorder="0" applyAlignment="0" applyProtection="0"/>
    <xf numFmtId="0" fontId="78" fillId="28" borderId="0" applyNumberFormat="0" applyBorder="0" applyAlignment="0" applyProtection="0"/>
    <xf numFmtId="0" fontId="79" fillId="29" borderId="80" applyNumberFormat="0" applyAlignment="0" applyProtection="0"/>
    <xf numFmtId="0" fontId="80" fillId="30" borderId="81" applyNumberFormat="0" applyAlignment="0" applyProtection="0"/>
    <xf numFmtId="0" fontId="81" fillId="30" borderId="80" applyNumberFormat="0" applyAlignment="0" applyProtection="0"/>
    <xf numFmtId="0" fontId="82" fillId="0" borderId="82" applyNumberFormat="0" applyFill="0" applyAlignment="0" applyProtection="0"/>
    <xf numFmtId="0" fontId="83" fillId="31" borderId="83"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85" applyNumberFormat="0" applyFill="0" applyAlignment="0" applyProtection="0"/>
    <xf numFmtId="0" fontId="87"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87" fillId="36" borderId="0" applyNumberFormat="0" applyBorder="0" applyAlignment="0" applyProtection="0"/>
    <xf numFmtId="0" fontId="87"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87" fillId="40" borderId="0" applyNumberFormat="0" applyBorder="0" applyAlignment="0" applyProtection="0"/>
    <xf numFmtId="0" fontId="87" fillId="41"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87" fillId="44" borderId="0" applyNumberFormat="0" applyBorder="0" applyAlignment="0" applyProtection="0"/>
    <xf numFmtId="0" fontId="87" fillId="45"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87" fillId="48" borderId="0" applyNumberFormat="0" applyBorder="0" applyAlignment="0" applyProtection="0"/>
    <xf numFmtId="0" fontId="87" fillId="49"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87" fillId="52" borderId="0" applyNumberFormat="0" applyBorder="0" applyAlignment="0" applyProtection="0"/>
    <xf numFmtId="0" fontId="87" fillId="53"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87" fillId="56" borderId="0" applyNumberFormat="0" applyBorder="0" applyAlignment="0" applyProtection="0"/>
    <xf numFmtId="0" fontId="19" fillId="0" borderId="0"/>
    <xf numFmtId="0" fontId="19" fillId="32" borderId="84" applyNumberFormat="0" applyFont="0" applyAlignment="0" applyProtection="0"/>
    <xf numFmtId="0" fontId="19" fillId="0" borderId="0"/>
    <xf numFmtId="0" fontId="19" fillId="0" borderId="0"/>
    <xf numFmtId="9" fontId="19" fillId="0" borderId="0" applyFont="0" applyFill="0" applyBorder="0" applyAlignment="0" applyProtection="0"/>
    <xf numFmtId="0" fontId="19" fillId="0" borderId="0"/>
    <xf numFmtId="0" fontId="19" fillId="32" borderId="84" applyNumberFormat="0" applyFont="0" applyAlignment="0" applyProtection="0"/>
    <xf numFmtId="0" fontId="19" fillId="34" borderId="0" applyNumberFormat="0" applyBorder="0" applyAlignment="0" applyProtection="0"/>
    <xf numFmtId="0" fontId="19" fillId="35"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0" borderId="0"/>
    <xf numFmtId="0" fontId="19" fillId="32" borderId="84" applyNumberFormat="0" applyFont="0" applyAlignment="0" applyProtection="0"/>
    <xf numFmtId="0" fontId="19" fillId="34" borderId="0" applyNumberFormat="0" applyBorder="0" applyAlignment="0" applyProtection="0"/>
    <xf numFmtId="0" fontId="19" fillId="35"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50" borderId="0" applyNumberFormat="0" applyBorder="0" applyAlignment="0" applyProtection="0"/>
    <xf numFmtId="0" fontId="19" fillId="51"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0" borderId="0"/>
    <xf numFmtId="0" fontId="19" fillId="0" borderId="0"/>
    <xf numFmtId="0" fontId="19" fillId="0" borderId="0"/>
    <xf numFmtId="0" fontId="18" fillId="0" borderId="0"/>
    <xf numFmtId="0" fontId="17" fillId="0" borderId="0"/>
    <xf numFmtId="0" fontId="17" fillId="0" borderId="0"/>
    <xf numFmtId="9" fontId="1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7" fillId="0" borderId="0" applyFont="0" applyFill="0" applyBorder="0" applyAlignment="0" applyProtection="0"/>
    <xf numFmtId="43" fontId="31" fillId="0" borderId="0" applyFont="0" applyFill="0" applyBorder="0" applyAlignment="0" applyProtection="0"/>
    <xf numFmtId="0" fontId="17" fillId="0" borderId="0"/>
    <xf numFmtId="0" fontId="31" fillId="0" borderId="0"/>
    <xf numFmtId="0" fontId="17" fillId="0" borderId="0"/>
    <xf numFmtId="0" fontId="17" fillId="0" borderId="0"/>
    <xf numFmtId="9" fontId="17" fillId="0" borderId="0" applyFont="0" applyFill="0" applyBorder="0" applyAlignment="0" applyProtection="0"/>
    <xf numFmtId="43" fontId="31"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43" fontId="3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31"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0" fontId="17" fillId="0" borderId="0"/>
    <xf numFmtId="43" fontId="31" fillId="0" borderId="0" applyFont="0" applyFill="0" applyBorder="0" applyAlignment="0" applyProtection="0"/>
    <xf numFmtId="0" fontId="17" fillId="0" borderId="0"/>
    <xf numFmtId="0" fontId="17" fillId="0" borderId="0"/>
    <xf numFmtId="0" fontId="17" fillId="0" borderId="0"/>
    <xf numFmtId="43" fontId="17" fillId="0" borderId="0" applyFont="0" applyFill="0" applyBorder="0" applyAlignment="0" applyProtection="0"/>
    <xf numFmtId="9" fontId="17" fillId="0" borderId="0" applyFon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43" fontId="17" fillId="0" borderId="0" applyFont="0" applyFill="0" applyBorder="0" applyAlignment="0" applyProtection="0"/>
    <xf numFmtId="43" fontId="71" fillId="0" borderId="0" applyFont="0" applyFill="0" applyBorder="0" applyAlignment="0" applyProtection="0"/>
    <xf numFmtId="0" fontId="17" fillId="0" borderId="0"/>
    <xf numFmtId="0" fontId="17" fillId="0" borderId="0"/>
    <xf numFmtId="0" fontId="17" fillId="34" borderId="0" applyNumberFormat="0" applyBorder="0" applyAlignment="0" applyProtection="0"/>
    <xf numFmtId="0" fontId="17" fillId="35"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50" borderId="0" applyNumberFormat="0" applyBorder="0" applyAlignment="0" applyProtection="0"/>
    <xf numFmtId="0" fontId="17" fillId="51" borderId="0" applyNumberFormat="0" applyBorder="0" applyAlignment="0" applyProtection="0"/>
    <xf numFmtId="0" fontId="17" fillId="54" borderId="0" applyNumberFormat="0" applyBorder="0" applyAlignment="0" applyProtection="0"/>
    <xf numFmtId="0" fontId="17" fillId="55" borderId="0" applyNumberFormat="0" applyBorder="0" applyAlignment="0" applyProtection="0"/>
    <xf numFmtId="0" fontId="17" fillId="0" borderId="0"/>
    <xf numFmtId="0" fontId="17" fillId="32" borderId="84" applyNumberFormat="0" applyFont="0" applyAlignment="0" applyProtection="0"/>
    <xf numFmtId="0" fontId="17" fillId="0" borderId="0"/>
    <xf numFmtId="0" fontId="17" fillId="0" borderId="0"/>
    <xf numFmtId="9" fontId="17" fillId="0" borderId="0" applyFont="0" applyFill="0" applyBorder="0" applyAlignment="0" applyProtection="0"/>
    <xf numFmtId="0" fontId="17" fillId="0" borderId="0"/>
    <xf numFmtId="0" fontId="17" fillId="32" borderId="84" applyNumberFormat="0" applyFont="0" applyAlignment="0" applyProtection="0"/>
    <xf numFmtId="0" fontId="17" fillId="34" borderId="0" applyNumberFormat="0" applyBorder="0" applyAlignment="0" applyProtection="0"/>
    <xf numFmtId="0" fontId="17" fillId="35"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50" borderId="0" applyNumberFormat="0" applyBorder="0" applyAlignment="0" applyProtection="0"/>
    <xf numFmtId="0" fontId="17" fillId="51" borderId="0" applyNumberFormat="0" applyBorder="0" applyAlignment="0" applyProtection="0"/>
    <xf numFmtId="0" fontId="17" fillId="54" borderId="0" applyNumberFormat="0" applyBorder="0" applyAlignment="0" applyProtection="0"/>
    <xf numFmtId="0" fontId="17" fillId="55" borderId="0" applyNumberFormat="0" applyBorder="0" applyAlignment="0" applyProtection="0"/>
    <xf numFmtId="0" fontId="17" fillId="0" borderId="0"/>
    <xf numFmtId="0" fontId="17" fillId="32" borderId="84" applyNumberFormat="0" applyFont="0" applyAlignment="0" applyProtection="0"/>
    <xf numFmtId="0" fontId="17" fillId="34" borderId="0" applyNumberFormat="0" applyBorder="0" applyAlignment="0" applyProtection="0"/>
    <xf numFmtId="0" fontId="17" fillId="35"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50" borderId="0" applyNumberFormat="0" applyBorder="0" applyAlignment="0" applyProtection="0"/>
    <xf numFmtId="0" fontId="17" fillId="51" borderId="0" applyNumberFormat="0" applyBorder="0" applyAlignment="0" applyProtection="0"/>
    <xf numFmtId="0" fontId="17" fillId="54" borderId="0" applyNumberFormat="0" applyBorder="0" applyAlignment="0" applyProtection="0"/>
    <xf numFmtId="0" fontId="17" fillId="55" borderId="0" applyNumberFormat="0" applyBorder="0" applyAlignment="0" applyProtection="0"/>
    <xf numFmtId="0" fontId="17" fillId="0" borderId="0"/>
    <xf numFmtId="0" fontId="17" fillId="0" borderId="0"/>
    <xf numFmtId="0" fontId="17" fillId="0" borderId="0"/>
    <xf numFmtId="0" fontId="17" fillId="0" borderId="0"/>
    <xf numFmtId="175" fontId="16" fillId="0" borderId="0"/>
    <xf numFmtId="43" fontId="16" fillId="0" borderId="0" applyFont="0" applyFill="0" applyBorder="0" applyAlignment="0" applyProtection="0"/>
    <xf numFmtId="9" fontId="16" fillId="0" borderId="0" applyFont="0" applyFill="0" applyBorder="0" applyAlignment="0" applyProtection="0"/>
    <xf numFmtId="175" fontId="113" fillId="0" borderId="0"/>
    <xf numFmtId="43" fontId="113" fillId="0" borderId="0" applyFont="0" applyFill="0" applyBorder="0" applyAlignment="0" applyProtection="0"/>
    <xf numFmtId="175" fontId="113" fillId="0" borderId="0"/>
    <xf numFmtId="175" fontId="113" fillId="0" borderId="0"/>
    <xf numFmtId="175" fontId="113" fillId="0" borderId="0"/>
    <xf numFmtId="175" fontId="31" fillId="0" borderId="0"/>
    <xf numFmtId="175" fontId="16" fillId="0" borderId="0"/>
    <xf numFmtId="175" fontId="30" fillId="0" borderId="0"/>
    <xf numFmtId="175" fontId="113" fillId="0" borderId="0"/>
    <xf numFmtId="9" fontId="113" fillId="0" borderId="0" applyFont="0" applyFill="0" applyBorder="0" applyAlignment="0" applyProtection="0"/>
    <xf numFmtId="9"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175" fontId="31" fillId="0" borderId="0" applyFont="0" applyFill="0" applyBorder="0" applyAlignment="0" applyProtection="0"/>
    <xf numFmtId="43" fontId="31" fillId="0" borderId="0" applyFont="0" applyFill="0" applyBorder="0" applyAlignment="0" applyProtection="0"/>
    <xf numFmtId="43" fontId="113" fillId="0" borderId="0" applyFont="0" applyFill="0" applyBorder="0" applyAlignment="0" applyProtection="0"/>
    <xf numFmtId="175" fontId="111" fillId="0" borderId="0"/>
    <xf numFmtId="9" fontId="111" fillId="0" borderId="0" applyFont="0" applyFill="0" applyBorder="0" applyAlignment="0" applyProtection="0"/>
    <xf numFmtId="43" fontId="111" fillId="0" borderId="0" applyFont="0" applyFill="0" applyBorder="0" applyAlignment="0" applyProtection="0"/>
    <xf numFmtId="175" fontId="33" fillId="0" borderId="0"/>
    <xf numFmtId="175" fontId="114" fillId="0" borderId="0"/>
    <xf numFmtId="43" fontId="114" fillId="0" borderId="0" applyFont="0" applyFill="0" applyBorder="0" applyAlignment="0" applyProtection="0"/>
    <xf numFmtId="175" fontId="115" fillId="0" borderId="0" applyFont="0" applyFill="0" applyBorder="0" applyAlignment="0" applyProtection="0">
      <alignment vertical="center"/>
    </xf>
    <xf numFmtId="43" fontId="114" fillId="0" borderId="0" applyFont="0" applyFill="0" applyBorder="0" applyAlignment="0" applyProtection="0"/>
    <xf numFmtId="175" fontId="32" fillId="0" borderId="0">
      <alignment vertical="center"/>
    </xf>
    <xf numFmtId="43" fontId="32" fillId="0" borderId="0" applyFont="0" applyFill="0" applyBorder="0" applyAlignment="0" applyProtection="0"/>
    <xf numFmtId="9" fontId="32" fillId="0" borderId="0" applyFont="0" applyFill="0" applyBorder="0" applyAlignment="0" applyProtection="0"/>
    <xf numFmtId="175" fontId="16" fillId="0" borderId="0"/>
    <xf numFmtId="43" fontId="16" fillId="0" borderId="0" applyFont="0" applyFill="0" applyBorder="0" applyAlignment="0" applyProtection="0"/>
    <xf numFmtId="175" fontId="117" fillId="0" borderId="0">
      <alignment vertical="center"/>
    </xf>
    <xf numFmtId="0" fontId="31" fillId="0" borderId="0"/>
    <xf numFmtId="0" fontId="96" fillId="0" borderId="0">
      <alignment vertical="center"/>
    </xf>
    <xf numFmtId="43" fontId="32" fillId="0" borderId="0" applyFont="0" applyFill="0" applyBorder="0" applyAlignment="0" applyProtection="0"/>
    <xf numFmtId="0" fontId="16" fillId="0" borderId="0"/>
    <xf numFmtId="43" fontId="16" fillId="0" borderId="0" applyFont="0" applyFill="0" applyBorder="0" applyAlignment="0" applyProtection="0"/>
    <xf numFmtId="175" fontId="16" fillId="0" borderId="0"/>
    <xf numFmtId="43" fontId="16" fillId="0" borderId="0" applyFont="0" applyFill="0" applyBorder="0" applyAlignment="0" applyProtection="0"/>
    <xf numFmtId="175" fontId="16" fillId="0" borderId="0"/>
    <xf numFmtId="0" fontId="16" fillId="0" borderId="0"/>
    <xf numFmtId="43" fontId="11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39" fontId="116" fillId="0" borderId="0">
      <alignment vertical="center"/>
    </xf>
    <xf numFmtId="0" fontId="16" fillId="0" borderId="0"/>
    <xf numFmtId="0" fontId="15" fillId="0" borderId="0"/>
    <xf numFmtId="43" fontId="15" fillId="0" borderId="0" applyFont="0" applyFill="0" applyBorder="0" applyAlignment="0" applyProtection="0"/>
    <xf numFmtId="9" fontId="15" fillId="0" borderId="0" applyFont="0" applyFill="0" applyBorder="0" applyAlignment="0" applyProtection="0"/>
    <xf numFmtId="0" fontId="15" fillId="0" borderId="0"/>
    <xf numFmtId="43"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43" fontId="15" fillId="0" borderId="0" applyFont="0" applyFill="0" applyBorder="0" applyAlignment="0" applyProtection="0"/>
    <xf numFmtId="0" fontId="118" fillId="0" borderId="0" applyNumberFormat="0" applyFill="0" applyBorder="0" applyAlignment="0" applyProtection="0"/>
    <xf numFmtId="0" fontId="74" fillId="0" borderId="77" applyNumberFormat="0" applyFill="0" applyAlignment="0" applyProtection="0"/>
    <xf numFmtId="0" fontId="75" fillId="0" borderId="78" applyNumberFormat="0" applyFill="0" applyAlignment="0" applyProtection="0"/>
    <xf numFmtId="0" fontId="64" fillId="0" borderId="79" applyNumberFormat="0" applyFill="0" applyAlignment="0" applyProtection="0"/>
    <xf numFmtId="0" fontId="64" fillId="0" borderId="0" applyNumberFormat="0" applyFill="0" applyBorder="0" applyAlignment="0" applyProtection="0"/>
    <xf numFmtId="0" fontId="76" fillId="26" borderId="0" applyNumberFormat="0" applyBorder="0" applyAlignment="0" applyProtection="0"/>
    <xf numFmtId="0" fontId="77" fillId="27" borderId="0" applyNumberFormat="0" applyBorder="0" applyAlignment="0" applyProtection="0"/>
    <xf numFmtId="0" fontId="78" fillId="28" borderId="0" applyNumberFormat="0" applyBorder="0" applyAlignment="0" applyProtection="0"/>
    <xf numFmtId="0" fontId="82" fillId="0" borderId="82" applyNumberFormat="0" applyFill="0" applyAlignment="0" applyProtection="0"/>
    <xf numFmtId="0" fontId="83" fillId="31" borderId="83" applyNumberFormat="0" applyAlignment="0" applyProtection="0"/>
    <xf numFmtId="0" fontId="84" fillId="0" borderId="0" applyNumberFormat="0" applyFill="0" applyBorder="0" applyAlignment="0" applyProtection="0"/>
    <xf numFmtId="0" fontId="15" fillId="32" borderId="84" applyNumberFormat="0" applyFont="0" applyAlignment="0" applyProtection="0"/>
    <xf numFmtId="0" fontId="85" fillId="0" borderId="0" applyNumberFormat="0" applyFill="0" applyBorder="0" applyAlignment="0" applyProtection="0"/>
    <xf numFmtId="0" fontId="87" fillId="33"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87" fillId="36" borderId="0" applyNumberFormat="0" applyBorder="0" applyAlignment="0" applyProtection="0"/>
    <xf numFmtId="0" fontId="87" fillId="37"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87" fillId="40" borderId="0" applyNumberFormat="0" applyBorder="0" applyAlignment="0" applyProtection="0"/>
    <xf numFmtId="0" fontId="87" fillId="41"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87" fillId="44" borderId="0" applyNumberFormat="0" applyBorder="0" applyAlignment="0" applyProtection="0"/>
    <xf numFmtId="0" fontId="87" fillId="45" borderId="0" applyNumberFormat="0" applyBorder="0" applyAlignment="0" applyProtection="0"/>
    <xf numFmtId="0" fontId="15" fillId="46" borderId="0" applyNumberFormat="0" applyBorder="0" applyAlignment="0" applyProtection="0"/>
    <xf numFmtId="0" fontId="15" fillId="47" borderId="0" applyNumberFormat="0" applyBorder="0" applyAlignment="0" applyProtection="0"/>
    <xf numFmtId="0" fontId="87" fillId="48" borderId="0" applyNumberFormat="0" applyBorder="0" applyAlignment="0" applyProtection="0"/>
    <xf numFmtId="0" fontId="87" fillId="49"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87" fillId="52" borderId="0" applyNumberFormat="0" applyBorder="0" applyAlignment="0" applyProtection="0"/>
    <xf numFmtId="0" fontId="87" fillId="53"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87" fillId="56" borderId="0" applyNumberFormat="0" applyBorder="0" applyAlignment="0" applyProtection="0"/>
    <xf numFmtId="0" fontId="15" fillId="0" borderId="0"/>
    <xf numFmtId="43" fontId="15" fillId="0" borderId="0" applyFont="0" applyFill="0" applyBorder="0" applyAlignment="0" applyProtection="0"/>
    <xf numFmtId="43" fontId="15" fillId="0" borderId="0" applyFont="0" applyFill="0" applyBorder="0" applyAlignment="0" applyProtection="0"/>
    <xf numFmtId="9" fontId="15" fillId="0" borderId="0" applyFont="0" applyFill="0" applyBorder="0" applyAlignment="0" applyProtection="0"/>
    <xf numFmtId="0" fontId="15" fillId="0" borderId="0"/>
    <xf numFmtId="43"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31" fillId="6" borderId="5" applyNumberFormat="0" applyFont="0" applyAlignment="0" applyProtection="0"/>
    <xf numFmtId="0" fontId="53" fillId="0" borderId="13" applyNumberFormat="0" applyFill="0" applyAlignment="0" applyProtection="0"/>
    <xf numFmtId="0" fontId="42" fillId="4" borderId="1" applyNumberFormat="0" applyAlignment="0" applyProtection="0"/>
    <xf numFmtId="0" fontId="53" fillId="0" borderId="13" applyNumberFormat="0" applyFill="0" applyAlignment="0" applyProtection="0"/>
    <xf numFmtId="0" fontId="46" fillId="2" borderId="6" applyNumberFormat="0" applyAlignment="0" applyProtection="0"/>
    <xf numFmtId="0" fontId="31" fillId="6" borderId="5" applyNumberFormat="0" applyFont="0" applyAlignment="0" applyProtection="0"/>
    <xf numFmtId="0" fontId="39" fillId="2" borderId="1" applyNumberFormat="0" applyAlignment="0" applyProtection="0"/>
    <xf numFmtId="0" fontId="46" fillId="2" borderId="6" applyNumberFormat="0" applyAlignment="0" applyProtection="0"/>
    <xf numFmtId="0" fontId="42" fillId="4" borderId="1" applyNumberFormat="0" applyAlignment="0" applyProtection="0"/>
    <xf numFmtId="0" fontId="39" fillId="2" borderId="1" applyNumberFormat="0" applyAlignment="0" applyProtection="0"/>
    <xf numFmtId="0" fontId="39" fillId="2" borderId="1" applyNumberFormat="0" applyAlignment="0" applyProtection="0"/>
    <xf numFmtId="0" fontId="42" fillId="4" borderId="1" applyNumberFormat="0" applyAlignment="0" applyProtection="0"/>
    <xf numFmtId="0" fontId="31" fillId="6" borderId="5" applyNumberFormat="0" applyFont="0" applyAlignment="0" applyProtection="0"/>
    <xf numFmtId="0" fontId="46" fillId="2" borderId="6" applyNumberFormat="0" applyAlignment="0" applyProtection="0"/>
    <xf numFmtId="0" fontId="53" fillId="0" borderId="13" applyNumberFormat="0" applyFill="0" applyAlignment="0" applyProtection="0"/>
    <xf numFmtId="0" fontId="39" fillId="2" borderId="1" applyNumberFormat="0" applyAlignment="0" applyProtection="0"/>
    <xf numFmtId="0" fontId="42" fillId="4" borderId="1" applyNumberFormat="0" applyAlignment="0" applyProtection="0"/>
    <xf numFmtId="0" fontId="31" fillId="6" borderId="5" applyNumberFormat="0" applyFont="0" applyAlignment="0" applyProtection="0"/>
    <xf numFmtId="0" fontId="46" fillId="2" borderId="6" applyNumberFormat="0" applyAlignment="0" applyProtection="0"/>
    <xf numFmtId="0" fontId="53" fillId="0" borderId="13" applyNumberFormat="0" applyFill="0" applyAlignment="0" applyProtection="0"/>
    <xf numFmtId="0" fontId="14" fillId="0" borderId="0"/>
    <xf numFmtId="0" fontId="14" fillId="0" borderId="0"/>
    <xf numFmtId="9"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9"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9" fontId="14" fillId="0" borderId="0" applyFon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43" fontId="71" fillId="0" borderId="0" applyFont="0" applyFill="0" applyBorder="0" applyAlignment="0" applyProtection="0"/>
    <xf numFmtId="0" fontId="14" fillId="0" borderId="0"/>
    <xf numFmtId="0" fontId="14" fillId="0" borderId="0"/>
    <xf numFmtId="0" fontId="14" fillId="34" borderId="0" applyNumberFormat="0" applyBorder="0" applyAlignment="0" applyProtection="0"/>
    <xf numFmtId="0" fontId="14" fillId="35"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14" fillId="47"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4" fillId="0" borderId="0"/>
    <xf numFmtId="0" fontId="14" fillId="32" borderId="84" applyNumberFormat="0" applyFont="0" applyAlignment="0" applyProtection="0"/>
    <xf numFmtId="0" fontId="14" fillId="0" borderId="0"/>
    <xf numFmtId="0" fontId="14" fillId="0" borderId="0"/>
    <xf numFmtId="9" fontId="14" fillId="0" borderId="0" applyFont="0" applyFill="0" applyBorder="0" applyAlignment="0" applyProtection="0"/>
    <xf numFmtId="0" fontId="14" fillId="0" borderId="0"/>
    <xf numFmtId="0" fontId="14" fillId="32" borderId="84" applyNumberFormat="0" applyFont="0" applyAlignment="0" applyProtection="0"/>
    <xf numFmtId="0" fontId="14" fillId="34" borderId="0" applyNumberFormat="0" applyBorder="0" applyAlignment="0" applyProtection="0"/>
    <xf numFmtId="0" fontId="14" fillId="35"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14" fillId="47"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4" fillId="0" borderId="0"/>
    <xf numFmtId="0" fontId="14" fillId="32" borderId="84" applyNumberFormat="0" applyFont="0" applyAlignment="0" applyProtection="0"/>
    <xf numFmtId="0" fontId="14" fillId="34" borderId="0" applyNumberFormat="0" applyBorder="0" applyAlignment="0" applyProtection="0"/>
    <xf numFmtId="0" fontId="14" fillId="35"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14" fillId="47"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0" fontId="14" fillId="0" borderId="0"/>
    <xf numFmtId="0" fontId="14" fillId="0" borderId="0"/>
    <xf numFmtId="0" fontId="14" fillId="0" borderId="0"/>
    <xf numFmtId="9"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43" fontId="3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1"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9" fontId="14" fillId="0" borderId="0" applyFont="0" applyFill="0" applyBorder="0" applyAlignment="0" applyProtection="0"/>
    <xf numFmtId="0" fontId="14" fillId="0" borderId="0"/>
    <xf numFmtId="43" fontId="31"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9" fontId="14" fillId="0" borderId="0" applyFont="0" applyFill="0" applyBorder="0" applyAlignment="0" applyProtection="0"/>
    <xf numFmtId="43" fontId="31" fillId="0" borderId="0" applyFont="0" applyFill="0" applyBorder="0" applyAlignment="0" applyProtection="0"/>
    <xf numFmtId="41" fontId="31"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43" fontId="71" fillId="0" borderId="0" applyFont="0" applyFill="0" applyBorder="0" applyAlignment="0" applyProtection="0"/>
    <xf numFmtId="0" fontId="14" fillId="0" borderId="0"/>
    <xf numFmtId="0" fontId="14" fillId="0" borderId="0"/>
    <xf numFmtId="0" fontId="14" fillId="34" borderId="0" applyNumberFormat="0" applyBorder="0" applyAlignment="0" applyProtection="0"/>
    <xf numFmtId="0" fontId="14" fillId="35"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14" fillId="47"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4" fillId="0" borderId="0"/>
    <xf numFmtId="0" fontId="14" fillId="32" borderId="84" applyNumberFormat="0" applyFont="0" applyAlignment="0" applyProtection="0"/>
    <xf numFmtId="0" fontId="14" fillId="0" borderId="0"/>
    <xf numFmtId="0" fontId="14" fillId="0" borderId="0"/>
    <xf numFmtId="9" fontId="14" fillId="0" borderId="0" applyFont="0" applyFill="0" applyBorder="0" applyAlignment="0" applyProtection="0"/>
    <xf numFmtId="0" fontId="14" fillId="0" borderId="0"/>
    <xf numFmtId="0" fontId="14" fillId="32" borderId="84" applyNumberFormat="0" applyFont="0" applyAlignment="0" applyProtection="0"/>
    <xf numFmtId="0" fontId="14" fillId="34" borderId="0" applyNumberFormat="0" applyBorder="0" applyAlignment="0" applyProtection="0"/>
    <xf numFmtId="0" fontId="14" fillId="35"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14" fillId="47"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4" fillId="0" borderId="0"/>
    <xf numFmtId="0" fontId="14" fillId="32" borderId="84" applyNumberFormat="0" applyFont="0" applyAlignment="0" applyProtection="0"/>
    <xf numFmtId="0" fontId="14" fillId="34" borderId="0" applyNumberFormat="0" applyBorder="0" applyAlignment="0" applyProtection="0"/>
    <xf numFmtId="0" fontId="14" fillId="35"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14" fillId="47"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4" fillId="0" borderId="0"/>
    <xf numFmtId="0" fontId="14" fillId="0" borderId="0"/>
    <xf numFmtId="0" fontId="14" fillId="0" borderId="0"/>
    <xf numFmtId="0" fontId="14" fillId="0" borderId="0"/>
    <xf numFmtId="175" fontId="14" fillId="0" borderId="0"/>
    <xf numFmtId="43" fontId="14" fillId="0" borderId="0" applyFont="0" applyFill="0" applyBorder="0" applyAlignment="0" applyProtection="0"/>
    <xf numFmtId="9" fontId="14" fillId="0" borderId="0" applyFont="0" applyFill="0" applyBorder="0" applyAlignment="0" applyProtection="0"/>
    <xf numFmtId="43" fontId="113" fillId="0" borderId="0" applyFont="0" applyFill="0" applyBorder="0" applyAlignment="0" applyProtection="0"/>
    <xf numFmtId="175" fontId="14" fillId="0" borderId="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31" fillId="0" borderId="0" applyFont="0" applyFill="0" applyBorder="0" applyAlignment="0" applyProtection="0"/>
    <xf numFmtId="43" fontId="113" fillId="0" borderId="0" applyFont="0" applyFill="0" applyBorder="0" applyAlignment="0" applyProtection="0"/>
    <xf numFmtId="43" fontId="111"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32" fillId="0" borderId="0" applyFont="0" applyFill="0" applyBorder="0" applyAlignment="0" applyProtection="0"/>
    <xf numFmtId="175" fontId="14" fillId="0" borderId="0"/>
    <xf numFmtId="43" fontId="14" fillId="0" borderId="0" applyFont="0" applyFill="0" applyBorder="0" applyAlignment="0" applyProtection="0"/>
    <xf numFmtId="43" fontId="32" fillId="0" borderId="0" applyFont="0" applyFill="0" applyBorder="0" applyAlignment="0" applyProtection="0"/>
    <xf numFmtId="0" fontId="14" fillId="0" borderId="0"/>
    <xf numFmtId="43" fontId="14" fillId="0" borderId="0" applyFont="0" applyFill="0" applyBorder="0" applyAlignment="0" applyProtection="0"/>
    <xf numFmtId="175" fontId="14" fillId="0" borderId="0"/>
    <xf numFmtId="43" fontId="14" fillId="0" borderId="0" applyFont="0" applyFill="0" applyBorder="0" applyAlignment="0" applyProtection="0"/>
    <xf numFmtId="175" fontId="14" fillId="0" borderId="0"/>
    <xf numFmtId="0" fontId="14" fillId="0" borderId="0"/>
    <xf numFmtId="43" fontId="1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9" fontId="14" fillId="0" borderId="0" applyFont="0" applyFill="0" applyBorder="0" applyAlignment="0" applyProtection="0"/>
    <xf numFmtId="0" fontId="14" fillId="0" borderId="0"/>
    <xf numFmtId="43"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32" borderId="84" applyNumberFormat="0" applyFont="0" applyAlignment="0" applyProtection="0"/>
    <xf numFmtId="0" fontId="14" fillId="34" borderId="0" applyNumberFormat="0" applyBorder="0" applyAlignment="0" applyProtection="0"/>
    <xf numFmtId="0" fontId="14" fillId="35"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14" fillId="47"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9" fontId="14" fillId="0" borderId="0" applyFont="0" applyFill="0" applyBorder="0" applyAlignment="0" applyProtection="0"/>
    <xf numFmtId="0" fontId="14" fillId="0" borderId="0"/>
    <xf numFmtId="43"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3" fillId="0" borderId="0"/>
    <xf numFmtId="43" fontId="31" fillId="0" borderId="0" applyFont="0" applyFill="0" applyBorder="0" applyAlignment="0" applyProtection="0"/>
    <xf numFmtId="0" fontId="12" fillId="0" borderId="0"/>
    <xf numFmtId="0" fontId="122" fillId="0" borderId="0"/>
    <xf numFmtId="175" fontId="12" fillId="0" borderId="0"/>
    <xf numFmtId="43" fontId="12" fillId="0" borderId="0" applyFont="0" applyFill="0" applyBorder="0" applyAlignment="0" applyProtection="0"/>
    <xf numFmtId="9" fontId="12" fillId="0" borderId="0" applyFont="0" applyFill="0" applyBorder="0" applyAlignment="0" applyProtection="0"/>
    <xf numFmtId="0" fontId="12" fillId="38"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175" fontId="12" fillId="0" borderId="0"/>
    <xf numFmtId="0" fontId="31" fillId="0" borderId="0"/>
    <xf numFmtId="0" fontId="12" fillId="34" borderId="0" applyNumberFormat="0" applyBorder="0" applyAlignment="0" applyProtection="0"/>
    <xf numFmtId="0" fontId="30" fillId="5" borderId="0" applyNumberFormat="0" applyBorder="0" applyAlignment="0" applyProtection="0"/>
    <xf numFmtId="0" fontId="30" fillId="3" borderId="0" applyNumberFormat="0" applyBorder="0" applyAlignment="0" applyProtection="0"/>
    <xf numFmtId="0" fontId="12" fillId="34" borderId="0" applyNumberFormat="0" applyBorder="0" applyAlignment="0" applyProtection="0"/>
    <xf numFmtId="0" fontId="35" fillId="0" borderId="0" applyNumberFormat="0" applyFill="0" applyBorder="0" applyAlignment="0" applyProtection="0">
      <alignment vertical="top"/>
      <protection locked="0"/>
    </xf>
    <xf numFmtId="0" fontId="12" fillId="38" borderId="0" applyNumberFormat="0" applyBorder="0" applyAlignment="0" applyProtection="0"/>
    <xf numFmtId="0" fontId="12" fillId="38" borderId="0" applyNumberFormat="0" applyBorder="0" applyAlignment="0" applyProtection="0"/>
    <xf numFmtId="0" fontId="12" fillId="42" borderId="0" applyNumberFormat="0" applyBorder="0" applyAlignment="0" applyProtection="0"/>
    <xf numFmtId="0" fontId="30" fillId="5"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8" borderId="0" applyNumberFormat="0" applyBorder="0" applyAlignment="0" applyProtection="0"/>
    <xf numFmtId="0" fontId="30" fillId="3" borderId="0" applyNumberFormat="0" applyBorder="0" applyAlignment="0" applyProtection="0"/>
    <xf numFmtId="0" fontId="12" fillId="34" borderId="0" applyNumberFormat="0" applyBorder="0" applyAlignment="0" applyProtection="0"/>
    <xf numFmtId="0" fontId="12" fillId="38" borderId="0" applyNumberFormat="0" applyBorder="0" applyAlignment="0" applyProtection="0"/>
    <xf numFmtId="175" fontId="12" fillId="0" borderId="0"/>
    <xf numFmtId="43" fontId="12" fillId="0" borderId="0" applyFont="0" applyFill="0" applyBorder="0" applyAlignment="0" applyProtection="0"/>
    <xf numFmtId="0" fontId="12" fillId="38" borderId="0" applyNumberFormat="0" applyBorder="0" applyAlignment="0" applyProtection="0"/>
    <xf numFmtId="0" fontId="12" fillId="34" borderId="0" applyNumberFormat="0" applyBorder="0" applyAlignment="0" applyProtection="0"/>
    <xf numFmtId="0" fontId="12" fillId="0" borderId="0"/>
    <xf numFmtId="43" fontId="12" fillId="0" borderId="0" applyFont="0" applyFill="0" applyBorder="0" applyAlignment="0" applyProtection="0"/>
    <xf numFmtId="175" fontId="12" fillId="0" borderId="0"/>
    <xf numFmtId="43" fontId="12" fillId="0" borderId="0" applyFont="0" applyFill="0" applyBorder="0" applyAlignment="0" applyProtection="0"/>
    <xf numFmtId="175"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30" fillId="3" borderId="0" applyNumberFormat="0" applyBorder="0" applyAlignment="0" applyProtection="0"/>
    <xf numFmtId="0" fontId="12" fillId="0" borderId="0"/>
    <xf numFmtId="0" fontId="30" fillId="3" borderId="0" applyNumberFormat="0" applyBorder="0" applyAlignment="0" applyProtection="0"/>
    <xf numFmtId="0" fontId="12" fillId="34" borderId="0" applyNumberFormat="0" applyBorder="0" applyAlignment="0" applyProtection="0"/>
    <xf numFmtId="0" fontId="30" fillId="3" borderId="0" applyNumberFormat="0" applyBorder="0" applyAlignment="0" applyProtection="0"/>
    <xf numFmtId="0" fontId="12" fillId="3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12" fillId="34" borderId="0" applyNumberFormat="0" applyBorder="0" applyAlignment="0" applyProtection="0"/>
    <xf numFmtId="0" fontId="30" fillId="5" borderId="0" applyNumberFormat="0" applyBorder="0" applyAlignment="0" applyProtection="0"/>
    <xf numFmtId="0" fontId="12" fillId="38" borderId="0" applyNumberFormat="0" applyBorder="0" applyAlignment="0" applyProtection="0"/>
    <xf numFmtId="0" fontId="12" fillId="0" borderId="0"/>
    <xf numFmtId="0" fontId="12" fillId="38" borderId="0" applyNumberFormat="0" applyBorder="0" applyAlignment="0" applyProtection="0"/>
    <xf numFmtId="0" fontId="30" fillId="5"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30" fillId="3" borderId="0" applyNumberFormat="0" applyBorder="0" applyAlignment="0" applyProtection="0"/>
    <xf numFmtId="0" fontId="30" fillId="5"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30" fillId="3"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6" fillId="0" borderId="0" applyNumberFormat="0" applyFill="0" applyBorder="0" applyAlignment="0" applyProtection="0">
      <alignment vertical="top"/>
      <protection locked="0"/>
    </xf>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30" fillId="7"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12" fillId="42"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30" fillId="8"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12" fillId="46" borderId="0" applyNumberFormat="0" applyBorder="0" applyAlignment="0" applyProtection="0"/>
    <xf numFmtId="0" fontId="12" fillId="50" borderId="0" applyNumberFormat="0" applyBorder="0" applyAlignment="0" applyProtection="0"/>
    <xf numFmtId="0" fontId="30" fillId="9"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30" fillId="9"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12" fillId="50" borderId="0" applyNumberFormat="0" applyBorder="0" applyAlignment="0" applyProtection="0"/>
    <xf numFmtId="0" fontId="12" fillId="54" borderId="0" applyNumberFormat="0" applyBorder="0" applyAlignment="0" applyProtection="0"/>
    <xf numFmtId="0" fontId="30" fillId="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30" fillId="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12" fillId="54"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30" fillId="10"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12" fillId="35" borderId="0" applyNumberFormat="0" applyBorder="0" applyAlignment="0" applyProtection="0"/>
    <xf numFmtId="0" fontId="12" fillId="39" borderId="0" applyNumberFormat="0" applyBorder="0" applyAlignment="0" applyProtection="0"/>
    <xf numFmtId="0" fontId="30" fillId="11"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30" fillId="11"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12" fillId="39"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30" fillId="1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12" fillId="43"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30" fillId="8"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12" fillId="4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12" fillId="47" borderId="0" applyNumberFormat="0" applyBorder="0" applyAlignment="0" applyProtection="0"/>
    <xf numFmtId="0" fontId="12" fillId="51" borderId="0" applyNumberFormat="0" applyBorder="0" applyAlignment="0" applyProtection="0"/>
    <xf numFmtId="0" fontId="30" fillId="10"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30" fillId="10"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12" fillId="51"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30" fillId="14"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12" fillId="55"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12" fillId="55"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87" fillId="36" borderId="0" applyNumberFormat="0" applyBorder="0" applyAlignment="0" applyProtection="0"/>
    <xf numFmtId="0" fontId="37" fillId="16" borderId="0" applyNumberFormat="0" applyBorder="0" applyAlignment="0" applyProtection="0"/>
    <xf numFmtId="0" fontId="87" fillId="3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87" fillId="36" borderId="0" applyNumberFormat="0" applyBorder="0" applyAlignment="0" applyProtection="0"/>
    <xf numFmtId="0" fontId="87" fillId="40" borderId="0" applyNumberFormat="0" applyBorder="0" applyAlignment="0" applyProtection="0"/>
    <xf numFmtId="0" fontId="37" fillId="11"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37" fillId="11" borderId="0" applyNumberFormat="0" applyBorder="0" applyAlignment="0" applyProtection="0"/>
    <xf numFmtId="0" fontId="87" fillId="40"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87" fillId="40"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37" fillId="13" borderId="0" applyNumberFormat="0" applyBorder="0" applyAlignment="0" applyProtection="0"/>
    <xf numFmtId="0" fontId="87" fillId="44"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87" fillId="44" borderId="0" applyNumberFormat="0" applyBorder="0" applyAlignment="0" applyProtection="0"/>
    <xf numFmtId="0" fontId="87" fillId="48" borderId="0" applyNumberFormat="0" applyBorder="0" applyAlignment="0" applyProtection="0"/>
    <xf numFmtId="0" fontId="87" fillId="48" borderId="0" applyNumberFormat="0" applyBorder="0" applyAlignment="0" applyProtection="0"/>
    <xf numFmtId="0" fontId="87" fillId="48" borderId="0" applyNumberFormat="0" applyBorder="0" applyAlignment="0" applyProtection="0"/>
    <xf numFmtId="0" fontId="87" fillId="48" borderId="0" applyNumberFormat="0" applyBorder="0" applyAlignment="0" applyProtection="0"/>
    <xf numFmtId="0" fontId="87" fillId="48" borderId="0" applyNumberFormat="0" applyBorder="0" applyAlignment="0" applyProtection="0"/>
    <xf numFmtId="0" fontId="87" fillId="48" borderId="0" applyNumberFormat="0" applyBorder="0" applyAlignment="0" applyProtection="0"/>
    <xf numFmtId="0" fontId="87" fillId="48" borderId="0" applyNumberFormat="0" applyBorder="0" applyAlignment="0" applyProtection="0"/>
    <xf numFmtId="0" fontId="87" fillId="48" borderId="0" applyNumberFormat="0" applyBorder="0" applyAlignment="0" applyProtection="0"/>
    <xf numFmtId="0" fontId="37" fillId="18" borderId="0" applyNumberFormat="0" applyBorder="0" applyAlignment="0" applyProtection="0"/>
    <xf numFmtId="0" fontId="87" fillId="4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87" fillId="48" borderId="0" applyNumberFormat="0" applyBorder="0" applyAlignment="0" applyProtection="0"/>
    <xf numFmtId="0" fontId="87" fillId="52" borderId="0" applyNumberFormat="0" applyBorder="0" applyAlignment="0" applyProtection="0"/>
    <xf numFmtId="0" fontId="37" fillId="15" borderId="0" applyNumberFormat="0" applyBorder="0" applyAlignment="0" applyProtection="0"/>
    <xf numFmtId="0" fontId="87" fillId="52" borderId="0" applyNumberFormat="0" applyBorder="0" applyAlignment="0" applyProtection="0"/>
    <xf numFmtId="0" fontId="87" fillId="52" borderId="0" applyNumberFormat="0" applyBorder="0" applyAlignment="0" applyProtection="0"/>
    <xf numFmtId="0" fontId="87" fillId="52" borderId="0" applyNumberFormat="0" applyBorder="0" applyAlignment="0" applyProtection="0"/>
    <xf numFmtId="0" fontId="87" fillId="52" borderId="0" applyNumberFormat="0" applyBorder="0" applyAlignment="0" applyProtection="0"/>
    <xf numFmtId="0" fontId="87" fillId="52" borderId="0" applyNumberFormat="0" applyBorder="0" applyAlignment="0" applyProtection="0"/>
    <xf numFmtId="0" fontId="87" fillId="52" borderId="0" applyNumberFormat="0" applyBorder="0" applyAlignment="0" applyProtection="0"/>
    <xf numFmtId="0" fontId="87" fillId="52" borderId="0" applyNumberFormat="0" applyBorder="0" applyAlignment="0" applyProtection="0"/>
    <xf numFmtId="0" fontId="37" fillId="15" borderId="0" applyNumberFormat="0" applyBorder="0" applyAlignment="0" applyProtection="0"/>
    <xf numFmtId="0" fontId="87" fillId="52"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87" fillId="52"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87" fillId="56" borderId="0" applyNumberFormat="0" applyBorder="0" applyAlignment="0" applyProtection="0"/>
    <xf numFmtId="0" fontId="37" fillId="19" borderId="0" applyNumberFormat="0" applyBorder="0" applyAlignment="0" applyProtection="0"/>
    <xf numFmtId="0" fontId="87" fillId="56"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87" fillId="56" borderId="0" applyNumberFormat="0" applyBorder="0" applyAlignment="0" applyProtection="0"/>
    <xf numFmtId="178" fontId="31" fillId="60" borderId="97">
      <alignment horizontal="center" vertical="center"/>
    </xf>
    <xf numFmtId="170" fontId="127" fillId="0" borderId="0">
      <alignment vertical="top"/>
    </xf>
    <xf numFmtId="170" fontId="128" fillId="0" borderId="0">
      <alignment horizontal="right"/>
    </xf>
    <xf numFmtId="0" fontId="76" fillId="26" borderId="0" applyNumberFormat="0" applyBorder="0" applyAlignment="0" applyProtection="0"/>
    <xf numFmtId="0" fontId="38" fillId="7"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76" fillId="26" borderId="0" applyNumberFormat="0" applyBorder="0" applyAlignment="0" applyProtection="0"/>
    <xf numFmtId="0" fontId="38" fillId="7" borderId="0" applyNumberFormat="0" applyBorder="0" applyAlignment="0" applyProtection="0"/>
    <xf numFmtId="0" fontId="76" fillId="26"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76" fillId="26" borderId="0" applyNumberFormat="0" applyBorder="0" applyAlignment="0" applyProtection="0"/>
    <xf numFmtId="0" fontId="81" fillId="30" borderId="80" applyNumberFormat="0" applyAlignment="0" applyProtection="0"/>
    <xf numFmtId="0" fontId="81" fillId="30" borderId="80" applyNumberFormat="0" applyAlignment="0" applyProtection="0"/>
    <xf numFmtId="0" fontId="81" fillId="30" borderId="80" applyNumberFormat="0" applyAlignment="0" applyProtection="0"/>
    <xf numFmtId="0" fontId="81" fillId="30" borderId="80" applyNumberFormat="0" applyAlignment="0" applyProtection="0"/>
    <xf numFmtId="0" fontId="81" fillId="30" borderId="80" applyNumberFormat="0" applyAlignment="0" applyProtection="0"/>
    <xf numFmtId="0" fontId="81" fillId="30" borderId="80" applyNumberFormat="0" applyAlignment="0" applyProtection="0"/>
    <xf numFmtId="0" fontId="81" fillId="30" borderId="80" applyNumberFormat="0" applyAlignment="0" applyProtection="0"/>
    <xf numFmtId="0" fontId="81" fillId="30" borderId="80" applyNumberFormat="0" applyAlignment="0" applyProtection="0"/>
    <xf numFmtId="0" fontId="39" fillId="2" borderId="1" applyNumberFormat="0" applyAlignment="0" applyProtection="0"/>
    <xf numFmtId="0" fontId="81" fillId="30" borderId="80" applyNumberFormat="0" applyAlignment="0" applyProtection="0"/>
    <xf numFmtId="0" fontId="81" fillId="30" borderId="80" applyNumberFormat="0" applyAlignment="0" applyProtection="0"/>
    <xf numFmtId="0" fontId="81" fillId="30" borderId="80" applyNumberFormat="0" applyAlignment="0" applyProtection="0"/>
    <xf numFmtId="0" fontId="39" fillId="2" borderId="1" applyNumberFormat="0" applyAlignment="0" applyProtection="0"/>
    <xf numFmtId="0" fontId="39" fillId="2" borderId="1" applyNumberFormat="0" applyAlignment="0" applyProtection="0"/>
    <xf numFmtId="0" fontId="39" fillId="2" borderId="1" applyNumberFormat="0" applyAlignment="0" applyProtection="0"/>
    <xf numFmtId="0" fontId="39" fillId="2" borderId="1" applyNumberFormat="0" applyAlignment="0" applyProtection="0"/>
    <xf numFmtId="0" fontId="39" fillId="2" borderId="1" applyNumberFormat="0" applyAlignment="0" applyProtection="0"/>
    <xf numFmtId="0" fontId="39" fillId="2" borderId="1" applyNumberFormat="0" applyAlignment="0" applyProtection="0"/>
    <xf numFmtId="0" fontId="81" fillId="30" borderId="80" applyNumberFormat="0" applyAlignment="0" applyProtection="0"/>
    <xf numFmtId="0" fontId="83" fillId="31" borderId="83" applyNumberFormat="0" applyAlignment="0" applyProtection="0"/>
    <xf numFmtId="0" fontId="40" fillId="17" borderId="2" applyNumberFormat="0" applyAlignment="0" applyProtection="0"/>
    <xf numFmtId="0" fontId="83" fillId="31" borderId="83" applyNumberFormat="0" applyAlignment="0" applyProtection="0"/>
    <xf numFmtId="0" fontId="83" fillId="31" borderId="83" applyNumberFormat="0" applyAlignment="0" applyProtection="0"/>
    <xf numFmtId="0" fontId="83" fillId="31" borderId="83" applyNumberFormat="0" applyAlignment="0" applyProtection="0"/>
    <xf numFmtId="0" fontId="83" fillId="31" borderId="83" applyNumberFormat="0" applyAlignment="0" applyProtection="0"/>
    <xf numFmtId="0" fontId="83" fillId="31" borderId="83" applyNumberFormat="0" applyAlignment="0" applyProtection="0"/>
    <xf numFmtId="0" fontId="83" fillId="31" borderId="83" applyNumberFormat="0" applyAlignment="0" applyProtection="0"/>
    <xf numFmtId="0" fontId="83" fillId="31" borderId="83" applyNumberFormat="0" applyAlignment="0" applyProtection="0"/>
    <xf numFmtId="0" fontId="40" fillId="17" borderId="2" applyNumberFormat="0" applyAlignment="0" applyProtection="0"/>
    <xf numFmtId="0" fontId="83" fillId="31" borderId="83" applyNumberFormat="0" applyAlignment="0" applyProtection="0"/>
    <xf numFmtId="0" fontId="40" fillId="17" borderId="2" applyNumberFormat="0" applyAlignment="0" applyProtection="0"/>
    <xf numFmtId="0" fontId="40" fillId="17" borderId="2" applyNumberFormat="0" applyAlignment="0" applyProtection="0"/>
    <xf numFmtId="0" fontId="40" fillId="17" borderId="2" applyNumberFormat="0" applyAlignment="0" applyProtection="0"/>
    <xf numFmtId="0" fontId="40" fillId="17" borderId="2" applyNumberFormat="0" applyAlignment="0" applyProtection="0"/>
    <xf numFmtId="0" fontId="40" fillId="17" borderId="2" applyNumberFormat="0" applyAlignment="0" applyProtection="0"/>
    <xf numFmtId="0" fontId="40" fillId="17" borderId="2" applyNumberFormat="0" applyAlignment="0" applyProtection="0"/>
    <xf numFmtId="0" fontId="83" fillId="31" borderId="83" applyNumberFormat="0" applyAlignment="0" applyProtection="0"/>
    <xf numFmtId="0" fontId="82" fillId="0" borderId="82" applyNumberFormat="0" applyFill="0" applyAlignment="0" applyProtection="0"/>
    <xf numFmtId="0" fontId="41" fillId="0" borderId="3" applyNumberFormat="0" applyFill="0" applyAlignment="0" applyProtection="0"/>
    <xf numFmtId="0" fontId="82" fillId="0" borderId="82" applyNumberFormat="0" applyFill="0" applyAlignment="0" applyProtection="0"/>
    <xf numFmtId="0" fontId="82" fillId="0" borderId="82" applyNumberFormat="0" applyFill="0" applyAlignment="0" applyProtection="0"/>
    <xf numFmtId="0" fontId="82" fillId="0" borderId="82" applyNumberFormat="0" applyFill="0" applyAlignment="0" applyProtection="0"/>
    <xf numFmtId="0" fontId="82" fillId="0" borderId="82" applyNumberFormat="0" applyFill="0" applyAlignment="0" applyProtection="0"/>
    <xf numFmtId="0" fontId="82" fillId="0" borderId="82" applyNumberFormat="0" applyFill="0" applyAlignment="0" applyProtection="0"/>
    <xf numFmtId="0" fontId="82" fillId="0" borderId="82" applyNumberFormat="0" applyFill="0" applyAlignment="0" applyProtection="0"/>
    <xf numFmtId="0" fontId="82" fillId="0" borderId="82" applyNumberFormat="0" applyFill="0" applyAlignment="0" applyProtection="0"/>
    <xf numFmtId="0" fontId="41" fillId="0" borderId="3" applyNumberFormat="0" applyFill="0" applyAlignment="0" applyProtection="0"/>
    <xf numFmtId="0" fontId="82" fillId="0" borderId="82"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82" fillId="0" borderId="82" applyNumberFormat="0" applyFill="0" applyAlignment="0" applyProtection="0"/>
    <xf numFmtId="0" fontId="40" fillId="17" borderId="2" applyNumberFormat="0" applyAlignment="0" applyProtection="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40" fontId="13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9" fontId="130" fillId="0" borderId="0" applyFont="0" applyFill="0" applyBorder="0" applyAlignment="0" applyProtection="0"/>
    <xf numFmtId="0" fontId="123" fillId="61" borderId="0" applyNumberFormat="0" applyFont="0" applyFill="0" applyBorder="0" applyProtection="0">
      <alignment horizontal="left"/>
    </xf>
    <xf numFmtId="0" fontId="131" fillId="0" borderId="0">
      <protection locked="0"/>
    </xf>
    <xf numFmtId="180" fontId="132" fillId="0" borderId="0">
      <protection locked="0"/>
    </xf>
    <xf numFmtId="38" fontId="33" fillId="0" borderId="0" applyFont="0" applyFill="0" applyBorder="0" applyAlignment="0" applyProtection="0"/>
    <xf numFmtId="40" fontId="33" fillId="0" borderId="0" applyFont="0" applyFill="0" applyBorder="0" applyAlignment="0" applyProtection="0"/>
    <xf numFmtId="177" fontId="133" fillId="0" borderId="0">
      <protection locked="0"/>
    </xf>
    <xf numFmtId="177" fontId="133" fillId="0" borderId="0">
      <protection locked="0"/>
    </xf>
    <xf numFmtId="177" fontId="133" fillId="0" borderId="0">
      <protection locked="0"/>
    </xf>
    <xf numFmtId="0" fontId="87" fillId="33" borderId="0" applyNumberFormat="0" applyBorder="0" applyAlignment="0" applyProtection="0"/>
    <xf numFmtId="0" fontId="87" fillId="33" borderId="0" applyNumberFormat="0" applyBorder="0" applyAlignment="0" applyProtection="0"/>
    <xf numFmtId="0" fontId="87" fillId="33" borderId="0" applyNumberFormat="0" applyBorder="0" applyAlignment="0" applyProtection="0"/>
    <xf numFmtId="0" fontId="87" fillId="33" borderId="0" applyNumberFormat="0" applyBorder="0" applyAlignment="0" applyProtection="0"/>
    <xf numFmtId="0" fontId="87" fillId="33" borderId="0" applyNumberFormat="0" applyBorder="0" applyAlignment="0" applyProtection="0"/>
    <xf numFmtId="0" fontId="87" fillId="33" borderId="0" applyNumberFormat="0" applyBorder="0" applyAlignment="0" applyProtection="0"/>
    <xf numFmtId="0" fontId="87" fillId="33" borderId="0" applyNumberFormat="0" applyBorder="0" applyAlignment="0" applyProtection="0"/>
    <xf numFmtId="0" fontId="87" fillId="33" borderId="0" applyNumberFormat="0" applyBorder="0" applyAlignment="0" applyProtection="0"/>
    <xf numFmtId="0" fontId="37" fillId="20" borderId="0" applyNumberFormat="0" applyBorder="0" applyAlignment="0" applyProtection="0"/>
    <xf numFmtId="0" fontId="87" fillId="33"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87" fillId="33" borderId="0" applyNumberFormat="0" applyBorder="0" applyAlignment="0" applyProtection="0"/>
    <xf numFmtId="0" fontId="87" fillId="37" borderId="0" applyNumberFormat="0" applyBorder="0" applyAlignment="0" applyProtection="0"/>
    <xf numFmtId="0" fontId="37" fillId="21"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87" fillId="37" borderId="0" applyNumberFormat="0" applyBorder="0" applyAlignment="0" applyProtection="0"/>
    <xf numFmtId="0" fontId="37" fillId="21" borderId="0" applyNumberFormat="0" applyBorder="0" applyAlignment="0" applyProtection="0"/>
    <xf numFmtId="0" fontId="87" fillId="37"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87" fillId="37" borderId="0" applyNumberFormat="0" applyBorder="0" applyAlignment="0" applyProtection="0"/>
    <xf numFmtId="0" fontId="87" fillId="41" borderId="0" applyNumberFormat="0" applyBorder="0" applyAlignment="0" applyProtection="0"/>
    <xf numFmtId="0" fontId="37" fillId="22"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37" fillId="22" borderId="0" applyNumberFormat="0" applyBorder="0" applyAlignment="0" applyProtection="0"/>
    <xf numFmtId="0" fontId="87" fillId="41"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87" fillId="41"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37" fillId="18" borderId="0" applyNumberFormat="0" applyBorder="0" applyAlignment="0" applyProtection="0"/>
    <xf numFmtId="0" fontId="87" fillId="45"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87" fillId="45" borderId="0" applyNumberFormat="0" applyBorder="0" applyAlignment="0" applyProtection="0"/>
    <xf numFmtId="0" fontId="87" fillId="49" borderId="0" applyNumberFormat="0" applyBorder="0" applyAlignment="0" applyProtection="0"/>
    <xf numFmtId="0" fontId="37" fillId="15" borderId="0" applyNumberFormat="0" applyBorder="0" applyAlignment="0" applyProtection="0"/>
    <xf numFmtId="0" fontId="87" fillId="49" borderId="0" applyNumberFormat="0" applyBorder="0" applyAlignment="0" applyProtection="0"/>
    <xf numFmtId="0" fontId="87" fillId="49" borderId="0" applyNumberFormat="0" applyBorder="0" applyAlignment="0" applyProtection="0"/>
    <xf numFmtId="0" fontId="87" fillId="49" borderId="0" applyNumberFormat="0" applyBorder="0" applyAlignment="0" applyProtection="0"/>
    <xf numFmtId="0" fontId="87" fillId="49" borderId="0" applyNumberFormat="0" applyBorder="0" applyAlignment="0" applyProtection="0"/>
    <xf numFmtId="0" fontId="87" fillId="49" borderId="0" applyNumberFormat="0" applyBorder="0" applyAlignment="0" applyProtection="0"/>
    <xf numFmtId="0" fontId="87" fillId="49" borderId="0" applyNumberFormat="0" applyBorder="0" applyAlignment="0" applyProtection="0"/>
    <xf numFmtId="0" fontId="87" fillId="49" borderId="0" applyNumberFormat="0" applyBorder="0" applyAlignment="0" applyProtection="0"/>
    <xf numFmtId="0" fontId="37" fillId="15" borderId="0" applyNumberFormat="0" applyBorder="0" applyAlignment="0" applyProtection="0"/>
    <xf numFmtId="0" fontId="87" fillId="49"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87" fillId="49" borderId="0" applyNumberFormat="0" applyBorder="0" applyAlignment="0" applyProtection="0"/>
    <xf numFmtId="0" fontId="87" fillId="53" borderId="0" applyNumberFormat="0" applyBorder="0" applyAlignment="0" applyProtection="0"/>
    <xf numFmtId="0" fontId="37" fillId="24" borderId="0" applyNumberFormat="0" applyBorder="0" applyAlignment="0" applyProtection="0"/>
    <xf numFmtId="0" fontId="87" fillId="53" borderId="0" applyNumberFormat="0" applyBorder="0" applyAlignment="0" applyProtection="0"/>
    <xf numFmtId="0" fontId="87" fillId="53" borderId="0" applyNumberFormat="0" applyBorder="0" applyAlignment="0" applyProtection="0"/>
    <xf numFmtId="0" fontId="87" fillId="53" borderId="0" applyNumberFormat="0" applyBorder="0" applyAlignment="0" applyProtection="0"/>
    <xf numFmtId="0" fontId="87" fillId="53" borderId="0" applyNumberFormat="0" applyBorder="0" applyAlignment="0" applyProtection="0"/>
    <xf numFmtId="0" fontId="87" fillId="53" borderId="0" applyNumberFormat="0" applyBorder="0" applyAlignment="0" applyProtection="0"/>
    <xf numFmtId="0" fontId="87" fillId="53" borderId="0" applyNumberFormat="0" applyBorder="0" applyAlignment="0" applyProtection="0"/>
    <xf numFmtId="0" fontId="87" fillId="53" borderId="0" applyNumberFormat="0" applyBorder="0" applyAlignment="0" applyProtection="0"/>
    <xf numFmtId="0" fontId="37" fillId="24" borderId="0" applyNumberFormat="0" applyBorder="0" applyAlignment="0" applyProtection="0"/>
    <xf numFmtId="0" fontId="87" fillId="5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87" fillId="53" borderId="0" applyNumberFormat="0" applyBorder="0" applyAlignment="0" applyProtection="0"/>
    <xf numFmtId="0" fontId="79" fillId="29" borderId="80" applyNumberFormat="0" applyAlignment="0" applyProtection="0"/>
    <xf numFmtId="0" fontId="79" fillId="29" borderId="80" applyNumberFormat="0" applyAlignment="0" applyProtection="0"/>
    <xf numFmtId="0" fontId="79" fillId="29" borderId="80" applyNumberFormat="0" applyAlignment="0" applyProtection="0"/>
    <xf numFmtId="0" fontId="79" fillId="29" borderId="80" applyNumberFormat="0" applyAlignment="0" applyProtection="0"/>
    <xf numFmtId="0" fontId="79" fillId="29" borderId="80" applyNumberFormat="0" applyAlignment="0" applyProtection="0"/>
    <xf numFmtId="0" fontId="79" fillId="29" borderId="80" applyNumberFormat="0" applyAlignment="0" applyProtection="0"/>
    <xf numFmtId="0" fontId="79" fillId="29" borderId="80" applyNumberFormat="0" applyAlignment="0" applyProtection="0"/>
    <xf numFmtId="0" fontId="79" fillId="29" borderId="80" applyNumberFormat="0" applyAlignment="0" applyProtection="0"/>
    <xf numFmtId="0" fontId="42" fillId="4" borderId="1" applyNumberFormat="0" applyAlignment="0" applyProtection="0"/>
    <xf numFmtId="0" fontId="79" fillId="29" borderId="80" applyNumberFormat="0" applyAlignment="0" applyProtection="0"/>
    <xf numFmtId="0" fontId="79" fillId="29" borderId="80" applyNumberFormat="0" applyAlignment="0" applyProtection="0"/>
    <xf numFmtId="0" fontId="79" fillId="29" borderId="80" applyNumberFormat="0" applyAlignment="0" applyProtection="0"/>
    <xf numFmtId="0" fontId="42" fillId="4" borderId="1" applyNumberFormat="0" applyAlignment="0" applyProtection="0"/>
    <xf numFmtId="0" fontId="42" fillId="4" borderId="1" applyNumberFormat="0" applyAlignment="0" applyProtection="0"/>
    <xf numFmtId="0" fontId="42" fillId="4" borderId="1" applyNumberFormat="0" applyAlignment="0" applyProtection="0"/>
    <xf numFmtId="0" fontId="42" fillId="4" borderId="1" applyNumberFormat="0" applyAlignment="0" applyProtection="0"/>
    <xf numFmtId="0" fontId="42" fillId="4" borderId="1" applyNumberFormat="0" applyAlignment="0" applyProtection="0"/>
    <xf numFmtId="0" fontId="42" fillId="4" borderId="1" applyNumberFormat="0" applyAlignment="0" applyProtection="0"/>
    <xf numFmtId="0" fontId="79" fillId="29" borderId="80" applyNumberFormat="0" applyAlignment="0" applyProtection="0"/>
    <xf numFmtId="0" fontId="114" fillId="0" borderId="0">
      <alignment vertical="top"/>
    </xf>
    <xf numFmtId="181" fontId="31" fillId="0" borderId="0" applyFont="0" applyFill="0" applyBorder="0" applyAlignment="0" applyProtection="0"/>
    <xf numFmtId="177" fontId="133" fillId="0" borderId="0">
      <protection locked="0"/>
    </xf>
    <xf numFmtId="177" fontId="133" fillId="0" borderId="0">
      <protection locked="0"/>
    </xf>
    <xf numFmtId="182" fontId="31" fillId="0" borderId="0">
      <protection locked="0"/>
    </xf>
    <xf numFmtId="183" fontId="131" fillId="0" borderId="0">
      <protection locked="0"/>
    </xf>
    <xf numFmtId="0" fontId="38" fillId="7" borderId="0" applyNumberFormat="0" applyBorder="0" applyAlignment="0" applyProtection="0"/>
    <xf numFmtId="38" fontId="32" fillId="61" borderId="0" applyNumberFormat="0" applyBorder="0" applyAlignment="0" applyProtection="0"/>
    <xf numFmtId="0" fontId="134" fillId="0" borderId="0" applyNumberFormat="0" applyFill="0" applyBorder="0" applyAlignment="0" applyProtection="0"/>
    <xf numFmtId="0" fontId="135" fillId="0" borderId="98" applyNumberFormat="0" applyAlignment="0" applyProtection="0">
      <alignment horizontal="left" vertical="center"/>
    </xf>
    <xf numFmtId="0" fontId="135" fillId="0" borderId="23">
      <alignment horizontal="left" vertical="center"/>
    </xf>
    <xf numFmtId="184" fontId="133" fillId="62" borderId="0">
      <alignment horizontal="left" vertical="top"/>
    </xf>
    <xf numFmtId="185" fontId="31" fillId="0" borderId="0">
      <protection locked="0"/>
    </xf>
    <xf numFmtId="185" fontId="31" fillId="0" borderId="0">
      <protection locked="0"/>
    </xf>
    <xf numFmtId="43" fontId="31" fillId="0" borderId="0" applyFill="0" applyBorder="0" applyAlignment="0" applyProtection="0"/>
    <xf numFmtId="0" fontId="136" fillId="0" borderId="99" applyNumberFormat="0" applyFill="0" applyAlignment="0" applyProtection="0"/>
    <xf numFmtId="0" fontId="77" fillId="27" borderId="0" applyNumberFormat="0" applyBorder="0" applyAlignment="0" applyProtection="0"/>
    <xf numFmtId="0" fontId="121" fillId="27" borderId="0" applyNumberFormat="0" applyBorder="0" applyAlignment="0" applyProtection="0"/>
    <xf numFmtId="0" fontId="43" fillId="5" borderId="0" applyNumberFormat="0" applyBorder="0" applyAlignment="0" applyProtection="0"/>
    <xf numFmtId="0" fontId="121" fillId="27" borderId="0" applyNumberFormat="0" applyBorder="0" applyAlignment="0" applyProtection="0"/>
    <xf numFmtId="0" fontId="121" fillId="27" borderId="0" applyNumberFormat="0" applyBorder="0" applyAlignment="0" applyProtection="0"/>
    <xf numFmtId="0" fontId="121" fillId="27" borderId="0" applyNumberFormat="0" applyBorder="0" applyAlignment="0" applyProtection="0"/>
    <xf numFmtId="0" fontId="121" fillId="27" borderId="0" applyNumberFormat="0" applyBorder="0" applyAlignment="0" applyProtection="0"/>
    <xf numFmtId="0" fontId="121" fillId="27" borderId="0" applyNumberFormat="0" applyBorder="0" applyAlignment="0" applyProtection="0"/>
    <xf numFmtId="0" fontId="121" fillId="27" borderId="0" applyNumberFormat="0" applyBorder="0" applyAlignment="0" applyProtection="0"/>
    <xf numFmtId="0" fontId="121" fillId="27" borderId="0" applyNumberFormat="0" applyBorder="0" applyAlignment="0" applyProtection="0"/>
    <xf numFmtId="0" fontId="43" fillId="5" borderId="0" applyNumberFormat="0" applyBorder="0" applyAlignment="0" applyProtection="0"/>
    <xf numFmtId="0" fontId="77" fillId="27" borderId="0" applyNumberFormat="0" applyBorder="0" applyAlignment="0" applyProtection="0"/>
    <xf numFmtId="0" fontId="77" fillId="27" borderId="0" applyNumberFormat="0" applyBorder="0" applyAlignment="0" applyProtection="0"/>
    <xf numFmtId="0" fontId="77" fillId="27" borderId="0" applyNumberFormat="0" applyBorder="0" applyAlignment="0" applyProtection="0"/>
    <xf numFmtId="0" fontId="77" fillId="27"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119" fillId="62" borderId="0">
      <alignment horizontal="left" wrapText="1" indent="2"/>
    </xf>
    <xf numFmtId="0" fontId="42" fillId="4" borderId="1" applyNumberFormat="0" applyAlignment="0" applyProtection="0"/>
    <xf numFmtId="10" fontId="32" fillId="62" borderId="24" applyNumberFormat="0" applyBorder="0" applyAlignment="0" applyProtection="0"/>
    <xf numFmtId="0" fontId="41" fillId="0" borderId="3" applyNumberFormat="0" applyFill="0" applyAlignment="0" applyProtection="0"/>
    <xf numFmtId="41" fontId="137" fillId="0" borderId="0" applyFont="0" applyFill="0" applyBorder="0" applyAlignment="0" applyProtection="0"/>
    <xf numFmtId="43" fontId="137" fillId="0" borderId="0" applyFont="0" applyFill="0" applyBorder="0" applyAlignment="0" applyProtection="0"/>
    <xf numFmtId="186" fontId="31" fillId="0" borderId="0" applyFont="0" applyFill="0" applyBorder="0" applyAlignment="0" applyProtection="0"/>
    <xf numFmtId="187" fontId="31" fillId="0" borderId="0" applyFont="0" applyFill="0" applyBorder="0" applyAlignment="0" applyProtection="0"/>
    <xf numFmtId="38" fontId="33" fillId="0" borderId="0" applyFont="0" applyFill="0" applyBorder="0" applyAlignment="0" applyProtection="0"/>
    <xf numFmtId="40" fontId="33"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8" fontId="31" fillId="0" borderId="0" applyFont="0" applyFill="0" applyBorder="0" applyAlignment="0" applyProtection="0"/>
    <xf numFmtId="166" fontId="12" fillId="0" borderId="0" applyFont="0" applyFill="0" applyBorder="0" applyAlignment="0" applyProtection="0"/>
    <xf numFmtId="188" fontId="31" fillId="0" borderId="0" applyFont="0" applyFill="0" applyBorder="0" applyAlignment="0" applyProtection="0"/>
    <xf numFmtId="189" fontId="31" fillId="0" borderId="0" applyFont="0" applyFill="0" applyBorder="0" applyAlignment="0" applyProtection="0"/>
    <xf numFmtId="180" fontId="33" fillId="0" borderId="0" applyFont="0" applyFill="0" applyBorder="0" applyAlignment="0" applyProtection="0"/>
    <xf numFmtId="179" fontId="33" fillId="0" borderId="0" applyFont="0" applyFill="0" applyBorder="0" applyAlignment="0" applyProtection="0"/>
    <xf numFmtId="177" fontId="133" fillId="0" borderId="0">
      <protection locked="0"/>
    </xf>
    <xf numFmtId="0" fontId="78" fillId="28" borderId="0" applyNumberFormat="0" applyBorder="0" applyAlignment="0" applyProtection="0"/>
    <xf numFmtId="0" fontId="45" fillId="12"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45" fillId="12" borderId="0" applyNumberFormat="0" applyBorder="0" applyAlignment="0" applyProtection="0"/>
    <xf numFmtId="0" fontId="78" fillId="28"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78" fillId="28" borderId="0" applyNumberFormat="0" applyBorder="0" applyAlignment="0" applyProtection="0"/>
    <xf numFmtId="37" fontId="138" fillId="0" borderId="0"/>
    <xf numFmtId="190" fontId="31" fillId="0" borderId="0"/>
    <xf numFmtId="0" fontId="114" fillId="0" borderId="0">
      <alignment vertical="top"/>
    </xf>
    <xf numFmtId="0" fontId="12" fillId="0" borderId="0"/>
    <xf numFmtId="0" fontId="12" fillId="0" borderId="0"/>
    <xf numFmtId="0" fontId="12" fillId="0" borderId="0"/>
    <xf numFmtId="0" fontId="114" fillId="0" borderId="0">
      <alignment vertical="top"/>
    </xf>
    <xf numFmtId="0" fontId="12" fillId="0" borderId="0"/>
    <xf numFmtId="0" fontId="12" fillId="0" borderId="0"/>
    <xf numFmtId="0" fontId="31" fillId="0" borderId="0"/>
    <xf numFmtId="0" fontId="31" fillId="0" borderId="0"/>
    <xf numFmtId="0" fontId="31" fillId="0" borderId="0"/>
    <xf numFmtId="0" fontId="31" fillId="0" borderId="0"/>
    <xf numFmtId="37" fontId="139" fillId="0" borderId="0"/>
    <xf numFmtId="37" fontId="139" fillId="0" borderId="0"/>
    <xf numFmtId="37" fontId="139" fillId="0" borderId="0"/>
    <xf numFmtId="37" fontId="139" fillId="0" borderId="0"/>
    <xf numFmtId="37" fontId="139" fillId="0" borderId="0"/>
    <xf numFmtId="37" fontId="139" fillId="0" borderId="0"/>
    <xf numFmtId="37" fontId="139" fillId="0" borderId="0"/>
    <xf numFmtId="0" fontId="31" fillId="0" borderId="0"/>
    <xf numFmtId="0" fontId="70" fillId="0" borderId="0"/>
    <xf numFmtId="0" fontId="31" fillId="0" borderId="0"/>
    <xf numFmtId="0" fontId="31" fillId="0" borderId="0"/>
    <xf numFmtId="0" fontId="31" fillId="0" borderId="0"/>
    <xf numFmtId="0" fontId="31" fillId="0" borderId="0"/>
    <xf numFmtId="0" fontId="31" fillId="0" borderId="0"/>
    <xf numFmtId="0" fontId="12" fillId="0" borderId="0"/>
    <xf numFmtId="170" fontId="31" fillId="0" borderId="0"/>
    <xf numFmtId="0" fontId="70" fillId="0" borderId="0"/>
    <xf numFmtId="0" fontId="70" fillId="0" borderId="0"/>
    <xf numFmtId="0" fontId="70" fillId="0" borderId="0"/>
    <xf numFmtId="0" fontId="70" fillId="0" borderId="0"/>
    <xf numFmtId="170" fontId="31" fillId="0" borderId="0"/>
    <xf numFmtId="170" fontId="31" fillId="0" borderId="0"/>
    <xf numFmtId="0" fontId="12" fillId="0" borderId="0"/>
    <xf numFmtId="0" fontId="3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0" fillId="0" borderId="0"/>
    <xf numFmtId="0" fontId="137" fillId="0" borderId="0"/>
    <xf numFmtId="0" fontId="12" fillId="32" borderId="84" applyNumberFormat="0" applyFont="0" applyAlignment="0" applyProtection="0"/>
    <xf numFmtId="0" fontId="30" fillId="6" borderId="5" applyNumberFormat="0" applyFont="0" applyAlignment="0" applyProtection="0"/>
    <xf numFmtId="0" fontId="12" fillId="32" borderId="84" applyNumberFormat="0" applyFont="0" applyAlignment="0" applyProtection="0"/>
    <xf numFmtId="0" fontId="12" fillId="32" borderId="84" applyNumberFormat="0" applyFont="0" applyAlignment="0" applyProtection="0"/>
    <xf numFmtId="0" fontId="12" fillId="32" borderId="84" applyNumberFormat="0" applyFont="0" applyAlignment="0" applyProtection="0"/>
    <xf numFmtId="0" fontId="12" fillId="32" borderId="84" applyNumberFormat="0" applyFont="0" applyAlignment="0" applyProtection="0"/>
    <xf numFmtId="0" fontId="12" fillId="32" borderId="84" applyNumberFormat="0" applyFont="0" applyAlignment="0" applyProtection="0"/>
    <xf numFmtId="0" fontId="12" fillId="32" borderId="84" applyNumberFormat="0" applyFont="0" applyAlignment="0" applyProtection="0"/>
    <xf numFmtId="0" fontId="12" fillId="32" borderId="84" applyNumberFormat="0" applyFont="0" applyAlignment="0" applyProtection="0"/>
    <xf numFmtId="0" fontId="30" fillId="6" borderId="5" applyNumberFormat="0" applyFont="0" applyAlignment="0" applyProtection="0"/>
    <xf numFmtId="0" fontId="12" fillId="32" borderId="84" applyNumberFormat="0" applyFont="0" applyAlignment="0" applyProtection="0"/>
    <xf numFmtId="0" fontId="12" fillId="32" borderId="84" applyNumberFormat="0" applyFont="0" applyAlignment="0" applyProtection="0"/>
    <xf numFmtId="0" fontId="12" fillId="32" borderId="84" applyNumberFormat="0" applyFont="0" applyAlignment="0" applyProtection="0"/>
    <xf numFmtId="0" fontId="12" fillId="32" borderId="84" applyNumberFormat="0" applyFont="0" applyAlignment="0" applyProtection="0"/>
    <xf numFmtId="0" fontId="30" fillId="6" borderId="5" applyNumberFormat="0" applyFont="0" applyAlignment="0" applyProtection="0"/>
    <xf numFmtId="0" fontId="30" fillId="6" borderId="5" applyNumberFormat="0" applyFont="0" applyAlignment="0" applyProtection="0"/>
    <xf numFmtId="0" fontId="30" fillId="6" borderId="5" applyNumberFormat="0" applyFont="0" applyAlignment="0" applyProtection="0"/>
    <xf numFmtId="0" fontId="30" fillId="6" borderId="5" applyNumberFormat="0" applyFont="0" applyAlignment="0" applyProtection="0"/>
    <xf numFmtId="0" fontId="30" fillId="6" borderId="5" applyNumberFormat="0" applyFont="0" applyAlignment="0" applyProtection="0"/>
    <xf numFmtId="0" fontId="30" fillId="6" borderId="5" applyNumberFormat="0" applyFont="0" applyAlignment="0" applyProtection="0"/>
    <xf numFmtId="0" fontId="12" fillId="32" borderId="84" applyNumberFormat="0" applyFont="0" applyAlignment="0" applyProtection="0"/>
    <xf numFmtId="0" fontId="30" fillId="6" borderId="5" applyNumberFormat="0" applyFont="0" applyAlignment="0" applyProtection="0"/>
    <xf numFmtId="43" fontId="31" fillId="0" borderId="0" applyFont="0" applyFill="0" applyBorder="0" applyAlignment="0" applyProtection="0"/>
    <xf numFmtId="41" fontId="31" fillId="0" borderId="0" applyFont="0" applyFill="0" applyBorder="0" applyAlignment="0" applyProtection="0"/>
    <xf numFmtId="191" fontId="31" fillId="0" borderId="0" applyFont="0" applyFill="0" applyBorder="0" applyAlignment="0" applyProtection="0"/>
    <xf numFmtId="10" fontId="31" fillId="0" borderId="0" applyFont="0" applyFill="0" applyBorder="0" applyAlignment="0" applyProtection="0"/>
    <xf numFmtId="9" fontId="31" fillId="0" borderId="0" applyFont="0" applyFill="0" applyBorder="0" applyAlignment="0" applyProtection="0"/>
    <xf numFmtId="9" fontId="33" fillId="0" borderId="100" applyNumberFormat="0" applyBorder="0"/>
    <xf numFmtId="192" fontId="131" fillId="0" borderId="0">
      <protection locked="0"/>
    </xf>
    <xf numFmtId="193" fontId="131" fillId="0" borderId="0">
      <protection locked="0"/>
    </xf>
    <xf numFmtId="9" fontId="30"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alignment vertical="top"/>
    </xf>
    <xf numFmtId="9" fontId="30" fillId="0" borderId="0" applyFont="0" applyFill="0" applyBorder="0" applyAlignment="0" applyProtection="0"/>
    <xf numFmtId="9" fontId="12" fillId="0" borderId="0" applyFont="0" applyFill="0" applyBorder="0" applyAlignment="0" applyProtection="0"/>
    <xf numFmtId="9" fontId="30" fillId="0" borderId="0" applyFont="0" applyFill="0" applyBorder="0" applyAlignment="0" applyProtection="0"/>
    <xf numFmtId="9" fontId="12" fillId="0" borderId="0" applyFont="0" applyFill="0" applyBorder="0" applyAlignment="0" applyProtection="0"/>
    <xf numFmtId="9" fontId="114" fillId="0" borderId="0" applyFont="0" applyFill="0" applyBorder="0" applyAlignment="0" applyProtection="0">
      <alignment vertical="top"/>
    </xf>
    <xf numFmtId="9" fontId="12" fillId="0" borderId="0" applyFont="0" applyFill="0" applyBorder="0" applyAlignment="0" applyProtection="0"/>
    <xf numFmtId="177" fontId="133" fillId="0" borderId="0">
      <protection locked="0"/>
    </xf>
    <xf numFmtId="0" fontId="33" fillId="0" borderId="0" applyNumberFormat="0" applyFont="0" applyFill="0" applyBorder="0" applyAlignment="0" applyProtection="0">
      <alignment horizontal="left"/>
    </xf>
    <xf numFmtId="15" fontId="33" fillId="0" borderId="0" applyFont="0" applyFill="0" applyBorder="0" applyAlignment="0" applyProtection="0"/>
    <xf numFmtId="4" fontId="33" fillId="0" borderId="0" applyFont="0" applyFill="0" applyBorder="0" applyAlignment="0" applyProtection="0"/>
    <xf numFmtId="0" fontId="141" fillId="0" borderId="101">
      <alignment horizontal="center"/>
    </xf>
    <xf numFmtId="3" fontId="33" fillId="0" borderId="0" applyFont="0" applyFill="0" applyBorder="0" applyAlignment="0" applyProtection="0"/>
    <xf numFmtId="0" fontId="33" fillId="63" borderId="0" applyNumberFormat="0" applyFont="0" applyBorder="0" applyAlignment="0" applyProtection="0"/>
    <xf numFmtId="194" fontId="128" fillId="0" borderId="0"/>
    <xf numFmtId="0" fontId="80" fillId="30" borderId="81" applyNumberFormat="0" applyAlignment="0" applyProtection="0"/>
    <xf numFmtId="0" fontId="80" fillId="30" borderId="81" applyNumberFormat="0" applyAlignment="0" applyProtection="0"/>
    <xf numFmtId="0" fontId="80" fillId="30" borderId="81" applyNumberFormat="0" applyAlignment="0" applyProtection="0"/>
    <xf numFmtId="0" fontId="80" fillId="30" borderId="81" applyNumberFormat="0" applyAlignment="0" applyProtection="0"/>
    <xf numFmtId="0" fontId="80" fillId="30" borderId="81" applyNumberFormat="0" applyAlignment="0" applyProtection="0"/>
    <xf numFmtId="0" fontId="80" fillId="30" borderId="81" applyNumberFormat="0" applyAlignment="0" applyProtection="0"/>
    <xf numFmtId="0" fontId="80" fillId="30" borderId="81" applyNumberFormat="0" applyAlignment="0" applyProtection="0"/>
    <xf numFmtId="0" fontId="80" fillId="30" borderId="81" applyNumberFormat="0" applyAlignment="0" applyProtection="0"/>
    <xf numFmtId="0" fontId="46" fillId="2" borderId="6" applyNumberFormat="0" applyAlignment="0" applyProtection="0"/>
    <xf numFmtId="0" fontId="80" fillId="30" borderId="81" applyNumberFormat="0" applyAlignment="0" applyProtection="0"/>
    <xf numFmtId="0" fontId="80" fillId="30" borderId="81" applyNumberFormat="0" applyAlignment="0" applyProtection="0"/>
    <xf numFmtId="0" fontId="80" fillId="30" borderId="81" applyNumberFormat="0" applyAlignment="0" applyProtection="0"/>
    <xf numFmtId="0" fontId="46" fillId="2" borderId="6" applyNumberFormat="0" applyAlignment="0" applyProtection="0"/>
    <xf numFmtId="0" fontId="46" fillId="2" borderId="6" applyNumberFormat="0" applyAlignment="0" applyProtection="0"/>
    <xf numFmtId="0" fontId="46" fillId="2" borderId="6" applyNumberFormat="0" applyAlignment="0" applyProtection="0"/>
    <xf numFmtId="0" fontId="46" fillId="2" borderId="6" applyNumberFormat="0" applyAlignment="0" applyProtection="0"/>
    <xf numFmtId="0" fontId="46" fillId="2" borderId="6" applyNumberFormat="0" applyAlignment="0" applyProtection="0"/>
    <xf numFmtId="0" fontId="46" fillId="2" borderId="6" applyNumberFormat="0" applyAlignment="0" applyProtection="0"/>
    <xf numFmtId="0" fontId="80" fillId="30" borderId="81" applyNumberFormat="0" applyAlignment="0" applyProtection="0"/>
    <xf numFmtId="41" fontId="3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2" fillId="0" borderId="0" applyFont="0" applyFill="0" applyBorder="0" applyAlignment="0" applyProtection="0"/>
    <xf numFmtId="43" fontId="31" fillId="0" borderId="0" applyFont="0" applyFill="0" applyBorder="0" applyAlignment="0" applyProtection="0"/>
    <xf numFmtId="43" fontId="12" fillId="0" borderId="0" applyFont="0" applyFill="0" applyBorder="0" applyAlignment="0" applyProtection="0"/>
    <xf numFmtId="195" fontId="30" fillId="0" borderId="0" applyFont="0" applyFill="0" applyBorder="0" applyAlignment="0" applyProtection="0"/>
    <xf numFmtId="195" fontId="30" fillId="0" borderId="0" applyFont="0" applyFill="0" applyBorder="0" applyAlignment="0" applyProtection="0"/>
    <xf numFmtId="196" fontId="30" fillId="0" borderId="0" applyFont="0" applyFill="0" applyBorder="0" applyAlignment="0" applyProtection="0"/>
    <xf numFmtId="43" fontId="12" fillId="0" borderId="0" applyFont="0" applyFill="0" applyBorder="0" applyAlignment="0" applyProtection="0"/>
    <xf numFmtId="196" fontId="30" fillId="0" borderId="0" applyFont="0" applyFill="0" applyBorder="0" applyAlignment="0" applyProtection="0"/>
    <xf numFmtId="0" fontId="142" fillId="0" borderId="0" applyNumberFormat="0">
      <alignment horizontal="left"/>
    </xf>
    <xf numFmtId="0" fontId="33" fillId="0" borderId="0"/>
    <xf numFmtId="0" fontId="139" fillId="0" borderId="102"/>
    <xf numFmtId="0" fontId="120" fillId="62" borderId="0">
      <alignment wrapText="1"/>
    </xf>
    <xf numFmtId="0" fontId="124" fillId="0" borderId="0"/>
    <xf numFmtId="0" fontId="84" fillId="0" borderId="0" applyNumberFormat="0" applyFill="0" applyBorder="0" applyAlignment="0" applyProtection="0"/>
    <xf numFmtId="0" fontId="47"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47" fillId="0" borderId="0" applyNumberFormat="0" applyFill="0" applyBorder="0" applyAlignment="0" applyProtection="0"/>
    <xf numFmtId="0" fontId="12" fillId="0" borderId="0"/>
    <xf numFmtId="0" fontId="84"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48"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48" fillId="0" borderId="0" applyNumberFormat="0" applyFill="0" applyBorder="0" applyAlignment="0" applyProtection="0"/>
    <xf numFmtId="0" fontId="85"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85" fillId="0" borderId="0" applyNumberFormat="0" applyFill="0" applyBorder="0" applyAlignment="0" applyProtection="0"/>
    <xf numFmtId="0" fontId="125" fillId="0" borderId="0" applyFill="0" applyBorder="0" applyProtection="0">
      <alignment horizontal="left" vertical="top"/>
    </xf>
    <xf numFmtId="170" fontId="143" fillId="0" borderId="17"/>
    <xf numFmtId="0" fontId="58" fillId="0" borderId="8" applyNumberFormat="0" applyFill="0" applyAlignment="0" applyProtection="0"/>
    <xf numFmtId="0" fontId="74" fillId="0" borderId="77" applyNumberFormat="0" applyFill="0" applyAlignment="0" applyProtection="0"/>
    <xf numFmtId="0" fontId="74" fillId="0" borderId="77" applyNumberFormat="0" applyFill="0" applyAlignment="0" applyProtection="0"/>
    <xf numFmtId="0" fontId="74" fillId="0" borderId="77" applyNumberFormat="0" applyFill="0" applyAlignment="0" applyProtection="0"/>
    <xf numFmtId="0" fontId="74" fillId="0" borderId="77" applyNumberFormat="0" applyFill="0" applyAlignment="0" applyProtection="0"/>
    <xf numFmtId="0" fontId="74" fillId="0" borderId="77" applyNumberFormat="0" applyFill="0" applyAlignment="0" applyProtection="0"/>
    <xf numFmtId="0" fontId="74" fillId="0" borderId="77" applyNumberFormat="0" applyFill="0" applyAlignment="0" applyProtection="0"/>
    <xf numFmtId="0" fontId="74" fillId="0" borderId="77" applyNumberFormat="0" applyFill="0" applyAlignment="0" applyProtection="0"/>
    <xf numFmtId="0" fontId="74" fillId="0" borderId="77" applyNumberFormat="0" applyFill="0" applyAlignment="0" applyProtection="0"/>
    <xf numFmtId="0" fontId="58" fillId="0" borderId="8" applyNumberFormat="0" applyFill="0" applyAlignment="0" applyProtection="0"/>
    <xf numFmtId="0" fontId="74" fillId="0" borderId="77" applyNumberFormat="0" applyFill="0" applyAlignment="0" applyProtection="0"/>
    <xf numFmtId="0" fontId="12" fillId="0" borderId="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58" fillId="0" borderId="8" applyNumberFormat="0" applyFill="0" applyAlignment="0" applyProtection="0"/>
    <xf numFmtId="0" fontId="74" fillId="0" borderId="77"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18" fillId="0" borderId="0" applyNumberFormat="0" applyFill="0" applyBorder="0" applyAlignment="0" applyProtection="0"/>
    <xf numFmtId="0" fontId="75" fillId="0" borderId="78" applyNumberFormat="0" applyFill="0" applyAlignment="0" applyProtection="0"/>
    <xf numFmtId="0" fontId="75" fillId="0" borderId="78" applyNumberFormat="0" applyFill="0" applyAlignment="0" applyProtection="0"/>
    <xf numFmtId="0" fontId="75" fillId="0" borderId="78" applyNumberFormat="0" applyFill="0" applyAlignment="0" applyProtection="0"/>
    <xf numFmtId="0" fontId="75" fillId="0" borderId="78" applyNumberFormat="0" applyFill="0" applyAlignment="0" applyProtection="0"/>
    <xf numFmtId="0" fontId="75" fillId="0" borderId="78" applyNumberFormat="0" applyFill="0" applyAlignment="0" applyProtection="0"/>
    <xf numFmtId="0" fontId="75" fillId="0" borderId="78" applyNumberFormat="0" applyFill="0" applyAlignment="0" applyProtection="0"/>
    <xf numFmtId="0" fontId="75" fillId="0" borderId="78" applyNumberFormat="0" applyFill="0" applyAlignment="0" applyProtection="0"/>
    <xf numFmtId="0" fontId="75" fillId="0" borderId="78" applyNumberFormat="0" applyFill="0" applyAlignment="0" applyProtection="0"/>
    <xf numFmtId="0" fontId="59" fillId="0" borderId="9" applyNumberFormat="0" applyFill="0" applyAlignment="0" applyProtection="0"/>
    <xf numFmtId="0" fontId="75" fillId="0" borderId="78"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59" fillId="0" borderId="9" applyNumberFormat="0" applyFill="0" applyAlignment="0" applyProtection="0"/>
    <xf numFmtId="0" fontId="75" fillId="0" borderId="78" applyNumberFormat="0" applyFill="0" applyAlignment="0" applyProtection="0"/>
    <xf numFmtId="0" fontId="64" fillId="0" borderId="79" applyNumberFormat="0" applyFill="0" applyAlignment="0" applyProtection="0"/>
    <xf numFmtId="0" fontId="64" fillId="0" borderId="79" applyNumberFormat="0" applyFill="0" applyAlignment="0" applyProtection="0"/>
    <xf numFmtId="0" fontId="64" fillId="0" borderId="79" applyNumberFormat="0" applyFill="0" applyAlignment="0" applyProtection="0"/>
    <xf numFmtId="0" fontId="64" fillId="0" borderId="79" applyNumberFormat="0" applyFill="0" applyAlignment="0" applyProtection="0"/>
    <xf numFmtId="0" fontId="64" fillId="0" borderId="79" applyNumberFormat="0" applyFill="0" applyAlignment="0" applyProtection="0"/>
    <xf numFmtId="0" fontId="64" fillId="0" borderId="79" applyNumberFormat="0" applyFill="0" applyAlignment="0" applyProtection="0"/>
    <xf numFmtId="0" fontId="64" fillId="0" borderId="79" applyNumberFormat="0" applyFill="0" applyAlignment="0" applyProtection="0"/>
    <xf numFmtId="0" fontId="64" fillId="0" borderId="79" applyNumberFormat="0" applyFill="0" applyAlignment="0" applyProtection="0"/>
    <xf numFmtId="0" fontId="60" fillId="0" borderId="11" applyNumberFormat="0" applyFill="0" applyAlignment="0" applyProtection="0"/>
    <xf numFmtId="0" fontId="64" fillId="0" borderId="79" applyNumberFormat="0" applyFill="0" applyAlignment="0" applyProtection="0"/>
    <xf numFmtId="0" fontId="12" fillId="0" borderId="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4" fillId="0" borderId="79"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0" fillId="0" borderId="0" applyNumberFormat="0" applyFill="0" applyBorder="0" applyAlignment="0" applyProtection="0"/>
    <xf numFmtId="0" fontId="64"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4"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57"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70" fontId="143" fillId="0" borderId="17"/>
    <xf numFmtId="197" fontId="144" fillId="0" borderId="0">
      <protection locked="0"/>
    </xf>
    <xf numFmtId="197" fontId="144" fillId="0" borderId="0">
      <protection locked="0"/>
    </xf>
    <xf numFmtId="0" fontId="86" fillId="0" borderId="85" applyNumberFormat="0" applyFill="0" applyAlignment="0" applyProtection="0"/>
    <xf numFmtId="0" fontId="86" fillId="0" borderId="85" applyNumberFormat="0" applyFill="0" applyAlignment="0" applyProtection="0"/>
    <xf numFmtId="0" fontId="86" fillId="0" borderId="85" applyNumberFormat="0" applyFill="0" applyAlignment="0" applyProtection="0"/>
    <xf numFmtId="0" fontId="86" fillId="0" borderId="85" applyNumberFormat="0" applyFill="0" applyAlignment="0" applyProtection="0"/>
    <xf numFmtId="0" fontId="86" fillId="0" borderId="85" applyNumberFormat="0" applyFill="0" applyAlignment="0" applyProtection="0"/>
    <xf numFmtId="0" fontId="86" fillId="0" borderId="85" applyNumberFormat="0" applyFill="0" applyAlignment="0" applyProtection="0"/>
    <xf numFmtId="0" fontId="86" fillId="0" borderId="85" applyNumberFormat="0" applyFill="0" applyAlignment="0" applyProtection="0"/>
    <xf numFmtId="0" fontId="86" fillId="0" borderId="85" applyNumberFormat="0" applyFill="0" applyAlignment="0" applyProtection="0"/>
    <xf numFmtId="0" fontId="53" fillId="0" borderId="13" applyNumberFormat="0" applyFill="0" applyAlignment="0" applyProtection="0"/>
    <xf numFmtId="0" fontId="86" fillId="0" borderId="85" applyNumberFormat="0" applyFill="0" applyAlignment="0" applyProtection="0"/>
    <xf numFmtId="0" fontId="86" fillId="0" borderId="85" applyNumberFormat="0" applyFill="0" applyAlignment="0" applyProtection="0"/>
    <xf numFmtId="0" fontId="86" fillId="0" borderId="85" applyNumberFormat="0" applyFill="0" applyAlignment="0" applyProtection="0"/>
    <xf numFmtId="0" fontId="53" fillId="0" borderId="13" applyNumberFormat="0" applyFill="0" applyAlignment="0" applyProtection="0"/>
    <xf numFmtId="0" fontId="53" fillId="0" borderId="13" applyNumberFormat="0" applyFill="0" applyAlignment="0" applyProtection="0"/>
    <xf numFmtId="0" fontId="53" fillId="0" borderId="13" applyNumberFormat="0" applyFill="0" applyAlignment="0" applyProtection="0"/>
    <xf numFmtId="0" fontId="53" fillId="0" borderId="13" applyNumberFormat="0" applyFill="0" applyAlignment="0" applyProtection="0"/>
    <xf numFmtId="0" fontId="53" fillId="0" borderId="13" applyNumberFormat="0" applyFill="0" applyAlignment="0" applyProtection="0"/>
    <xf numFmtId="0" fontId="53" fillId="0" borderId="13" applyNumberFormat="0" applyFill="0" applyAlignment="0" applyProtection="0"/>
    <xf numFmtId="0" fontId="86" fillId="0" borderId="85" applyNumberFormat="0" applyFill="0" applyAlignment="0" applyProtection="0"/>
    <xf numFmtId="37" fontId="32" fillId="64" borderId="0" applyNumberFormat="0" applyBorder="0" applyAlignment="0" applyProtection="0"/>
    <xf numFmtId="37" fontId="32" fillId="0" borderId="0"/>
    <xf numFmtId="37" fontId="32" fillId="64" borderId="0" applyNumberFormat="0" applyBorder="0" applyAlignment="0" applyProtection="0"/>
    <xf numFmtId="3" fontId="145" fillId="0" borderId="99" applyProtection="0"/>
    <xf numFmtId="198" fontId="31" fillId="0" borderId="0" applyFont="0" applyFill="0" applyBorder="0" applyAlignment="0" applyProtection="0"/>
    <xf numFmtId="199" fontId="31" fillId="0" borderId="0" applyFont="0" applyFill="0" applyBorder="0" applyAlignment="0" applyProtection="0"/>
    <xf numFmtId="43" fontId="12" fillId="0" borderId="0" applyFont="0" applyFill="0" applyBorder="0" applyAlignment="0" applyProtection="0"/>
    <xf numFmtId="200" fontId="33" fillId="0" borderId="0" applyFont="0" applyFill="0" applyBorder="0" applyAlignment="0" applyProtection="0"/>
    <xf numFmtId="201" fontId="33" fillId="0" borderId="0" applyFont="0" applyFill="0" applyBorder="0" applyAlignment="0" applyProtection="0"/>
    <xf numFmtId="0" fontId="47" fillId="0" borderId="0" applyNumberFormat="0" applyFill="0" applyBorder="0" applyAlignment="0" applyProtection="0"/>
    <xf numFmtId="0" fontId="31" fillId="0" borderId="0"/>
    <xf numFmtId="0" fontId="31" fillId="0" borderId="0"/>
    <xf numFmtId="0" fontId="31" fillId="0" borderId="0"/>
    <xf numFmtId="0" fontId="31" fillId="0" borderId="0"/>
    <xf numFmtId="0" fontId="31" fillId="0" borderId="0"/>
    <xf numFmtId="43" fontId="12" fillId="0" borderId="0" applyFont="0" applyFill="0" applyBorder="0" applyAlignment="0" applyProtection="0"/>
    <xf numFmtId="0" fontId="12" fillId="0" borderId="0"/>
    <xf numFmtId="0" fontId="12" fillId="0" borderId="0"/>
    <xf numFmtId="0" fontId="12" fillId="0" borderId="0"/>
    <xf numFmtId="0" fontId="11"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32" borderId="84" applyNumberFormat="0" applyFont="0" applyAlignment="0" applyProtection="0"/>
    <xf numFmtId="0" fontId="10" fillId="34" borderId="0" applyNumberFormat="0" applyBorder="0" applyAlignment="0" applyProtection="0"/>
    <xf numFmtId="0" fontId="10" fillId="35"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0" borderId="0" applyNumberFormat="0" applyBorder="0" applyAlignment="0" applyProtection="0"/>
    <xf numFmtId="0" fontId="10" fillId="51" borderId="0" applyNumberFormat="0" applyBorder="0" applyAlignment="0" applyProtection="0"/>
    <xf numFmtId="0" fontId="10" fillId="54" borderId="0" applyNumberFormat="0" applyBorder="0" applyAlignment="0" applyProtection="0"/>
    <xf numFmtId="0" fontId="10" fillId="55" borderId="0" applyNumberFormat="0" applyBorder="0" applyAlignment="0" applyProtection="0"/>
    <xf numFmtId="0" fontId="46" fillId="2" borderId="103" applyNumberFormat="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53" fillId="0" borderId="104" applyNumberFormat="0" applyFill="0" applyAlignment="0" applyProtection="0"/>
    <xf numFmtId="0" fontId="46" fillId="2" borderId="103" applyNumberFormat="0" applyAlignment="0" applyProtection="0"/>
    <xf numFmtId="0" fontId="10" fillId="0" borderId="0"/>
    <xf numFmtId="43" fontId="10" fillId="0" borderId="0" applyFont="0" applyFill="0" applyBorder="0" applyAlignment="0" applyProtection="0"/>
    <xf numFmtId="0" fontId="53" fillId="0" borderId="104" applyNumberFormat="0" applyFill="0" applyAlignment="0" applyProtection="0"/>
    <xf numFmtId="0" fontId="46" fillId="2" borderId="103" applyNumberFormat="0" applyAlignment="0" applyProtection="0"/>
    <xf numFmtId="0" fontId="53" fillId="0" borderId="104" applyNumberFormat="0" applyFill="0" applyAlignment="0" applyProtection="0"/>
    <xf numFmtId="0" fontId="42" fillId="4" borderId="105" applyNumberFormat="0" applyAlignment="0" applyProtection="0"/>
    <xf numFmtId="0" fontId="53" fillId="0" borderId="104" applyNumberFormat="0" applyFill="0" applyAlignment="0" applyProtection="0"/>
    <xf numFmtId="0" fontId="46" fillId="2" borderId="103" applyNumberFormat="0" applyAlignment="0" applyProtection="0"/>
    <xf numFmtId="0" fontId="31" fillId="6" borderId="106" applyNumberFormat="0" applyFont="0" applyAlignment="0" applyProtection="0"/>
    <xf numFmtId="0" fontId="39" fillId="2" borderId="105" applyNumberFormat="0" applyAlignment="0" applyProtection="0"/>
    <xf numFmtId="0" fontId="46" fillId="2" borderId="103" applyNumberFormat="0" applyAlignment="0" applyProtection="0"/>
    <xf numFmtId="0" fontId="42" fillId="4" borderId="105" applyNumberFormat="0" applyAlignment="0" applyProtection="0"/>
    <xf numFmtId="0" fontId="31" fillId="6" borderId="106" applyNumberFormat="0" applyFont="0" applyAlignment="0" applyProtection="0"/>
    <xf numFmtId="0" fontId="39" fillId="2" borderId="105" applyNumberFormat="0" applyAlignment="0" applyProtection="0"/>
    <xf numFmtId="0" fontId="53" fillId="0" borderId="104" applyNumberFormat="0" applyFill="0" applyAlignment="0" applyProtection="0"/>
    <xf numFmtId="0" fontId="39" fillId="2" borderId="105" applyNumberFormat="0" applyAlignment="0" applyProtection="0"/>
    <xf numFmtId="0" fontId="42" fillId="4" borderId="105" applyNumberFormat="0" applyAlignment="0" applyProtection="0"/>
    <xf numFmtId="0" fontId="31" fillId="6" borderId="106" applyNumberFormat="0" applyFont="0" applyAlignment="0" applyProtection="0"/>
    <xf numFmtId="0" fontId="46" fillId="2" borderId="103" applyNumberFormat="0" applyAlignment="0" applyProtection="0"/>
    <xf numFmtId="0" fontId="53" fillId="0" borderId="104" applyNumberFormat="0" applyFill="0" applyAlignment="0" applyProtection="0"/>
    <xf numFmtId="0" fontId="39" fillId="2" borderId="105" applyNumberFormat="0" applyAlignment="0" applyProtection="0"/>
    <xf numFmtId="0" fontId="42" fillId="4" borderId="105" applyNumberFormat="0" applyAlignment="0" applyProtection="0"/>
    <xf numFmtId="0" fontId="31" fillId="6" borderId="106" applyNumberFormat="0" applyFont="0" applyAlignment="0" applyProtection="0"/>
    <xf numFmtId="0" fontId="46" fillId="2" borderId="103" applyNumberFormat="0" applyAlignment="0" applyProtection="0"/>
    <xf numFmtId="0" fontId="53" fillId="0" borderId="104" applyNumberFormat="0" applyFill="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146" fillId="0" borderId="0"/>
    <xf numFmtId="0" fontId="9" fillId="0" borderId="0"/>
    <xf numFmtId="9" fontId="146"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0" fontId="8"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75"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175" fontId="6" fillId="0" borderId="0"/>
    <xf numFmtId="43" fontId="113" fillId="0" borderId="0" applyFont="0" applyFill="0" applyBorder="0" applyAlignment="0" applyProtection="0"/>
    <xf numFmtId="175" fontId="6" fillId="0" borderId="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31" fillId="0" borderId="0" applyFont="0" applyFill="0" applyBorder="0" applyAlignment="0" applyProtection="0"/>
    <xf numFmtId="43" fontId="113" fillId="0" borderId="0" applyFont="0" applyFill="0" applyBorder="0" applyAlignment="0" applyProtection="0"/>
    <xf numFmtId="43" fontId="111"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32" fillId="0" borderId="0" applyFont="0" applyFill="0" applyBorder="0" applyAlignment="0" applyProtection="0"/>
    <xf numFmtId="175" fontId="6" fillId="0" borderId="0"/>
    <xf numFmtId="43" fontId="6"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0" fontId="6" fillId="0" borderId="0"/>
    <xf numFmtId="43" fontId="6" fillId="0" borderId="0" applyFont="0" applyFill="0" applyBorder="0" applyAlignment="0" applyProtection="0"/>
    <xf numFmtId="175" fontId="6" fillId="0" borderId="0"/>
    <xf numFmtId="43" fontId="6" fillId="0" borderId="0" applyFont="0" applyFill="0" applyBorder="0" applyAlignment="0" applyProtection="0"/>
    <xf numFmtId="175" fontId="6" fillId="0" borderId="0"/>
    <xf numFmtId="0" fontId="6" fillId="0" borderId="0"/>
    <xf numFmtId="43" fontId="1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175" fontId="6" fillId="0" borderId="0"/>
    <xf numFmtId="175" fontId="6" fillId="0" borderId="0"/>
    <xf numFmtId="175" fontId="5" fillId="0" borderId="0"/>
    <xf numFmtId="43" fontId="5" fillId="0" borderId="0" applyFont="0" applyFill="0" applyBorder="0" applyAlignment="0" applyProtection="0"/>
    <xf numFmtId="9" fontId="5" fillId="0" borderId="0" applyFont="0" applyFill="0" applyBorder="0" applyAlignment="0" applyProtection="0"/>
    <xf numFmtId="43" fontId="113" fillId="0" borderId="0" applyFont="0" applyFill="0" applyBorder="0" applyAlignment="0" applyProtection="0"/>
    <xf numFmtId="175" fontId="5" fillId="0" borderId="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175" fontId="5" fillId="0" borderId="0"/>
    <xf numFmtId="43" fontId="31" fillId="0" borderId="0" applyFont="0" applyFill="0" applyBorder="0" applyAlignment="0" applyProtection="0"/>
    <xf numFmtId="43" fontId="113" fillId="0" borderId="0" applyFont="0" applyFill="0" applyBorder="0" applyAlignment="0" applyProtection="0"/>
    <xf numFmtId="43" fontId="111"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32" fillId="0" borderId="0" applyFont="0" applyFill="0" applyBorder="0" applyAlignment="0" applyProtection="0"/>
    <xf numFmtId="175" fontId="5" fillId="0" borderId="0"/>
    <xf numFmtId="43" fontId="5"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0" fontId="5" fillId="0" borderId="0"/>
    <xf numFmtId="43" fontId="5" fillId="0" borderId="0" applyFont="0" applyFill="0" applyBorder="0" applyAlignment="0" applyProtection="0"/>
    <xf numFmtId="175" fontId="5" fillId="0" borderId="0"/>
    <xf numFmtId="43" fontId="5" fillId="0" borderId="0" applyFont="0" applyFill="0" applyBorder="0" applyAlignment="0" applyProtection="0"/>
    <xf numFmtId="175" fontId="5" fillId="0" borderId="0"/>
    <xf numFmtId="0" fontId="5" fillId="0" borderId="0"/>
    <xf numFmtId="43" fontId="11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4" fillId="0" borderId="0"/>
    <xf numFmtId="43" fontId="4" fillId="0" borderId="0" applyFont="0" applyFill="0" applyBorder="0" applyAlignment="0" applyProtection="0"/>
    <xf numFmtId="0" fontId="31" fillId="0" borderId="0"/>
    <xf numFmtId="0" fontId="3" fillId="0" borderId="0"/>
    <xf numFmtId="43" fontId="31" fillId="0" borderId="0" applyFont="0" applyFill="0" applyBorder="0" applyAlignment="0" applyProtection="0"/>
    <xf numFmtId="43" fontId="31" fillId="0" borderId="0" applyFont="0" applyFill="0" applyBorder="0" applyAlignment="0" applyProtection="0"/>
    <xf numFmtId="0" fontId="30" fillId="2" borderId="0" applyNumberFormat="0" applyBorder="0" applyAlignment="0" applyProtection="0"/>
    <xf numFmtId="0" fontId="30" fillId="4" borderId="0" applyNumberFormat="0" applyBorder="0" applyAlignment="0" applyProtection="0"/>
    <xf numFmtId="0" fontId="30" fillId="6" borderId="0" applyNumberFormat="0" applyBorder="0" applyAlignment="0" applyProtection="0"/>
    <xf numFmtId="0" fontId="30" fillId="2" borderId="0" applyNumberFormat="0" applyBorder="0" applyAlignment="0" applyProtection="0"/>
    <xf numFmtId="0" fontId="30" fillId="9" borderId="0" applyNumberFormat="0" applyBorder="0" applyAlignment="0" applyProtection="0"/>
    <xf numFmtId="0" fontId="30" fillId="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0" fillId="2"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2" borderId="0" applyNumberFormat="0" applyBorder="0" applyAlignment="0" applyProtection="0"/>
    <xf numFmtId="0" fontId="30" fillId="10" borderId="0" applyNumberFormat="0" applyBorder="0" applyAlignment="0" applyProtection="0"/>
    <xf numFmtId="0" fontId="30" fillId="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47"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9" fillId="2" borderId="105" applyNumberFormat="0" applyAlignment="0" applyProtection="0"/>
    <xf numFmtId="0" fontId="39" fillId="2" borderId="105" applyNumberFormat="0" applyAlignment="0" applyProtection="0"/>
    <xf numFmtId="0" fontId="39" fillId="2" borderId="105" applyNumberFormat="0" applyAlignment="0" applyProtection="0"/>
    <xf numFmtId="0" fontId="39" fillId="2" borderId="105" applyNumberFormat="0" applyAlignment="0" applyProtection="0"/>
    <xf numFmtId="0" fontId="39" fillId="2" borderId="105" applyNumberFormat="0" applyAlignment="0" applyProtection="0"/>
    <xf numFmtId="0" fontId="39" fillId="2" borderId="105" applyNumberFormat="0" applyAlignment="0" applyProtection="0"/>
    <xf numFmtId="0" fontId="39" fillId="2" borderId="105" applyNumberFormat="0" applyAlignment="0" applyProtection="0"/>
    <xf numFmtId="0" fontId="39" fillId="2" borderId="105" applyNumberFormat="0" applyAlignment="0" applyProtection="0"/>
    <xf numFmtId="43" fontId="31" fillId="0" borderId="0" applyFont="0" applyFill="0" applyBorder="0" applyAlignment="0" applyProtection="0"/>
    <xf numFmtId="43" fontId="31" fillId="0" borderId="0" applyFont="0" applyFill="0" applyBorder="0" applyAlignment="0" applyProtection="0"/>
    <xf numFmtId="0" fontId="42" fillId="4" borderId="105" applyNumberFormat="0" applyAlignment="0" applyProtection="0"/>
    <xf numFmtId="0" fontId="42" fillId="4" borderId="105" applyNumberFormat="0" applyAlignment="0" applyProtection="0"/>
    <xf numFmtId="0" fontId="42" fillId="4" borderId="105" applyNumberFormat="0" applyAlignment="0" applyProtection="0"/>
    <xf numFmtId="0" fontId="42" fillId="4" borderId="105" applyNumberFormat="0" applyAlignment="0" applyProtection="0"/>
    <xf numFmtId="0" fontId="42" fillId="4" borderId="105" applyNumberFormat="0" applyAlignment="0" applyProtection="0"/>
    <xf numFmtId="0" fontId="42" fillId="4" borderId="105" applyNumberFormat="0" applyAlignment="0" applyProtection="0"/>
    <xf numFmtId="0" fontId="42" fillId="4" borderId="105" applyNumberFormat="0" applyAlignment="0" applyProtection="0"/>
    <xf numFmtId="43" fontId="31" fillId="0" borderId="0" applyFill="0" applyBorder="0" applyAlignment="0" applyProtection="0"/>
    <xf numFmtId="8" fontId="31"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5" fontId="3" fillId="0" borderId="0"/>
    <xf numFmtId="175" fontId="3" fillId="0" borderId="0"/>
    <xf numFmtId="0" fontId="3" fillId="0" borderId="0"/>
    <xf numFmtId="17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5" fontId="3" fillId="0" borderId="0"/>
    <xf numFmtId="175" fontId="3" fillId="0" borderId="0"/>
    <xf numFmtId="0" fontId="3" fillId="0" borderId="0"/>
    <xf numFmtId="17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5" fontId="3" fillId="0" borderId="0"/>
    <xf numFmtId="175" fontId="3" fillId="0" borderId="0"/>
    <xf numFmtId="0" fontId="3" fillId="0" borderId="0"/>
    <xf numFmtId="17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5" fontId="3" fillId="0" borderId="0"/>
    <xf numFmtId="175" fontId="3" fillId="0" borderId="0"/>
    <xf numFmtId="17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5" fontId="3" fillId="0" borderId="0"/>
    <xf numFmtId="175" fontId="3" fillId="0" borderId="0"/>
    <xf numFmtId="17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84" applyNumberFormat="0" applyFont="0" applyAlignment="0" applyProtection="0"/>
    <xf numFmtId="0" fontId="3" fillId="32" borderId="84" applyNumberFormat="0" applyFont="0" applyAlignment="0" applyProtection="0"/>
    <xf numFmtId="0" fontId="30" fillId="6" borderId="106" applyNumberFormat="0" applyFont="0" applyAlignment="0" applyProtection="0"/>
    <xf numFmtId="0" fontId="3" fillId="32" borderId="84" applyNumberFormat="0" applyFont="0" applyAlignment="0" applyProtection="0"/>
    <xf numFmtId="0" fontId="3" fillId="32" borderId="84" applyNumberFormat="0" applyFont="0" applyAlignment="0" applyProtection="0"/>
    <xf numFmtId="0" fontId="3" fillId="32" borderId="84" applyNumberFormat="0" applyFont="0" applyAlignment="0" applyProtection="0"/>
    <xf numFmtId="0" fontId="31" fillId="6" borderId="106" applyNumberFormat="0" applyFont="0" applyAlignment="0" applyProtection="0"/>
    <xf numFmtId="0" fontId="3" fillId="32" borderId="84" applyNumberFormat="0" applyFont="0" applyAlignment="0" applyProtection="0"/>
    <xf numFmtId="0" fontId="3" fillId="32" borderId="84" applyNumberFormat="0" applyFont="0" applyAlignment="0" applyProtection="0"/>
    <xf numFmtId="0" fontId="3" fillId="32" borderId="84" applyNumberFormat="0" applyFont="0" applyAlignment="0" applyProtection="0"/>
    <xf numFmtId="0" fontId="3" fillId="32" borderId="84" applyNumberFormat="0" applyFont="0" applyAlignment="0" applyProtection="0"/>
    <xf numFmtId="0" fontId="3" fillId="32" borderId="84" applyNumberFormat="0" applyFont="0" applyAlignment="0" applyProtection="0"/>
    <xf numFmtId="0" fontId="3" fillId="32" borderId="84" applyNumberFormat="0" applyFont="0" applyAlignment="0" applyProtection="0"/>
    <xf numFmtId="0" fontId="30" fillId="6" borderId="106" applyNumberFormat="0" applyFont="0" applyAlignment="0" applyProtection="0"/>
    <xf numFmtId="0" fontId="3" fillId="32" borderId="84" applyNumberFormat="0" applyFont="0" applyAlignment="0" applyProtection="0"/>
    <xf numFmtId="0" fontId="3" fillId="32" borderId="84" applyNumberFormat="0" applyFont="0" applyAlignment="0" applyProtection="0"/>
    <xf numFmtId="0" fontId="3" fillId="32" borderId="84" applyNumberFormat="0" applyFont="0" applyAlignment="0" applyProtection="0"/>
    <xf numFmtId="0" fontId="3" fillId="32" borderId="84" applyNumberFormat="0" applyFont="0" applyAlignment="0" applyProtection="0"/>
    <xf numFmtId="0" fontId="31" fillId="6" borderId="106" applyNumberFormat="0" applyFont="0" applyAlignment="0" applyProtection="0"/>
    <xf numFmtId="0" fontId="3" fillId="32" borderId="84" applyNumberFormat="0" applyFont="0" applyAlignment="0" applyProtection="0"/>
    <xf numFmtId="0" fontId="3" fillId="32" borderId="84" applyNumberFormat="0" applyFont="0" applyAlignment="0" applyProtection="0"/>
    <xf numFmtId="0" fontId="3" fillId="32" borderId="84" applyNumberFormat="0" applyFont="0" applyAlignment="0" applyProtection="0"/>
    <xf numFmtId="0" fontId="31" fillId="6" borderId="106" applyNumberFormat="0" applyFont="0" applyAlignment="0" applyProtection="0"/>
    <xf numFmtId="0" fontId="3" fillId="32" borderId="84" applyNumberFormat="0" applyFont="0" applyAlignment="0" applyProtection="0"/>
    <xf numFmtId="0" fontId="3" fillId="32" borderId="84" applyNumberFormat="0" applyFont="0" applyAlignment="0" applyProtection="0"/>
    <xf numFmtId="0" fontId="3" fillId="32" borderId="84" applyNumberFormat="0" applyFont="0" applyAlignment="0" applyProtection="0"/>
    <xf numFmtId="0" fontId="3" fillId="32" borderId="84" applyNumberFormat="0" applyFont="0" applyAlignment="0" applyProtection="0"/>
    <xf numFmtId="0" fontId="30" fillId="6" borderId="106" applyNumberFormat="0" applyFont="0" applyAlignment="0" applyProtection="0"/>
    <xf numFmtId="0" fontId="3" fillId="32" borderId="84" applyNumberFormat="0" applyFont="0" applyAlignment="0" applyProtection="0"/>
    <xf numFmtId="0" fontId="3" fillId="32" borderId="84" applyNumberFormat="0" applyFont="0" applyAlignment="0" applyProtection="0"/>
    <xf numFmtId="0" fontId="30" fillId="6" borderId="106" applyNumberFormat="0" applyFont="0" applyAlignment="0" applyProtection="0"/>
    <xf numFmtId="0" fontId="3" fillId="32" borderId="84" applyNumberFormat="0" applyFont="0" applyAlignment="0" applyProtection="0"/>
    <xf numFmtId="0" fontId="3" fillId="32" borderId="84" applyNumberFormat="0" applyFont="0" applyAlignment="0" applyProtection="0"/>
    <xf numFmtId="0" fontId="30" fillId="6" borderId="106" applyNumberFormat="0" applyFont="0" applyAlignment="0" applyProtection="0"/>
    <xf numFmtId="0" fontId="30" fillId="6" borderId="106" applyNumberFormat="0" applyFont="0" applyAlignment="0" applyProtection="0"/>
    <xf numFmtId="0" fontId="30" fillId="6" borderId="106" applyNumberFormat="0" applyFont="0" applyAlignment="0" applyProtection="0"/>
    <xf numFmtId="0" fontId="30" fillId="6" borderId="106" applyNumberFormat="0" applyFont="0" applyAlignment="0" applyProtection="0"/>
    <xf numFmtId="0" fontId="3" fillId="32" borderId="84" applyNumberFormat="0" applyFont="0" applyAlignment="0" applyProtection="0"/>
    <xf numFmtId="0" fontId="46" fillId="2" borderId="103"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6" fillId="2" borderId="103" applyNumberFormat="0" applyAlignment="0" applyProtection="0"/>
    <xf numFmtId="0" fontId="46" fillId="2" borderId="103" applyNumberFormat="0" applyAlignment="0" applyProtection="0"/>
    <xf numFmtId="0" fontId="46" fillId="2" borderId="103" applyNumberFormat="0" applyAlignment="0" applyProtection="0"/>
    <xf numFmtId="0" fontId="46" fillId="2" borderId="103" applyNumberFormat="0" applyAlignment="0" applyProtection="0"/>
    <xf numFmtId="0" fontId="46" fillId="2" borderId="103" applyNumberFormat="0" applyAlignment="0" applyProtection="0"/>
    <xf numFmtId="0" fontId="46" fillId="2" borderId="103" applyNumberFormat="0" applyAlignment="0" applyProtection="0"/>
    <xf numFmtId="0" fontId="46" fillId="2" borderId="103" applyNumberFormat="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1" fillId="0" borderId="0" applyFont="0" applyFill="0" applyBorder="0" applyAlignment="0" applyProtection="0"/>
    <xf numFmtId="43" fontId="111" fillId="0" borderId="0" applyFont="0" applyFill="0" applyBorder="0" applyAlignment="0" applyProtection="0"/>
    <xf numFmtId="43" fontId="3"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53" fillId="0" borderId="104" applyNumberFormat="0" applyFill="0" applyAlignment="0" applyProtection="0"/>
    <xf numFmtId="0" fontId="53" fillId="0" borderId="104" applyNumberFormat="0" applyFill="0" applyAlignment="0" applyProtection="0"/>
    <xf numFmtId="0" fontId="53" fillId="0" borderId="104" applyNumberFormat="0" applyFill="0" applyAlignment="0" applyProtection="0"/>
    <xf numFmtId="0" fontId="53" fillId="0" borderId="104" applyNumberFormat="0" applyFill="0" applyAlignment="0" applyProtection="0"/>
    <xf numFmtId="0" fontId="53" fillId="0" borderId="104" applyNumberFormat="0" applyFill="0" applyAlignment="0" applyProtection="0"/>
    <xf numFmtId="0" fontId="53" fillId="0" borderId="104" applyNumberFormat="0" applyFill="0" applyAlignment="0" applyProtection="0"/>
    <xf numFmtId="0" fontId="53" fillId="0" borderId="104" applyNumberFormat="0" applyFill="0" applyAlignment="0" applyProtection="0"/>
    <xf numFmtId="0" fontId="53" fillId="0" borderId="104" applyNumberFormat="0" applyFill="0" applyAlignment="0" applyProtection="0"/>
    <xf numFmtId="0" fontId="31" fillId="0" borderId="0"/>
    <xf numFmtId="43" fontId="3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1"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65" fillId="0" borderId="0"/>
    <xf numFmtId="43" fontId="165" fillId="0" borderId="0" applyFont="0" applyFill="0" applyBorder="0" applyAlignment="0" applyProtection="0"/>
    <xf numFmtId="0" fontId="2" fillId="0" borderId="0"/>
    <xf numFmtId="43" fontId="2" fillId="0" borderId="0" applyFont="0" applyFill="0" applyBorder="0" applyAlignment="0" applyProtection="0"/>
    <xf numFmtId="43" fontId="31" fillId="0" borderId="0" applyFont="0" applyFill="0" applyBorder="0" applyAlignment="0" applyProtection="0"/>
    <xf numFmtId="0" fontId="165" fillId="0" borderId="0"/>
    <xf numFmtId="9" fontId="165" fillId="0" borderId="0" applyFont="0" applyFill="0" applyBorder="0" applyAlignment="0" applyProtection="0"/>
    <xf numFmtId="0" fontId="73" fillId="0" borderId="0" applyNumberFormat="0" applyFill="0" applyBorder="0" applyAlignment="0" applyProtection="0"/>
    <xf numFmtId="0" fontId="74" fillId="0" borderId="77" applyNumberFormat="0" applyFill="0" applyAlignment="0" applyProtection="0"/>
    <xf numFmtId="0" fontId="75" fillId="0" borderId="78" applyNumberFormat="0" applyFill="0" applyAlignment="0" applyProtection="0"/>
    <xf numFmtId="0" fontId="64" fillId="0" borderId="79" applyNumberFormat="0" applyFill="0" applyAlignment="0" applyProtection="0"/>
    <xf numFmtId="0" fontId="64" fillId="0" borderId="0" applyNumberFormat="0" applyFill="0" applyBorder="0" applyAlignment="0" applyProtection="0"/>
    <xf numFmtId="0" fontId="77" fillId="27" borderId="0" applyNumberFormat="0" applyBorder="0" applyAlignment="0" applyProtection="0"/>
    <xf numFmtId="0" fontId="166" fillId="28" borderId="0" applyNumberFormat="0" applyBorder="0" applyAlignment="0" applyProtection="0"/>
    <xf numFmtId="0" fontId="80" fillId="30" borderId="81" applyNumberFormat="0" applyAlignment="0" applyProtection="0"/>
    <xf numFmtId="0" fontId="81" fillId="30" borderId="80" applyNumberFormat="0" applyAlignment="0" applyProtection="0"/>
    <xf numFmtId="0" fontId="85" fillId="0" borderId="0" applyNumberFormat="0" applyFill="0" applyBorder="0" applyAlignment="0" applyProtection="0"/>
    <xf numFmtId="0" fontId="87"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87"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87"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87"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87" fillId="49"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87" fillId="53"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1" fillId="0" borderId="0"/>
    <xf numFmtId="0" fontId="1" fillId="32" borderId="84" applyNumberFormat="0" applyFont="0" applyAlignment="0" applyProtection="0"/>
    <xf numFmtId="43" fontId="170" fillId="0" borderId="0" applyFont="0" applyFill="0" applyBorder="0" applyAlignment="0" applyProtection="0"/>
  </cellStyleXfs>
  <cellXfs count="614">
    <xf numFmtId="0" fontId="0" fillId="0" borderId="0" xfId="0"/>
    <xf numFmtId="0" fontId="88" fillId="57" borderId="0" xfId="0" applyFont="1" applyFill="1"/>
    <xf numFmtId="0" fontId="90" fillId="0" borderId="0" xfId="69" applyFont="1" applyAlignment="1" applyProtection="1">
      <alignment vertical="center"/>
    </xf>
    <xf numFmtId="0" fontId="91" fillId="0" borderId="0" xfId="0" applyFont="1"/>
    <xf numFmtId="3" fontId="91" fillId="0" borderId="0" xfId="0" applyNumberFormat="1" applyFont="1"/>
    <xf numFmtId="171" fontId="91" fillId="0" borderId="0" xfId="0" applyNumberFormat="1" applyFont="1" applyAlignment="1">
      <alignment horizontal="center"/>
    </xf>
    <xf numFmtId="0" fontId="91" fillId="0" borderId="0" xfId="0" applyFont="1" applyAlignment="1">
      <alignment horizontal="center"/>
    </xf>
    <xf numFmtId="165" fontId="91" fillId="0" borderId="0" xfId="93" applyFont="1"/>
    <xf numFmtId="0" fontId="93" fillId="0" borderId="0" xfId="0" applyFont="1"/>
    <xf numFmtId="0" fontId="94" fillId="0" borderId="0" xfId="69" applyFont="1" applyAlignment="1" applyProtection="1">
      <alignment horizontal="center"/>
    </xf>
    <xf numFmtId="0" fontId="95" fillId="0" borderId="0" xfId="0" applyFont="1" applyAlignment="1">
      <alignment horizontal="left" vertical="center"/>
    </xf>
    <xf numFmtId="170" fontId="96" fillId="0" borderId="0" xfId="81" applyFont="1" applyAlignment="1">
      <alignment horizontal="center" vertical="center"/>
    </xf>
    <xf numFmtId="170" fontId="96" fillId="0" borderId="19" xfId="81" applyFont="1" applyBorder="1" applyAlignment="1">
      <alignment horizontal="center"/>
    </xf>
    <xf numFmtId="170" fontId="96" fillId="0" borderId="19" xfId="81" applyFont="1" applyBorder="1"/>
    <xf numFmtId="170" fontId="67" fillId="0" borderId="0" xfId="81" applyFont="1"/>
    <xf numFmtId="170" fontId="67" fillId="0" borderId="33" xfId="81" applyFont="1" applyBorder="1"/>
    <xf numFmtId="170" fontId="96" fillId="0" borderId="0" xfId="81" applyFont="1"/>
    <xf numFmtId="170" fontId="96" fillId="0" borderId="0" xfId="81" applyFont="1" applyAlignment="1">
      <alignment horizontal="center"/>
    </xf>
    <xf numFmtId="0" fontId="98" fillId="0" borderId="0" xfId="0" applyFont="1" applyAlignment="1">
      <alignment horizontal="left" vertical="center"/>
    </xf>
    <xf numFmtId="0" fontId="67" fillId="0" borderId="0" xfId="0" applyFont="1"/>
    <xf numFmtId="0" fontId="68" fillId="0" borderId="31" xfId="0" applyFont="1" applyBorder="1"/>
    <xf numFmtId="0" fontId="67" fillId="0" borderId="27" xfId="0" applyFont="1" applyBorder="1" applyAlignment="1">
      <alignment horizontal="left" indent="1"/>
    </xf>
    <xf numFmtId="0" fontId="67" fillId="0" borderId="27" xfId="0" applyFont="1" applyBorder="1" applyAlignment="1">
      <alignment horizontal="left" indent="2"/>
    </xf>
    <xf numFmtId="0" fontId="68" fillId="0" borderId="23" xfId="0" applyFont="1" applyBorder="1"/>
    <xf numFmtId="0" fontId="100" fillId="0" borderId="0" xfId="69" applyFont="1" applyAlignment="1" applyProtection="1"/>
    <xf numFmtId="0" fontId="67" fillId="0" borderId="0" xfId="82" applyFont="1"/>
    <xf numFmtId="0" fontId="67" fillId="0" borderId="36" xfId="82" applyFont="1" applyBorder="1"/>
    <xf numFmtId="172" fontId="67" fillId="0" borderId="44" xfId="82" applyNumberFormat="1" applyFont="1" applyBorder="1" applyAlignment="1">
      <alignment horizontal="center"/>
    </xf>
    <xf numFmtId="172" fontId="67" fillId="0" borderId="40" xfId="82" applyNumberFormat="1" applyFont="1" applyBorder="1" applyAlignment="1">
      <alignment horizontal="center"/>
    </xf>
    <xf numFmtId="172" fontId="67" fillId="0" borderId="30" xfId="82" applyNumberFormat="1" applyFont="1" applyBorder="1" applyAlignment="1">
      <alignment horizontal="center"/>
    </xf>
    <xf numFmtId="172" fontId="67" fillId="0" borderId="44" xfId="82" applyNumberFormat="1" applyFont="1" applyBorder="1"/>
    <xf numFmtId="172" fontId="67" fillId="0" borderId="40" xfId="82" applyNumberFormat="1" applyFont="1" applyBorder="1"/>
    <xf numFmtId="172" fontId="67" fillId="0" borderId="30" xfId="82" applyNumberFormat="1" applyFont="1" applyBorder="1"/>
    <xf numFmtId="172" fontId="67" fillId="0" borderId="71" xfId="82" applyNumberFormat="1" applyFont="1" applyBorder="1"/>
    <xf numFmtId="173" fontId="67" fillId="0" borderId="40" xfId="93" applyNumberFormat="1" applyFont="1" applyBorder="1"/>
    <xf numFmtId="173" fontId="67" fillId="0" borderId="30" xfId="93" applyNumberFormat="1" applyFont="1" applyBorder="1"/>
    <xf numFmtId="173" fontId="67" fillId="0" borderId="44" xfId="93" applyNumberFormat="1" applyFont="1" applyBorder="1"/>
    <xf numFmtId="173" fontId="67" fillId="0" borderId="55" xfId="93" applyNumberFormat="1" applyFont="1" applyBorder="1"/>
    <xf numFmtId="0" fontId="67" fillId="0" borderId="20" xfId="82" applyFont="1" applyBorder="1"/>
    <xf numFmtId="0" fontId="67" fillId="0" borderId="37" xfId="82" applyFont="1" applyBorder="1"/>
    <xf numFmtId="172" fontId="67" fillId="0" borderId="45" xfId="82" applyNumberFormat="1" applyFont="1" applyBorder="1" applyAlignment="1">
      <alignment horizontal="center"/>
    </xf>
    <xf numFmtId="172" fontId="67" fillId="0" borderId="41" xfId="82" applyNumberFormat="1" applyFont="1" applyBorder="1" applyAlignment="1">
      <alignment horizontal="center"/>
    </xf>
    <xf numFmtId="172" fontId="67" fillId="0" borderId="28" xfId="82" applyNumberFormat="1" applyFont="1" applyBorder="1" applyAlignment="1">
      <alignment horizontal="center"/>
    </xf>
    <xf numFmtId="172" fontId="67" fillId="0" borderId="45" xfId="82" applyNumberFormat="1" applyFont="1" applyBorder="1"/>
    <xf numFmtId="172" fontId="67" fillId="0" borderId="41" xfId="82" applyNumberFormat="1" applyFont="1" applyBorder="1"/>
    <xf numFmtId="172" fontId="67" fillId="0" borderId="28" xfId="82" applyNumberFormat="1" applyFont="1" applyBorder="1"/>
    <xf numFmtId="172" fontId="67" fillId="0" borderId="72" xfId="82" applyNumberFormat="1" applyFont="1" applyBorder="1"/>
    <xf numFmtId="173" fontId="67" fillId="0" borderId="41" xfId="93" applyNumberFormat="1" applyFont="1" applyBorder="1"/>
    <xf numFmtId="173" fontId="67" fillId="0" borderId="28" xfId="93" applyNumberFormat="1" applyFont="1" applyBorder="1"/>
    <xf numFmtId="173" fontId="67" fillId="0" borderId="45" xfId="93" applyNumberFormat="1" applyFont="1" applyBorder="1"/>
    <xf numFmtId="173" fontId="67" fillId="0" borderId="49" xfId="93" applyNumberFormat="1" applyFont="1" applyBorder="1"/>
    <xf numFmtId="0" fontId="67" fillId="0" borderId="38" xfId="82" applyFont="1" applyBorder="1"/>
    <xf numFmtId="172" fontId="67" fillId="0" borderId="46" xfId="82" applyNumberFormat="1" applyFont="1" applyBorder="1" applyAlignment="1">
      <alignment horizontal="center"/>
    </xf>
    <xf numFmtId="172" fontId="67" fillId="0" borderId="42" xfId="82" applyNumberFormat="1" applyFont="1" applyBorder="1" applyAlignment="1">
      <alignment horizontal="center"/>
    </xf>
    <xf numFmtId="172" fontId="67" fillId="0" borderId="48" xfId="82" applyNumberFormat="1" applyFont="1" applyBorder="1" applyAlignment="1">
      <alignment horizontal="center"/>
    </xf>
    <xf numFmtId="172" fontId="67" fillId="0" borderId="46" xfId="82" applyNumberFormat="1" applyFont="1" applyBorder="1"/>
    <xf numFmtId="172" fontId="67" fillId="0" borderId="42" xfId="82" applyNumberFormat="1" applyFont="1" applyBorder="1"/>
    <xf numFmtId="172" fontId="67" fillId="0" borderId="48" xfId="82" applyNumberFormat="1" applyFont="1" applyBorder="1"/>
    <xf numFmtId="172" fontId="67" fillId="0" borderId="73" xfId="82" applyNumberFormat="1" applyFont="1" applyBorder="1"/>
    <xf numFmtId="0" fontId="68" fillId="0" borderId="22" xfId="82" applyFont="1" applyBorder="1"/>
    <xf numFmtId="172" fontId="68" fillId="0" borderId="43" xfId="82" applyNumberFormat="1" applyFont="1" applyBorder="1" applyAlignment="1">
      <alignment horizontal="center"/>
    </xf>
    <xf numFmtId="172" fontId="68" fillId="0" borderId="39" xfId="82" applyNumberFormat="1" applyFont="1" applyBorder="1" applyAlignment="1">
      <alignment horizontal="center"/>
    </xf>
    <xf numFmtId="172" fontId="68" fillId="0" borderId="47" xfId="82" applyNumberFormat="1" applyFont="1" applyBorder="1" applyAlignment="1">
      <alignment horizontal="center"/>
    </xf>
    <xf numFmtId="172" fontId="68" fillId="0" borderId="43" xfId="82" applyNumberFormat="1" applyFont="1" applyBorder="1"/>
    <xf numFmtId="172" fontId="68" fillId="0" borderId="39" xfId="82" applyNumberFormat="1" applyFont="1" applyBorder="1"/>
    <xf numFmtId="172" fontId="68" fillId="0" borderId="47" xfId="82" applyNumberFormat="1" applyFont="1" applyBorder="1"/>
    <xf numFmtId="172" fontId="68" fillId="0" borderId="67" xfId="82" applyNumberFormat="1" applyFont="1" applyBorder="1"/>
    <xf numFmtId="173" fontId="68" fillId="0" borderId="39" xfId="93" applyNumberFormat="1" applyFont="1" applyBorder="1"/>
    <xf numFmtId="173" fontId="68" fillId="0" borderId="47" xfId="93" applyNumberFormat="1" applyFont="1" applyBorder="1"/>
    <xf numFmtId="173" fontId="68" fillId="0" borderId="43" xfId="93" applyNumberFormat="1" applyFont="1" applyBorder="1"/>
    <xf numFmtId="173" fontId="68" fillId="0" borderId="53" xfId="93" applyNumberFormat="1" applyFont="1" applyBorder="1"/>
    <xf numFmtId="165" fontId="67" fillId="0" borderId="0" xfId="93" applyFont="1"/>
    <xf numFmtId="0" fontId="102" fillId="0" borderId="0" xfId="0" applyFont="1"/>
    <xf numFmtId="0" fontId="92" fillId="0" borderId="0" xfId="0" quotePrefix="1" applyFont="1" applyAlignment="1">
      <alignment horizontal="left" vertical="center"/>
    </xf>
    <xf numFmtId="0" fontId="94" fillId="0" borderId="0" xfId="69" applyFont="1" applyAlignment="1" applyProtection="1">
      <alignment horizontal="right"/>
    </xf>
    <xf numFmtId="0" fontId="103" fillId="0" borderId="0" xfId="69" applyFont="1" applyAlignment="1" applyProtection="1">
      <alignment horizontal="right"/>
    </xf>
    <xf numFmtId="0" fontId="96" fillId="0" borderId="0" xfId="0" applyFont="1"/>
    <xf numFmtId="0" fontId="96" fillId="0" borderId="0" xfId="0" applyFont="1" applyAlignment="1">
      <alignment vertical="center"/>
    </xf>
    <xf numFmtId="168" fontId="67" fillId="0" borderId="41" xfId="93" applyNumberFormat="1" applyFont="1" applyBorder="1" applyAlignment="1">
      <alignment vertical="center"/>
    </xf>
    <xf numFmtId="168" fontId="67" fillId="0" borderId="28" xfId="93" applyNumberFormat="1" applyFont="1" applyBorder="1" applyAlignment="1">
      <alignment vertical="center"/>
    </xf>
    <xf numFmtId="168" fontId="67" fillId="0" borderId="45" xfId="93" applyNumberFormat="1" applyFont="1" applyBorder="1" applyAlignment="1">
      <alignment vertical="center"/>
    </xf>
    <xf numFmtId="168" fontId="67" fillId="0" borderId="72" xfId="93" applyNumberFormat="1" applyFont="1" applyBorder="1" applyAlignment="1">
      <alignment vertical="center"/>
    </xf>
    <xf numFmtId="168" fontId="67" fillId="0" borderId="49" xfId="93" applyNumberFormat="1" applyFont="1" applyBorder="1" applyAlignment="1">
      <alignment vertical="center"/>
    </xf>
    <xf numFmtId="0" fontId="106" fillId="0" borderId="0" xfId="0" applyFont="1" applyAlignment="1">
      <alignment vertical="center"/>
    </xf>
    <xf numFmtId="168" fontId="68" fillId="0" borderId="42" xfId="93" applyNumberFormat="1" applyFont="1" applyBorder="1" applyAlignment="1">
      <alignment vertical="center"/>
    </xf>
    <xf numFmtId="168" fontId="68" fillId="0" borderId="48" xfId="93" applyNumberFormat="1" applyFont="1" applyBorder="1" applyAlignment="1">
      <alignment vertical="center"/>
    </xf>
    <xf numFmtId="168" fontId="68" fillId="0" borderId="46" xfId="93" applyNumberFormat="1" applyFont="1" applyBorder="1" applyAlignment="1">
      <alignment vertical="center"/>
    </xf>
    <xf numFmtId="168" fontId="68" fillId="0" borderId="73" xfId="93" applyNumberFormat="1" applyFont="1" applyBorder="1" applyAlignment="1">
      <alignment vertical="center"/>
    </xf>
    <xf numFmtId="168" fontId="68" fillId="0" borderId="52" xfId="93" applyNumberFormat="1" applyFont="1" applyBorder="1" applyAlignment="1">
      <alignment vertical="center"/>
    </xf>
    <xf numFmtId="0" fontId="67" fillId="0" borderId="21" xfId="82" applyFont="1" applyBorder="1"/>
    <xf numFmtId="0" fontId="67" fillId="0" borderId="36" xfId="82" applyFont="1" applyBorder="1" applyAlignment="1">
      <alignment vertical="center"/>
    </xf>
    <xf numFmtId="3" fontId="67" fillId="0" borderId="44" xfId="82" applyNumberFormat="1" applyFont="1" applyBorder="1" applyAlignment="1">
      <alignment vertical="center"/>
    </xf>
    <xf numFmtId="3" fontId="67" fillId="0" borderId="40" xfId="82" applyNumberFormat="1" applyFont="1" applyBorder="1" applyAlignment="1">
      <alignment vertical="center"/>
    </xf>
    <xf numFmtId="3" fontId="67" fillId="0" borderId="30" xfId="82" applyNumberFormat="1" applyFont="1" applyBorder="1" applyAlignment="1">
      <alignment vertical="center"/>
    </xf>
    <xf numFmtId="3" fontId="67" fillId="0" borderId="36" xfId="82" applyNumberFormat="1" applyFont="1" applyBorder="1" applyAlignment="1">
      <alignment vertical="center"/>
    </xf>
    <xf numFmtId="168" fontId="67" fillId="0" borderId="44" xfId="93" applyNumberFormat="1" applyFont="1" applyBorder="1" applyAlignment="1">
      <alignment vertical="center"/>
    </xf>
    <xf numFmtId="0" fontId="67" fillId="0" borderId="37" xfId="82" applyFont="1" applyBorder="1" applyAlignment="1">
      <alignment vertical="center"/>
    </xf>
    <xf numFmtId="3" fontId="67" fillId="0" borderId="45" xfId="82" applyNumberFormat="1" applyFont="1" applyBorder="1" applyAlignment="1">
      <alignment vertical="center"/>
    </xf>
    <xf numFmtId="3" fontId="67" fillId="0" borderId="41" xfId="82" applyNumberFormat="1" applyFont="1" applyBorder="1" applyAlignment="1">
      <alignment vertical="center"/>
    </xf>
    <xf numFmtId="3" fontId="67" fillId="0" borderId="28" xfId="82" applyNumberFormat="1" applyFont="1" applyBorder="1" applyAlignment="1">
      <alignment vertical="center"/>
    </xf>
    <xf numFmtId="3" fontId="67" fillId="0" borderId="37" xfId="82" applyNumberFormat="1" applyFont="1" applyBorder="1" applyAlignment="1">
      <alignment vertical="center"/>
    </xf>
    <xf numFmtId="0" fontId="67" fillId="0" borderId="38" xfId="82" applyFont="1" applyBorder="1" applyAlignment="1">
      <alignment vertical="center"/>
    </xf>
    <xf numFmtId="3" fontId="67" fillId="0" borderId="46" xfId="82" applyNumberFormat="1" applyFont="1" applyBorder="1" applyAlignment="1">
      <alignment vertical="center"/>
    </xf>
    <xf numFmtId="3" fontId="67" fillId="0" borderId="42" xfId="82" applyNumberFormat="1" applyFont="1" applyBorder="1" applyAlignment="1">
      <alignment vertical="center"/>
    </xf>
    <xf numFmtId="3" fontId="67" fillId="0" borderId="48" xfId="82" applyNumberFormat="1" applyFont="1" applyBorder="1" applyAlignment="1">
      <alignment vertical="center"/>
    </xf>
    <xf numFmtId="3" fontId="67" fillId="0" borderId="38" xfId="82" applyNumberFormat="1" applyFont="1" applyBorder="1" applyAlignment="1">
      <alignment vertical="center"/>
    </xf>
    <xf numFmtId="165" fontId="67" fillId="0" borderId="42" xfId="93" applyFont="1" applyBorder="1" applyAlignment="1">
      <alignment vertical="center"/>
    </xf>
    <xf numFmtId="165" fontId="67" fillId="0" borderId="48" xfId="93" applyFont="1" applyBorder="1" applyAlignment="1">
      <alignment vertical="center"/>
    </xf>
    <xf numFmtId="165" fontId="67" fillId="0" borderId="46" xfId="93" applyFont="1" applyBorder="1" applyAlignment="1">
      <alignment vertical="center"/>
    </xf>
    <xf numFmtId="0" fontId="68" fillId="0" borderId="22" xfId="82" applyFont="1" applyBorder="1" applyAlignment="1">
      <alignment vertical="center"/>
    </xf>
    <xf numFmtId="3" fontId="68" fillId="0" borderId="47" xfId="82" applyNumberFormat="1" applyFont="1" applyBorder="1" applyAlignment="1">
      <alignment vertical="center"/>
    </xf>
    <xf numFmtId="3" fontId="67" fillId="0" borderId="0" xfId="82" applyNumberFormat="1" applyFont="1"/>
    <xf numFmtId="168" fontId="96" fillId="0" borderId="0" xfId="93" applyNumberFormat="1" applyFont="1"/>
    <xf numFmtId="3" fontId="67" fillId="0" borderId="0" xfId="0" applyNumberFormat="1" applyFont="1"/>
    <xf numFmtId="0" fontId="67" fillId="0" borderId="19" xfId="82" applyFont="1" applyBorder="1"/>
    <xf numFmtId="165" fontId="67" fillId="0" borderId="45" xfId="93" applyFont="1" applyBorder="1" applyAlignment="1">
      <alignment horizontal="center" vertical="center"/>
    </xf>
    <xf numFmtId="165" fontId="67" fillId="0" borderId="41" xfId="93" applyFont="1" applyBorder="1" applyAlignment="1">
      <alignment horizontal="center" vertical="center"/>
    </xf>
    <xf numFmtId="165" fontId="67" fillId="0" borderId="28" xfId="93" applyFont="1" applyBorder="1" applyAlignment="1">
      <alignment horizontal="center" vertical="center"/>
    </xf>
    <xf numFmtId="167" fontId="67" fillId="0" borderId="41" xfId="93" applyNumberFormat="1" applyFont="1" applyBorder="1" applyAlignment="1">
      <alignment horizontal="center" vertical="center"/>
    </xf>
    <xf numFmtId="167" fontId="67" fillId="0" borderId="28" xfId="93" applyNumberFormat="1" applyFont="1" applyBorder="1" applyAlignment="1">
      <alignment horizontal="center" vertical="center"/>
    </xf>
    <xf numFmtId="167" fontId="67" fillId="0" borderId="45" xfId="93" applyNumberFormat="1" applyFont="1" applyBorder="1" applyAlignment="1">
      <alignment horizontal="center" vertical="center"/>
    </xf>
    <xf numFmtId="167" fontId="67" fillId="0" borderId="41" xfId="93" applyNumberFormat="1" applyFont="1" applyBorder="1" applyAlignment="1">
      <alignment vertical="center"/>
    </xf>
    <xf numFmtId="167" fontId="67" fillId="0" borderId="28" xfId="93" applyNumberFormat="1" applyFont="1" applyBorder="1" applyAlignment="1">
      <alignment vertical="center"/>
    </xf>
    <xf numFmtId="167" fontId="67" fillId="0" borderId="45" xfId="93" applyNumberFormat="1" applyFont="1" applyBorder="1" applyAlignment="1">
      <alignment vertical="center"/>
    </xf>
    <xf numFmtId="167" fontId="67" fillId="0" borderId="30" xfId="93" applyNumberFormat="1" applyFont="1" applyBorder="1" applyAlignment="1">
      <alignment vertical="center"/>
    </xf>
    <xf numFmtId="167" fontId="67" fillId="0" borderId="71" xfId="93" applyNumberFormat="1" applyFont="1" applyBorder="1" applyAlignment="1">
      <alignment vertical="center"/>
    </xf>
    <xf numFmtId="167" fontId="67" fillId="0" borderId="44" xfId="93" applyNumberFormat="1" applyFont="1" applyBorder="1" applyAlignment="1">
      <alignment vertical="center"/>
    </xf>
    <xf numFmtId="167" fontId="67" fillId="0" borderId="40" xfId="93" applyNumberFormat="1" applyFont="1" applyBorder="1" applyAlignment="1">
      <alignment vertical="center"/>
    </xf>
    <xf numFmtId="167" fontId="67" fillId="0" borderId="72" xfId="93" applyNumberFormat="1" applyFont="1" applyBorder="1" applyAlignment="1">
      <alignment vertical="center"/>
    </xf>
    <xf numFmtId="173" fontId="67" fillId="0" borderId="46" xfId="93" applyNumberFormat="1" applyFont="1" applyBorder="1" applyAlignment="1">
      <alignment horizontal="center" vertical="center"/>
    </xf>
    <xf numFmtId="173" fontId="67" fillId="0" borderId="42" xfId="93" applyNumberFormat="1" applyFont="1" applyBorder="1" applyAlignment="1">
      <alignment horizontal="center" vertical="center"/>
    </xf>
    <xf numFmtId="173" fontId="67" fillId="0" borderId="48" xfId="93" applyNumberFormat="1" applyFont="1" applyBorder="1" applyAlignment="1">
      <alignment horizontal="center" vertical="center"/>
    </xf>
    <xf numFmtId="173" fontId="67" fillId="0" borderId="42" xfId="93" applyNumberFormat="1" applyFont="1" applyBorder="1" applyAlignment="1">
      <alignment vertical="center"/>
    </xf>
    <xf numFmtId="173" fontId="67" fillId="0" borderId="48" xfId="93" applyNumberFormat="1" applyFont="1" applyBorder="1" applyAlignment="1">
      <alignment vertical="center"/>
    </xf>
    <xf numFmtId="173" fontId="67" fillId="0" borderId="46" xfId="93" applyNumberFormat="1" applyFont="1" applyBorder="1" applyAlignment="1">
      <alignment vertical="center"/>
    </xf>
    <xf numFmtId="173" fontId="67" fillId="0" borderId="73" xfId="93" applyNumberFormat="1" applyFont="1" applyBorder="1" applyAlignment="1">
      <alignment vertical="center"/>
    </xf>
    <xf numFmtId="0" fontId="67" fillId="0" borderId="0" xfId="82" applyFont="1" applyAlignment="1">
      <alignment horizontal="center"/>
    </xf>
    <xf numFmtId="0" fontId="67" fillId="0" borderId="19" xfId="82" applyFont="1" applyBorder="1" applyAlignment="1">
      <alignment horizontal="center"/>
    </xf>
    <xf numFmtId="3" fontId="67" fillId="0" borderId="62" xfId="82" applyNumberFormat="1" applyFont="1" applyBorder="1" applyAlignment="1">
      <alignment horizontal="right" vertical="center"/>
    </xf>
    <xf numFmtId="3" fontId="67" fillId="0" borderId="50" xfId="82" applyNumberFormat="1" applyFont="1" applyBorder="1" applyAlignment="1">
      <alignment horizontal="right" vertical="center"/>
    </xf>
    <xf numFmtId="3" fontId="67" fillId="0" borderId="63" xfId="82" applyNumberFormat="1" applyFont="1" applyBorder="1" applyAlignment="1">
      <alignment horizontal="right" vertical="center"/>
    </xf>
    <xf numFmtId="168" fontId="67" fillId="0" borderId="50" xfId="93" applyNumberFormat="1" applyFont="1" applyBorder="1" applyAlignment="1">
      <alignment horizontal="right" vertical="center"/>
    </xf>
    <xf numFmtId="3" fontId="67" fillId="25" borderId="50" xfId="82" applyNumberFormat="1" applyFont="1" applyFill="1" applyBorder="1" applyAlignment="1">
      <alignment horizontal="right" vertical="center"/>
    </xf>
    <xf numFmtId="3" fontId="67" fillId="0" borderId="68" xfId="82" applyNumberFormat="1" applyFont="1" applyBorder="1" applyAlignment="1">
      <alignment horizontal="right" vertical="center"/>
    </xf>
    <xf numFmtId="168" fontId="67" fillId="0" borderId="62" xfId="93" applyNumberFormat="1" applyFont="1" applyBorder="1" applyAlignment="1">
      <alignment horizontal="right" vertical="center"/>
    </xf>
    <xf numFmtId="168" fontId="67" fillId="0" borderId="75" xfId="93" applyNumberFormat="1" applyFont="1" applyBorder="1" applyAlignment="1">
      <alignment horizontal="right" vertical="center"/>
    </xf>
    <xf numFmtId="0" fontId="68" fillId="0" borderId="33" xfId="82" applyFont="1" applyBorder="1" applyAlignment="1">
      <alignment vertical="center"/>
    </xf>
    <xf numFmtId="3" fontId="67" fillId="0" borderId="45" xfId="82" applyNumberFormat="1" applyFont="1" applyBorder="1" applyAlignment="1">
      <alignment horizontal="right" vertical="center"/>
    </xf>
    <xf numFmtId="3" fontId="67" fillId="0" borderId="41" xfId="82" applyNumberFormat="1" applyFont="1" applyBorder="1" applyAlignment="1">
      <alignment horizontal="right" vertical="center"/>
    </xf>
    <xf numFmtId="3" fontId="67" fillId="0" borderId="28" xfId="82" applyNumberFormat="1" applyFont="1" applyBorder="1" applyAlignment="1">
      <alignment horizontal="right" vertical="center"/>
    </xf>
    <xf numFmtId="168" fontId="67" fillId="0" borderId="41" xfId="93" applyNumberFormat="1" applyFont="1" applyBorder="1" applyAlignment="1">
      <alignment horizontal="right" vertical="center"/>
    </xf>
    <xf numFmtId="3" fontId="67" fillId="25" borderId="41" xfId="82" applyNumberFormat="1" applyFont="1" applyFill="1" applyBorder="1" applyAlignment="1">
      <alignment horizontal="right" vertical="center"/>
    </xf>
    <xf numFmtId="3" fontId="67" fillId="0" borderId="72" xfId="82" applyNumberFormat="1" applyFont="1" applyBorder="1" applyAlignment="1">
      <alignment horizontal="right" vertical="center"/>
    </xf>
    <xf numFmtId="168" fontId="67" fillId="0" borderId="45" xfId="93" applyNumberFormat="1" applyFont="1" applyBorder="1" applyAlignment="1">
      <alignment horizontal="right" vertical="center"/>
    </xf>
    <xf numFmtId="168" fontId="67" fillId="0" borderId="49" xfId="93" applyNumberFormat="1" applyFont="1" applyBorder="1" applyAlignment="1">
      <alignment horizontal="right" vertical="center"/>
    </xf>
    <xf numFmtId="0" fontId="67" fillId="0" borderId="33" xfId="82" applyFont="1" applyBorder="1" applyAlignment="1">
      <alignment vertical="center"/>
    </xf>
    <xf numFmtId="3" fontId="67" fillId="0" borderId="41" xfId="93" applyNumberFormat="1" applyFont="1" applyBorder="1" applyAlignment="1">
      <alignment horizontal="right" vertical="center"/>
    </xf>
    <xf numFmtId="3" fontId="67" fillId="0" borderId="41" xfId="0" applyNumberFormat="1" applyFont="1" applyBorder="1" applyAlignment="1">
      <alignment vertical="center"/>
    </xf>
    <xf numFmtId="3" fontId="67" fillId="0" borderId="28" xfId="0" applyNumberFormat="1" applyFont="1" applyBorder="1" applyAlignment="1">
      <alignment vertical="center"/>
    </xf>
    <xf numFmtId="3" fontId="67" fillId="0" borderId="45" xfId="0" applyNumberFormat="1" applyFont="1" applyBorder="1" applyAlignment="1">
      <alignment vertical="center"/>
    </xf>
    <xf numFmtId="3" fontId="67" fillId="0" borderId="72" xfId="0" applyNumberFormat="1" applyFont="1" applyBorder="1" applyAlignment="1">
      <alignment vertical="center"/>
    </xf>
    <xf numFmtId="3" fontId="67" fillId="0" borderId="64" xfId="82" applyNumberFormat="1" applyFont="1" applyBorder="1" applyAlignment="1">
      <alignment horizontal="right" vertical="center"/>
    </xf>
    <xf numFmtId="3" fontId="67" fillId="0" borderId="65" xfId="82" applyNumberFormat="1" applyFont="1" applyBorder="1" applyAlignment="1">
      <alignment horizontal="right" vertical="center"/>
    </xf>
    <xf numFmtId="3" fontId="67" fillId="0" borderId="66" xfId="82" applyNumberFormat="1" applyFont="1" applyBorder="1" applyAlignment="1">
      <alignment horizontal="right" vertical="center"/>
    </xf>
    <xf numFmtId="168" fontId="67" fillId="0" borderId="65" xfId="93" applyNumberFormat="1" applyFont="1" applyBorder="1" applyAlignment="1">
      <alignment horizontal="right" vertical="center"/>
    </xf>
    <xf numFmtId="3" fontId="67" fillId="25" borderId="65" xfId="82" applyNumberFormat="1" applyFont="1" applyFill="1" applyBorder="1" applyAlignment="1">
      <alignment horizontal="right" vertical="center"/>
    </xf>
    <xf numFmtId="3" fontId="67" fillId="0" borderId="74" xfId="82" applyNumberFormat="1" applyFont="1" applyBorder="1" applyAlignment="1">
      <alignment horizontal="right" vertical="center"/>
    </xf>
    <xf numFmtId="168" fontId="67" fillId="0" borderId="64" xfId="93" applyNumberFormat="1" applyFont="1" applyBorder="1" applyAlignment="1">
      <alignment horizontal="right" vertical="center"/>
    </xf>
    <xf numFmtId="168" fontId="67" fillId="0" borderId="76" xfId="93" applyNumberFormat="1" applyFont="1" applyBorder="1" applyAlignment="1">
      <alignment horizontal="right" vertical="center"/>
    </xf>
    <xf numFmtId="0" fontId="96" fillId="0" borderId="0" xfId="174" applyFont="1"/>
    <xf numFmtId="0" fontId="67" fillId="0" borderId="0" xfId="174" applyFont="1" applyAlignment="1">
      <alignment vertical="center"/>
    </xf>
    <xf numFmtId="164" fontId="68" fillId="0" borderId="60" xfId="0" applyNumberFormat="1" applyFont="1" applyBorder="1" applyAlignment="1">
      <alignment horizontal="center" vertical="center"/>
    </xf>
    <xf numFmtId="164" fontId="68" fillId="0" borderId="32" xfId="0" applyNumberFormat="1" applyFont="1" applyBorder="1" applyAlignment="1">
      <alignment horizontal="center" vertical="center"/>
    </xf>
    <xf numFmtId="164" fontId="68" fillId="0" borderId="59" xfId="0" applyNumberFormat="1" applyFont="1" applyBorder="1" applyAlignment="1">
      <alignment horizontal="center" vertical="center"/>
    </xf>
    <xf numFmtId="164" fontId="67" fillId="0" borderId="16" xfId="174" applyNumberFormat="1" applyFont="1" applyBorder="1" applyAlignment="1">
      <alignment horizontal="left" vertical="center" indent="2"/>
    </xf>
    <xf numFmtId="164" fontId="67" fillId="0" borderId="14" xfId="174" applyNumberFormat="1" applyFont="1" applyBorder="1" applyAlignment="1">
      <alignment horizontal="left" vertical="center" indent="2"/>
    </xf>
    <xf numFmtId="164" fontId="67" fillId="0" borderId="59" xfId="93" applyNumberFormat="1" applyFont="1" applyBorder="1" applyAlignment="1">
      <alignment horizontal="center" vertical="center"/>
    </xf>
    <xf numFmtId="164" fontId="67" fillId="0" borderId="60" xfId="93" applyNumberFormat="1" applyFont="1" applyBorder="1" applyAlignment="1">
      <alignment horizontal="center" vertical="center"/>
    </xf>
    <xf numFmtId="164" fontId="67" fillId="0" borderId="32" xfId="93" applyNumberFormat="1" applyFont="1" applyBorder="1" applyAlignment="1">
      <alignment horizontal="center" vertical="center"/>
    </xf>
    <xf numFmtId="164" fontId="67" fillId="0" borderId="69" xfId="93" applyNumberFormat="1" applyFont="1" applyBorder="1" applyAlignment="1">
      <alignment horizontal="center" vertical="center"/>
    </xf>
    <xf numFmtId="164" fontId="67" fillId="0" borderId="16" xfId="180" applyNumberFormat="1" applyFont="1" applyBorder="1" applyAlignment="1">
      <alignment horizontal="left" vertical="center" indent="1"/>
    </xf>
    <xf numFmtId="164" fontId="67" fillId="0" borderId="14" xfId="180" applyNumberFormat="1" applyFont="1" applyBorder="1" applyAlignment="1">
      <alignment horizontal="left" vertical="center" indent="1"/>
    </xf>
    <xf numFmtId="164" fontId="68" fillId="0" borderId="60" xfId="93" applyNumberFormat="1" applyFont="1" applyBorder="1" applyAlignment="1">
      <alignment horizontal="center" vertical="center"/>
    </xf>
    <xf numFmtId="164" fontId="68" fillId="0" borderId="32" xfId="93" applyNumberFormat="1" applyFont="1" applyBorder="1" applyAlignment="1">
      <alignment horizontal="center" vertical="center"/>
    </xf>
    <xf numFmtId="164" fontId="68" fillId="0" borderId="59" xfId="93" applyNumberFormat="1" applyFont="1" applyBorder="1" applyAlignment="1">
      <alignment horizontal="center" vertical="center"/>
    </xf>
    <xf numFmtId="164" fontId="67" fillId="0" borderId="59" xfId="180" applyNumberFormat="1" applyFont="1" applyBorder="1" applyAlignment="1">
      <alignment horizontal="center" vertical="center"/>
    </xf>
    <xf numFmtId="164" fontId="67" fillId="0" borderId="60" xfId="180" applyNumberFormat="1" applyFont="1" applyBorder="1" applyAlignment="1">
      <alignment horizontal="center" vertical="center"/>
    </xf>
    <xf numFmtId="164" fontId="67" fillId="0" borderId="32" xfId="180" applyNumberFormat="1" applyFont="1" applyBorder="1" applyAlignment="1">
      <alignment horizontal="center" vertical="center"/>
    </xf>
    <xf numFmtId="164" fontId="67" fillId="0" borderId="69" xfId="180" applyNumberFormat="1" applyFont="1" applyBorder="1" applyAlignment="1">
      <alignment horizontal="center" vertical="center"/>
    </xf>
    <xf numFmtId="0" fontId="68" fillId="0" borderId="0" xfId="174" applyFont="1" applyAlignment="1">
      <alignment horizontal="left" vertical="center" indent="1"/>
    </xf>
    <xf numFmtId="164" fontId="68" fillId="0" borderId="0" xfId="174" applyNumberFormat="1" applyFont="1" applyAlignment="1">
      <alignment horizontal="left" vertical="center" indent="1"/>
    </xf>
    <xf numFmtId="164" fontId="68" fillId="0" borderId="0" xfId="174" applyNumberFormat="1" applyFont="1" applyAlignment="1">
      <alignment horizontal="center" vertical="center"/>
    </xf>
    <xf numFmtId="164" fontId="68" fillId="0" borderId="0" xfId="0" applyNumberFormat="1" applyFont="1" applyAlignment="1">
      <alignment horizontal="center" vertical="center"/>
    </xf>
    <xf numFmtId="164" fontId="67" fillId="0" borderId="54" xfId="93" applyNumberFormat="1" applyFont="1" applyBorder="1" applyAlignment="1">
      <alignment horizontal="center" vertical="center"/>
    </xf>
    <xf numFmtId="164" fontId="67" fillId="0" borderId="60" xfId="93" applyNumberFormat="1" applyFont="1" applyBorder="1" applyAlignment="1">
      <alignment horizontal="right" vertical="center"/>
    </xf>
    <xf numFmtId="164" fontId="67" fillId="0" borderId="32" xfId="93" applyNumberFormat="1" applyFont="1" applyBorder="1" applyAlignment="1">
      <alignment horizontal="right" vertical="center"/>
    </xf>
    <xf numFmtId="164" fontId="67" fillId="0" borderId="59" xfId="93" applyNumberFormat="1" applyFont="1" applyBorder="1" applyAlignment="1">
      <alignment horizontal="right" vertical="center"/>
    </xf>
    <xf numFmtId="164" fontId="68" fillId="0" borderId="16" xfId="180" applyNumberFormat="1" applyFont="1" applyBorder="1" applyAlignment="1">
      <alignment horizontal="left" vertical="center" indent="1"/>
    </xf>
    <xf numFmtId="164" fontId="68" fillId="0" borderId="14" xfId="180" applyNumberFormat="1" applyFont="1" applyBorder="1" applyAlignment="1">
      <alignment horizontal="left" vertical="center" indent="1"/>
    </xf>
    <xf numFmtId="164" fontId="68" fillId="0" borderId="59" xfId="180" applyNumberFormat="1" applyFont="1" applyBorder="1" applyAlignment="1">
      <alignment horizontal="center" vertical="center"/>
    </xf>
    <xf numFmtId="164" fontId="68" fillId="0" borderId="60" xfId="180" applyNumberFormat="1" applyFont="1" applyBorder="1" applyAlignment="1">
      <alignment horizontal="center" vertical="center"/>
    </xf>
    <xf numFmtId="164" fontId="68" fillId="0" borderId="32" xfId="180" applyNumberFormat="1" applyFont="1" applyBorder="1" applyAlignment="1">
      <alignment horizontal="center" vertical="center"/>
    </xf>
    <xf numFmtId="164" fontId="68" fillId="0" borderId="69" xfId="180" applyNumberFormat="1" applyFont="1" applyBorder="1" applyAlignment="1">
      <alignment horizontal="center" vertical="center"/>
    </xf>
    <xf numFmtId="164" fontId="68" fillId="0" borderId="60" xfId="0" applyNumberFormat="1" applyFont="1" applyBorder="1" applyAlignment="1">
      <alignment horizontal="right" vertical="center"/>
    </xf>
    <xf numFmtId="164" fontId="68" fillId="0" borderId="32" xfId="0" applyNumberFormat="1" applyFont="1" applyBorder="1" applyAlignment="1">
      <alignment horizontal="right" vertical="center"/>
    </xf>
    <xf numFmtId="164" fontId="68" fillId="0" borderId="59" xfId="0" applyNumberFormat="1" applyFont="1" applyBorder="1" applyAlignment="1">
      <alignment horizontal="right" vertical="center"/>
    </xf>
    <xf numFmtId="164" fontId="96" fillId="0" borderId="0" xfId="0" applyNumberFormat="1" applyFont="1"/>
    <xf numFmtId="17" fontId="68" fillId="58" borderId="43" xfId="174" applyNumberFormat="1" applyFont="1" applyFill="1" applyBorder="1" applyAlignment="1">
      <alignment horizontal="center" vertical="center"/>
    </xf>
    <xf numFmtId="17" fontId="68" fillId="58" borderId="24" xfId="174" applyNumberFormat="1" applyFont="1" applyFill="1" applyBorder="1" applyAlignment="1">
      <alignment horizontal="center" vertical="center"/>
    </xf>
    <xf numFmtId="17" fontId="68" fillId="58" borderId="39" xfId="174" applyNumberFormat="1" applyFont="1" applyFill="1" applyBorder="1" applyAlignment="1">
      <alignment horizontal="center" vertical="center"/>
    </xf>
    <xf numFmtId="17" fontId="68" fillId="58" borderId="47" xfId="174" applyNumberFormat="1" applyFont="1" applyFill="1" applyBorder="1" applyAlignment="1">
      <alignment horizontal="center" vertical="center"/>
    </xf>
    <xf numFmtId="17" fontId="68" fillId="58" borderId="67" xfId="174" applyNumberFormat="1" applyFont="1" applyFill="1" applyBorder="1" applyAlignment="1">
      <alignment horizontal="center" vertical="center"/>
    </xf>
    <xf numFmtId="17" fontId="68" fillId="58" borderId="39" xfId="0" applyNumberFormat="1" applyFont="1" applyFill="1" applyBorder="1" applyAlignment="1">
      <alignment horizontal="center" vertical="center"/>
    </xf>
    <xf numFmtId="17" fontId="68" fillId="58" borderId="47" xfId="0" applyNumberFormat="1" applyFont="1" applyFill="1" applyBorder="1" applyAlignment="1">
      <alignment horizontal="center" vertical="center"/>
    </xf>
    <xf numFmtId="17" fontId="68" fillId="58" borderId="43" xfId="0" applyNumberFormat="1" applyFont="1" applyFill="1" applyBorder="1" applyAlignment="1">
      <alignment horizontal="center" vertical="center"/>
    </xf>
    <xf numFmtId="0" fontId="68" fillId="58" borderId="24" xfId="82" applyFont="1" applyFill="1" applyBorder="1" applyAlignment="1">
      <alignment vertical="center"/>
    </xf>
    <xf numFmtId="3" fontId="68" fillId="58" borderId="43" xfId="82" applyNumberFormat="1" applyFont="1" applyFill="1" applyBorder="1" applyAlignment="1">
      <alignment horizontal="right" vertical="center"/>
    </xf>
    <xf numFmtId="3" fontId="68" fillId="58" borderId="39" xfId="82" applyNumberFormat="1" applyFont="1" applyFill="1" applyBorder="1" applyAlignment="1">
      <alignment horizontal="right" vertical="center"/>
    </xf>
    <xf numFmtId="3" fontId="68" fillId="58" borderId="47" xfId="82" applyNumberFormat="1" applyFont="1" applyFill="1" applyBorder="1" applyAlignment="1">
      <alignment horizontal="right" vertical="center"/>
    </xf>
    <xf numFmtId="168" fontId="68" fillId="58" borderId="39" xfId="93" applyNumberFormat="1" applyFont="1" applyFill="1" applyBorder="1" applyAlignment="1">
      <alignment horizontal="right" vertical="center"/>
    </xf>
    <xf numFmtId="3" fontId="68" fillId="58" borderId="67" xfId="82" applyNumberFormat="1" applyFont="1" applyFill="1" applyBorder="1" applyAlignment="1">
      <alignment horizontal="right" vertical="center"/>
    </xf>
    <xf numFmtId="168" fontId="68" fillId="58" borderId="43" xfId="93" applyNumberFormat="1" applyFont="1" applyFill="1" applyBorder="1" applyAlignment="1">
      <alignment horizontal="right" vertical="center"/>
    </xf>
    <xf numFmtId="168" fontId="68" fillId="58" borderId="53" xfId="93" applyNumberFormat="1" applyFont="1" applyFill="1" applyBorder="1" applyAlignment="1">
      <alignment horizontal="right" vertical="center"/>
    </xf>
    <xf numFmtId="17" fontId="68" fillId="58" borderId="47" xfId="82" applyNumberFormat="1" applyFont="1" applyFill="1" applyBorder="1" applyAlignment="1">
      <alignment horizontal="center" vertical="center"/>
    </xf>
    <xf numFmtId="17" fontId="68" fillId="58" borderId="67" xfId="82" applyNumberFormat="1" applyFont="1" applyFill="1" applyBorder="1" applyAlignment="1">
      <alignment horizontal="center" vertical="center"/>
    </xf>
    <xf numFmtId="17" fontId="68" fillId="58" borderId="53" xfId="82" applyNumberFormat="1" applyFont="1" applyFill="1" applyBorder="1" applyAlignment="1">
      <alignment horizontal="center" vertical="center"/>
    </xf>
    <xf numFmtId="17" fontId="68" fillId="58" borderId="43" xfId="0" quotePrefix="1" applyNumberFormat="1" applyFont="1" applyFill="1" applyBorder="1" applyAlignment="1">
      <alignment horizontal="center" vertical="center"/>
    </xf>
    <xf numFmtId="17" fontId="68" fillId="58" borderId="39" xfId="0" quotePrefix="1" applyNumberFormat="1" applyFont="1" applyFill="1" applyBorder="1" applyAlignment="1">
      <alignment horizontal="center" vertical="center"/>
    </xf>
    <xf numFmtId="17" fontId="68" fillId="58" borderId="47" xfId="0" quotePrefix="1" applyNumberFormat="1" applyFont="1" applyFill="1" applyBorder="1" applyAlignment="1">
      <alignment horizontal="center" vertical="center"/>
    </xf>
    <xf numFmtId="17" fontId="68" fillId="58" borderId="67" xfId="0" quotePrefix="1" applyNumberFormat="1" applyFont="1" applyFill="1" applyBorder="1" applyAlignment="1">
      <alignment horizontal="center" vertical="center"/>
    </xf>
    <xf numFmtId="17" fontId="68" fillId="58" borderId="53" xfId="0" quotePrefix="1" applyNumberFormat="1" applyFont="1" applyFill="1" applyBorder="1" applyAlignment="1">
      <alignment horizontal="center" vertical="center"/>
    </xf>
    <xf numFmtId="170" fontId="68" fillId="58" borderId="34" xfId="81" applyFont="1" applyFill="1" applyBorder="1" applyAlignment="1">
      <alignment horizontal="center" vertical="center" wrapText="1"/>
    </xf>
    <xf numFmtId="170" fontId="68" fillId="58" borderId="34" xfId="81" applyFont="1" applyFill="1" applyBorder="1" applyAlignment="1">
      <alignment horizontal="center" vertical="center"/>
    </xf>
    <xf numFmtId="170" fontId="68" fillId="58" borderId="33" xfId="81" applyFont="1" applyFill="1" applyBorder="1" applyAlignment="1">
      <alignment horizontal="center"/>
    </xf>
    <xf numFmtId="170" fontId="68" fillId="58" borderId="33" xfId="81" applyFont="1" applyFill="1" applyBorder="1" applyAlignment="1">
      <alignment horizontal="centerContinuous"/>
    </xf>
    <xf numFmtId="0" fontId="68" fillId="58" borderId="23" xfId="0" applyFont="1" applyFill="1" applyBorder="1"/>
    <xf numFmtId="0" fontId="68" fillId="58" borderId="25" xfId="0" applyFont="1" applyFill="1" applyBorder="1"/>
    <xf numFmtId="175" fontId="67" fillId="0" borderId="0" xfId="0" applyNumberFormat="1" applyFont="1"/>
    <xf numFmtId="176" fontId="67" fillId="0" borderId="89" xfId="93" applyNumberFormat="1" applyFont="1" applyBorder="1" applyAlignment="1">
      <alignment horizontal="center" vertical="center"/>
    </xf>
    <xf numFmtId="176" fontId="67" fillId="0" borderId="92" xfId="93" applyNumberFormat="1" applyFont="1" applyBorder="1" applyAlignment="1">
      <alignment horizontal="center" vertical="center"/>
    </xf>
    <xf numFmtId="175" fontId="96" fillId="0" borderId="0" xfId="0" applyNumberFormat="1" applyFont="1" applyAlignment="1">
      <alignment vertical="center"/>
    </xf>
    <xf numFmtId="0" fontId="35" fillId="0" borderId="0" xfId="69" applyAlignment="1" applyProtection="1"/>
    <xf numFmtId="165" fontId="67" fillId="0" borderId="61" xfId="93" applyFont="1" applyBorder="1" applyAlignment="1">
      <alignment vertical="center"/>
    </xf>
    <xf numFmtId="165" fontId="67" fillId="0" borderId="41" xfId="93" applyFont="1" applyBorder="1" applyAlignment="1">
      <alignment vertical="center"/>
    </xf>
    <xf numFmtId="165" fontId="67" fillId="0" borderId="41" xfId="82" applyNumberFormat="1" applyFont="1" applyBorder="1" applyAlignment="1">
      <alignment vertical="center"/>
    </xf>
    <xf numFmtId="165" fontId="67" fillId="0" borderId="28" xfId="82" applyNumberFormat="1" applyFont="1" applyBorder="1" applyAlignment="1">
      <alignment vertical="center"/>
    </xf>
    <xf numFmtId="165" fontId="67" fillId="0" borderId="45" xfId="82" applyNumberFormat="1" applyFont="1" applyBorder="1" applyAlignment="1">
      <alignment vertical="center"/>
    </xf>
    <xf numFmtId="176" fontId="67" fillId="0" borderId="93" xfId="93" applyNumberFormat="1" applyFont="1" applyBorder="1" applyAlignment="1">
      <alignment horizontal="center" vertical="center"/>
    </xf>
    <xf numFmtId="176" fontId="67" fillId="0" borderId="94" xfId="93" applyNumberFormat="1" applyFont="1" applyBorder="1" applyAlignment="1">
      <alignment horizontal="center" vertical="center"/>
    </xf>
    <xf numFmtId="164" fontId="67" fillId="0" borderId="51" xfId="93" applyNumberFormat="1" applyFont="1" applyBorder="1" applyAlignment="1">
      <alignment horizontal="center" vertical="center"/>
    </xf>
    <xf numFmtId="176" fontId="67" fillId="0" borderId="94" xfId="244" applyNumberFormat="1" applyFont="1" applyBorder="1" applyAlignment="1">
      <alignment horizontal="center" vertical="center"/>
    </xf>
    <xf numFmtId="168" fontId="67" fillId="0" borderId="0" xfId="82" applyNumberFormat="1" applyFont="1"/>
    <xf numFmtId="173" fontId="67" fillId="0" borderId="71" xfId="93" applyNumberFormat="1" applyFont="1" applyBorder="1"/>
    <xf numFmtId="173" fontId="67" fillId="0" borderId="72" xfId="93" applyNumberFormat="1" applyFont="1" applyBorder="1"/>
    <xf numFmtId="173" fontId="68" fillId="0" borderId="67" xfId="93" applyNumberFormat="1" applyFont="1" applyBorder="1"/>
    <xf numFmtId="165" fontId="67" fillId="0" borderId="40" xfId="93" applyFont="1" applyBorder="1" applyAlignment="1">
      <alignment vertical="center"/>
    </xf>
    <xf numFmtId="17" fontId="68" fillId="58" borderId="53" xfId="0" applyNumberFormat="1" applyFont="1" applyFill="1" applyBorder="1" applyAlignment="1">
      <alignment horizontal="center" vertical="center"/>
    </xf>
    <xf numFmtId="164" fontId="68" fillId="0" borderId="95" xfId="0" applyNumberFormat="1" applyFont="1" applyBorder="1" applyAlignment="1">
      <alignment horizontal="center" vertical="center"/>
    </xf>
    <xf numFmtId="164" fontId="67" fillId="0" borderId="95" xfId="93" applyNumberFormat="1" applyFont="1" applyBorder="1" applyAlignment="1">
      <alignment horizontal="center" vertical="center"/>
    </xf>
    <xf numFmtId="164" fontId="68" fillId="0" borderId="95" xfId="93" applyNumberFormat="1" applyFont="1" applyBorder="1" applyAlignment="1">
      <alignment horizontal="center" vertical="center"/>
    </xf>
    <xf numFmtId="17" fontId="68" fillId="58" borderId="67" xfId="0" applyNumberFormat="1" applyFont="1" applyFill="1" applyBorder="1" applyAlignment="1">
      <alignment horizontal="center" vertical="center"/>
    </xf>
    <xf numFmtId="164" fontId="68" fillId="0" borderId="69" xfId="0" applyNumberFormat="1" applyFont="1" applyBorder="1" applyAlignment="1">
      <alignment horizontal="center" vertical="center"/>
    </xf>
    <xf numFmtId="164" fontId="68" fillId="0" borderId="69" xfId="93" applyNumberFormat="1" applyFont="1" applyBorder="1" applyAlignment="1">
      <alignment horizontal="center" vertical="center"/>
    </xf>
    <xf numFmtId="164" fontId="67" fillId="0" borderId="86" xfId="93" applyNumberFormat="1" applyFont="1" applyBorder="1" applyAlignment="1">
      <alignment horizontal="center" vertical="center"/>
    </xf>
    <xf numFmtId="164" fontId="67" fillId="0" borderId="95" xfId="93" applyNumberFormat="1" applyFont="1" applyBorder="1" applyAlignment="1">
      <alignment horizontal="right" vertical="center"/>
    </xf>
    <xf numFmtId="164" fontId="68" fillId="0" borderId="95" xfId="0" applyNumberFormat="1" applyFont="1" applyBorder="1" applyAlignment="1">
      <alignment horizontal="right" vertical="center"/>
    </xf>
    <xf numFmtId="164" fontId="67" fillId="0" borderId="87" xfId="93" applyNumberFormat="1" applyFont="1" applyBorder="1" applyAlignment="1">
      <alignment horizontal="center" vertical="center"/>
    </xf>
    <xf numFmtId="164" fontId="67" fillId="0" borderId="69" xfId="93" applyNumberFormat="1" applyFont="1" applyBorder="1" applyAlignment="1">
      <alignment horizontal="right" vertical="center"/>
    </xf>
    <xf numFmtId="164" fontId="68" fillId="0" borderId="69" xfId="0" applyNumberFormat="1" applyFont="1" applyBorder="1" applyAlignment="1">
      <alignment horizontal="right" vertical="center"/>
    </xf>
    <xf numFmtId="3" fontId="67" fillId="0" borderId="50" xfId="82" applyNumberFormat="1" applyFont="1" applyBorder="1" applyAlignment="1">
      <alignment vertical="center"/>
    </xf>
    <xf numFmtId="168" fontId="68" fillId="0" borderId="42" xfId="217" applyNumberFormat="1" applyFont="1" applyBorder="1" applyAlignment="1">
      <alignment vertical="center"/>
    </xf>
    <xf numFmtId="17" fontId="68" fillId="58" borderId="39" xfId="1617" quotePrefix="1" applyNumberFormat="1" applyFont="1" applyFill="1" applyBorder="1" applyAlignment="1">
      <alignment horizontal="center" vertical="center"/>
    </xf>
    <xf numFmtId="168" fontId="67" fillId="0" borderId="41" xfId="217" applyNumberFormat="1" applyFont="1" applyBorder="1" applyAlignment="1">
      <alignment vertical="center"/>
    </xf>
    <xf numFmtId="0" fontId="98" fillId="0" borderId="0" xfId="0" applyFont="1" applyAlignment="1">
      <alignment horizontal="left" vertical="center" indent="2"/>
    </xf>
    <xf numFmtId="0" fontId="0" fillId="65" borderId="0" xfId="0" applyFill="1"/>
    <xf numFmtId="17" fontId="68" fillId="58" borderId="43" xfId="82" applyNumberFormat="1" applyFont="1" applyFill="1" applyBorder="1" applyAlignment="1">
      <alignment horizontal="left" vertical="center"/>
    </xf>
    <xf numFmtId="0" fontId="100" fillId="65" borderId="0" xfId="69" applyFont="1" applyFill="1" applyAlignment="1" applyProtection="1"/>
    <xf numFmtId="0" fontId="35" fillId="65" borderId="0" xfId="69" applyFill="1" applyAlignment="1" applyProtection="1"/>
    <xf numFmtId="0" fontId="98" fillId="65" borderId="0" xfId="0" applyFont="1" applyFill="1" applyAlignment="1">
      <alignment horizontal="left" vertical="center"/>
    </xf>
    <xf numFmtId="175" fontId="67" fillId="65" borderId="0" xfId="0" applyNumberFormat="1" applyFont="1" applyFill="1"/>
    <xf numFmtId="175" fontId="97" fillId="65" borderId="0" xfId="0" applyNumberFormat="1" applyFont="1" applyFill="1"/>
    <xf numFmtId="0" fontId="67" fillId="65" borderId="0" xfId="0" applyFont="1" applyFill="1"/>
    <xf numFmtId="175" fontId="67" fillId="0" borderId="0" xfId="0" applyNumberFormat="1" applyFont="1" applyAlignment="1">
      <alignment vertical="center"/>
    </xf>
    <xf numFmtId="10" fontId="67" fillId="0" borderId="0" xfId="85" applyNumberFormat="1" applyFont="1" applyFill="1" applyAlignment="1">
      <alignment horizontal="center"/>
    </xf>
    <xf numFmtId="0" fontId="100" fillId="0" borderId="0" xfId="69" applyFont="1" applyFill="1" applyAlignment="1" applyProtection="1"/>
    <xf numFmtId="0" fontId="68" fillId="0" borderId="0" xfId="82" applyFont="1"/>
    <xf numFmtId="169" fontId="67" fillId="0" borderId="41" xfId="85" applyNumberFormat="1" applyFont="1" applyBorder="1" applyAlignment="1">
      <alignment horizontal="center"/>
    </xf>
    <xf numFmtId="169" fontId="67" fillId="0" borderId="40" xfId="85" applyNumberFormat="1" applyFont="1" applyBorder="1" applyAlignment="1">
      <alignment horizontal="center"/>
    </xf>
    <xf numFmtId="169" fontId="67" fillId="0" borderId="42" xfId="85" applyNumberFormat="1" applyFont="1" applyBorder="1" applyAlignment="1">
      <alignment horizontal="center"/>
    </xf>
    <xf numFmtId="167" fontId="67" fillId="0" borderId="41" xfId="93" applyNumberFormat="1" applyFont="1" applyBorder="1" applyAlignment="1">
      <alignment horizontal="center"/>
    </xf>
    <xf numFmtId="167" fontId="67" fillId="0" borderId="40" xfId="93" applyNumberFormat="1" applyFont="1" applyBorder="1" applyAlignment="1">
      <alignment horizontal="center"/>
    </xf>
    <xf numFmtId="167" fontId="68" fillId="0" borderId="41" xfId="93" applyNumberFormat="1" applyFont="1" applyBorder="1" applyAlignment="1">
      <alignment horizontal="center"/>
    </xf>
    <xf numFmtId="169" fontId="67" fillId="0" borderId="46" xfId="85" applyNumberFormat="1" applyFont="1" applyBorder="1" applyAlignment="1">
      <alignment horizontal="right"/>
    </xf>
    <xf numFmtId="169" fontId="67" fillId="0" borderId="42" xfId="85" applyNumberFormat="1" applyFont="1" applyBorder="1" applyAlignment="1">
      <alignment horizontal="right"/>
    </xf>
    <xf numFmtId="0" fontId="67" fillId="0" borderId="33" xfId="0" applyFont="1" applyBorder="1" applyAlignment="1">
      <alignment vertical="center"/>
    </xf>
    <xf numFmtId="0" fontId="67" fillId="0" borderId="35" xfId="0" applyFont="1" applyBorder="1"/>
    <xf numFmtId="0" fontId="67" fillId="0" borderId="33" xfId="0" applyFont="1" applyBorder="1"/>
    <xf numFmtId="0" fontId="67" fillId="0" borderId="26" xfId="0" applyFont="1" applyBorder="1"/>
    <xf numFmtId="0" fontId="109" fillId="0" borderId="0" xfId="0" applyFont="1" applyAlignment="1">
      <alignment horizontal="center" vertical="center"/>
    </xf>
    <xf numFmtId="168" fontId="68" fillId="0" borderId="0" xfId="93" applyNumberFormat="1" applyFont="1" applyFill="1" applyBorder="1"/>
    <xf numFmtId="168" fontId="68" fillId="0" borderId="0" xfId="217" applyNumberFormat="1" applyFont="1" applyFill="1" applyBorder="1"/>
    <xf numFmtId="17" fontId="68" fillId="58" borderId="22" xfId="174" applyNumberFormat="1" applyFont="1" applyFill="1" applyBorder="1" applyAlignment="1">
      <alignment horizontal="center" vertical="center"/>
    </xf>
    <xf numFmtId="176" fontId="67" fillId="0" borderId="0" xfId="93" applyNumberFormat="1" applyFont="1" applyBorder="1" applyAlignment="1">
      <alignment horizontal="center" vertical="center"/>
    </xf>
    <xf numFmtId="176" fontId="67" fillId="0" borderId="0" xfId="244" applyNumberFormat="1" applyFont="1" applyBorder="1" applyAlignment="1">
      <alignment horizontal="center" vertical="center"/>
    </xf>
    <xf numFmtId="0" fontId="67" fillId="0" borderId="56" xfId="82" applyFont="1" applyBorder="1" applyAlignment="1">
      <alignment vertical="center"/>
    </xf>
    <xf numFmtId="176" fontId="67" fillId="0" borderId="109" xfId="93" applyNumberFormat="1" applyFont="1" applyBorder="1" applyAlignment="1">
      <alignment horizontal="center" vertical="center"/>
    </xf>
    <xf numFmtId="176" fontId="67" fillId="0" borderId="109" xfId="244" applyNumberFormat="1" applyFont="1" applyBorder="1" applyAlignment="1">
      <alignment horizontal="center" vertical="center"/>
    </xf>
    <xf numFmtId="175" fontId="106" fillId="59" borderId="24" xfId="0" applyNumberFormat="1" applyFont="1" applyFill="1" applyBorder="1" applyAlignment="1">
      <alignment horizontal="left" vertical="center" wrapText="1"/>
    </xf>
    <xf numFmtId="0" fontId="67" fillId="0" borderId="26" xfId="82" applyFont="1" applyBorder="1" applyAlignment="1">
      <alignment vertical="center"/>
    </xf>
    <xf numFmtId="4" fontId="67" fillId="0" borderId="41" xfId="82" applyNumberFormat="1" applyFont="1" applyBorder="1" applyAlignment="1">
      <alignment horizontal="right" vertical="center"/>
    </xf>
    <xf numFmtId="17" fontId="68" fillId="58" borderId="24" xfId="82" applyNumberFormat="1" applyFont="1" applyFill="1" applyBorder="1" applyAlignment="1">
      <alignment horizontal="left" vertical="center"/>
    </xf>
    <xf numFmtId="169" fontId="67" fillId="0" borderId="34" xfId="85" applyNumberFormat="1" applyFont="1" applyBorder="1" applyAlignment="1">
      <alignment horizontal="left"/>
    </xf>
    <xf numFmtId="4" fontId="67" fillId="0" borderId="50" xfId="82" applyNumberFormat="1" applyFont="1" applyBorder="1" applyAlignment="1">
      <alignment horizontal="right" vertical="center"/>
    </xf>
    <xf numFmtId="176" fontId="67" fillId="0" borderId="50" xfId="82" applyNumberFormat="1" applyFont="1" applyBorder="1" applyAlignment="1">
      <alignment horizontal="right" vertical="center"/>
    </xf>
    <xf numFmtId="169" fontId="67" fillId="0" borderId="15" xfId="85" applyNumberFormat="1" applyFont="1" applyBorder="1" applyAlignment="1">
      <alignment horizontal="left"/>
    </xf>
    <xf numFmtId="4" fontId="67" fillId="0" borderId="42" xfId="82" applyNumberFormat="1" applyFont="1" applyBorder="1" applyAlignment="1">
      <alignment horizontal="right" vertical="center"/>
    </xf>
    <xf numFmtId="3" fontId="67" fillId="0" borderId="42" xfId="82" applyNumberFormat="1" applyFont="1" applyBorder="1" applyAlignment="1">
      <alignment horizontal="right" vertical="center"/>
    </xf>
    <xf numFmtId="168" fontId="68" fillId="58" borderId="24" xfId="93" applyNumberFormat="1" applyFont="1" applyFill="1" applyBorder="1" applyAlignment="1">
      <alignment horizontal="left" vertical="center"/>
    </xf>
    <xf numFmtId="168" fontId="68" fillId="58" borderId="39" xfId="93" quotePrefix="1" applyNumberFormat="1" applyFont="1" applyFill="1" applyBorder="1" applyAlignment="1">
      <alignment horizontal="center" vertical="center"/>
    </xf>
    <xf numFmtId="168" fontId="68" fillId="58" borderId="47" xfId="93" quotePrefix="1" applyNumberFormat="1" applyFont="1" applyFill="1" applyBorder="1" applyAlignment="1">
      <alignment horizontal="center" vertical="center"/>
    </xf>
    <xf numFmtId="168" fontId="68" fillId="58" borderId="43" xfId="93" quotePrefix="1" applyNumberFormat="1" applyFont="1" applyFill="1" applyBorder="1" applyAlignment="1">
      <alignment horizontal="center" vertical="center"/>
    </xf>
    <xf numFmtId="168" fontId="68" fillId="58" borderId="67" xfId="93" quotePrefix="1" applyNumberFormat="1" applyFont="1" applyFill="1" applyBorder="1" applyAlignment="1">
      <alignment horizontal="center" vertical="center"/>
    </xf>
    <xf numFmtId="168" fontId="68" fillId="58" borderId="53" xfId="93" quotePrefix="1" applyNumberFormat="1" applyFont="1" applyFill="1" applyBorder="1" applyAlignment="1">
      <alignment horizontal="center" vertical="center"/>
    </xf>
    <xf numFmtId="169" fontId="67" fillId="0" borderId="34" xfId="85" applyNumberFormat="1" applyFont="1" applyBorder="1" applyAlignment="1">
      <alignment horizontal="left" wrapText="1"/>
    </xf>
    <xf numFmtId="17" fontId="68" fillId="58" borderId="43" xfId="0" quotePrefix="1" applyNumberFormat="1" applyFont="1" applyFill="1" applyBorder="1" applyAlignment="1">
      <alignment horizontal="left" vertical="center"/>
    </xf>
    <xf numFmtId="0" fontId="67" fillId="0" borderId="34" xfId="0" applyFont="1" applyBorder="1" applyAlignment="1">
      <alignment vertical="center"/>
    </xf>
    <xf numFmtId="168" fontId="67" fillId="0" borderId="62" xfId="93" applyNumberFormat="1" applyFont="1" applyBorder="1" applyAlignment="1">
      <alignment vertical="center"/>
    </xf>
    <xf numFmtId="168" fontId="67" fillId="0" borderId="50" xfId="93" applyNumberFormat="1" applyFont="1" applyBorder="1" applyAlignment="1">
      <alignment vertical="center"/>
    </xf>
    <xf numFmtId="168" fontId="67" fillId="0" borderId="63" xfId="93" applyNumberFormat="1" applyFont="1" applyBorder="1" applyAlignment="1">
      <alignment vertical="center"/>
    </xf>
    <xf numFmtId="168" fontId="67" fillId="0" borderId="68" xfId="93" applyNumberFormat="1" applyFont="1" applyBorder="1" applyAlignment="1">
      <alignment vertical="center"/>
    </xf>
    <xf numFmtId="168" fontId="67" fillId="0" borderId="75" xfId="93" applyNumberFormat="1" applyFont="1" applyBorder="1" applyAlignment="1">
      <alignment vertical="center"/>
    </xf>
    <xf numFmtId="168" fontId="67" fillId="0" borderId="50" xfId="217" applyNumberFormat="1" applyFont="1" applyBorder="1" applyAlignment="1">
      <alignment vertical="center"/>
    </xf>
    <xf numFmtId="173" fontId="67" fillId="0" borderId="52" xfId="93" applyNumberFormat="1" applyFont="1" applyBorder="1" applyAlignment="1">
      <alignment horizontal="right"/>
    </xf>
    <xf numFmtId="0" fontId="101" fillId="58" borderId="22" xfId="82" applyFont="1" applyFill="1" applyBorder="1" applyAlignment="1">
      <alignment vertical="center"/>
    </xf>
    <xf numFmtId="176" fontId="67" fillId="0" borderId="110" xfId="93" applyNumberFormat="1" applyFont="1" applyBorder="1" applyAlignment="1">
      <alignment horizontal="center" vertical="center"/>
    </xf>
    <xf numFmtId="176" fontId="67" fillId="0" borderId="107" xfId="93" applyNumberFormat="1" applyFont="1" applyBorder="1" applyAlignment="1">
      <alignment horizontal="center" vertical="center"/>
    </xf>
    <xf numFmtId="176" fontId="67" fillId="0" borderId="111" xfId="93" applyNumberFormat="1" applyFont="1" applyBorder="1" applyAlignment="1">
      <alignment horizontal="center" vertical="center"/>
    </xf>
    <xf numFmtId="176" fontId="67" fillId="0" borderId="111" xfId="244" applyNumberFormat="1" applyFont="1" applyBorder="1" applyAlignment="1">
      <alignment horizontal="center" vertical="center"/>
    </xf>
    <xf numFmtId="176" fontId="67" fillId="0" borderId="112" xfId="93" applyNumberFormat="1" applyFont="1" applyBorder="1" applyAlignment="1">
      <alignment horizontal="center" vertical="center"/>
    </xf>
    <xf numFmtId="169" fontId="67" fillId="0" borderId="0" xfId="85" applyNumberFormat="1" applyFont="1" applyBorder="1" applyAlignment="1">
      <alignment horizontal="center"/>
    </xf>
    <xf numFmtId="169" fontId="67" fillId="0" borderId="0" xfId="85" applyNumberFormat="1" applyFont="1" applyBorder="1" applyAlignment="1">
      <alignment horizontal="left"/>
    </xf>
    <xf numFmtId="4" fontId="67" fillId="0" borderId="0" xfId="82" applyNumberFormat="1" applyFont="1" applyAlignment="1">
      <alignment horizontal="right" vertical="center"/>
    </xf>
    <xf numFmtId="3" fontId="67" fillId="0" borderId="0" xfId="82" applyNumberFormat="1" applyFont="1" applyAlignment="1">
      <alignment horizontal="right" vertical="center"/>
    </xf>
    <xf numFmtId="168" fontId="67" fillId="0" borderId="0" xfId="93" applyNumberFormat="1" applyFont="1" applyBorder="1"/>
    <xf numFmtId="0" fontId="96" fillId="0" borderId="113" xfId="0" applyFont="1" applyBorder="1"/>
    <xf numFmtId="168" fontId="96" fillId="0" borderId="113" xfId="93" applyNumberFormat="1" applyFont="1" applyBorder="1"/>
    <xf numFmtId="169" fontId="67" fillId="0" borderId="113" xfId="85" applyNumberFormat="1" applyFont="1" applyBorder="1" applyAlignment="1">
      <alignment horizontal="left"/>
    </xf>
    <xf numFmtId="3" fontId="67" fillId="0" borderId="113" xfId="82" applyNumberFormat="1" applyFont="1" applyBorder="1" applyAlignment="1">
      <alignment horizontal="right" vertical="center"/>
    </xf>
    <xf numFmtId="168" fontId="67" fillId="0" borderId="113" xfId="93" applyNumberFormat="1" applyFont="1" applyBorder="1"/>
    <xf numFmtId="173" fontId="67" fillId="0" borderId="0" xfId="93" applyNumberFormat="1" applyFont="1" applyBorder="1" applyAlignment="1">
      <alignment horizontal="center" vertical="center"/>
    </xf>
    <xf numFmtId="173" fontId="67" fillId="0" borderId="0" xfId="93" applyNumberFormat="1" applyFont="1" applyBorder="1" applyAlignment="1">
      <alignment vertical="center"/>
    </xf>
    <xf numFmtId="169" fontId="100" fillId="0" borderId="0" xfId="85" applyNumberFormat="1" applyFont="1" applyAlignment="1" applyProtection="1"/>
    <xf numFmtId="168" fontId="68" fillId="0" borderId="41" xfId="93" applyNumberFormat="1" applyFont="1" applyBorder="1" applyAlignment="1">
      <alignment vertical="center"/>
    </xf>
    <xf numFmtId="168" fontId="68" fillId="0" borderId="39" xfId="93" applyNumberFormat="1" applyFont="1" applyBorder="1" applyAlignment="1">
      <alignment vertical="center"/>
    </xf>
    <xf numFmtId="173" fontId="68" fillId="0" borderId="41" xfId="93" applyNumberFormat="1" applyFont="1" applyBorder="1" applyAlignment="1">
      <alignment vertical="center"/>
    </xf>
    <xf numFmtId="173" fontId="67" fillId="0" borderId="41" xfId="93" applyNumberFormat="1" applyFont="1" applyBorder="1" applyAlignment="1">
      <alignment vertical="center"/>
    </xf>
    <xf numFmtId="173" fontId="68" fillId="0" borderId="39" xfId="93" applyNumberFormat="1" applyFont="1" applyBorder="1" applyAlignment="1">
      <alignment vertical="center"/>
    </xf>
    <xf numFmtId="0" fontId="67" fillId="0" borderId="0" xfId="82" applyFont="1" applyAlignment="1">
      <alignment vertical="center"/>
    </xf>
    <xf numFmtId="3" fontId="67" fillId="0" borderId="92" xfId="93" applyNumberFormat="1" applyFont="1" applyBorder="1" applyAlignment="1">
      <alignment horizontal="center" vertical="center"/>
    </xf>
    <xf numFmtId="3" fontId="67" fillId="0" borderId="109" xfId="93" applyNumberFormat="1" applyFont="1" applyBorder="1" applyAlignment="1">
      <alignment horizontal="center" vertical="center"/>
    </xf>
    <xf numFmtId="3" fontId="67" fillId="0" borderId="109" xfId="244" applyNumberFormat="1" applyFont="1" applyBorder="1" applyAlignment="1">
      <alignment horizontal="center" vertical="center"/>
    </xf>
    <xf numFmtId="176" fontId="0" fillId="0" borderId="0" xfId="0" applyNumberFormat="1"/>
    <xf numFmtId="168" fontId="67" fillId="0" borderId="40" xfId="93" applyNumberFormat="1" applyFont="1" applyBorder="1" applyAlignment="1">
      <alignment horizontal="center"/>
    </xf>
    <xf numFmtId="175" fontId="68" fillId="59" borderId="24" xfId="0" applyNumberFormat="1" applyFont="1" applyFill="1" applyBorder="1" applyAlignment="1">
      <alignment horizontal="left" vertical="center" wrapText="1"/>
    </xf>
    <xf numFmtId="3" fontId="68" fillId="0" borderId="91" xfId="234" applyNumberFormat="1" applyFont="1" applyBorder="1" applyAlignment="1">
      <alignment horizontal="right" vertical="center"/>
    </xf>
    <xf numFmtId="3" fontId="68" fillId="0" borderId="92" xfId="234" applyNumberFormat="1" applyFont="1" applyBorder="1" applyAlignment="1">
      <alignment horizontal="right" vertical="center"/>
    </xf>
    <xf numFmtId="3" fontId="67" fillId="0" borderId="91" xfId="234" applyNumberFormat="1" applyFont="1" applyBorder="1" applyAlignment="1">
      <alignment horizontal="right" vertical="center"/>
    </xf>
    <xf numFmtId="3" fontId="67" fillId="0" borderId="92" xfId="234" applyNumberFormat="1" applyFont="1" applyBorder="1" applyAlignment="1">
      <alignment horizontal="right" vertical="center"/>
    </xf>
    <xf numFmtId="3" fontId="67" fillId="0" borderId="90" xfId="234" applyNumberFormat="1" applyFont="1" applyBorder="1" applyAlignment="1">
      <alignment horizontal="right" vertical="center"/>
    </xf>
    <xf numFmtId="3" fontId="67" fillId="0" borderId="89" xfId="234" applyNumberFormat="1" applyFont="1" applyBorder="1" applyAlignment="1">
      <alignment horizontal="right" vertical="center"/>
    </xf>
    <xf numFmtId="3" fontId="67" fillId="0" borderId="108" xfId="234" applyNumberFormat="1" applyFont="1" applyBorder="1" applyAlignment="1">
      <alignment horizontal="right" vertical="center"/>
    </xf>
    <xf numFmtId="3" fontId="67" fillId="0" borderId="107" xfId="234" applyNumberFormat="1" applyFont="1" applyBorder="1" applyAlignment="1">
      <alignment horizontal="right" vertical="center"/>
    </xf>
    <xf numFmtId="6" fontId="101" fillId="58" borderId="22" xfId="82" applyNumberFormat="1" applyFont="1" applyFill="1" applyBorder="1" applyAlignment="1">
      <alignment horizontal="left" vertical="center"/>
    </xf>
    <xf numFmtId="0" fontId="90" fillId="0" borderId="0" xfId="69" applyFont="1" applyAlignment="1" applyProtection="1">
      <alignment horizontal="left" vertical="center"/>
    </xf>
    <xf numFmtId="3" fontId="68" fillId="0" borderId="90" xfId="234" applyNumberFormat="1" applyFont="1" applyBorder="1" applyAlignment="1">
      <alignment horizontal="right" vertical="center"/>
    </xf>
    <xf numFmtId="3" fontId="68" fillId="0" borderId="89" xfId="234" applyNumberFormat="1" applyFont="1" applyBorder="1" applyAlignment="1">
      <alignment horizontal="right" vertical="center"/>
    </xf>
    <xf numFmtId="0" fontId="90" fillId="0" borderId="0" xfId="69" applyFont="1" applyBorder="1" applyAlignment="1" applyProtection="1">
      <alignment horizontal="left" vertical="center"/>
    </xf>
    <xf numFmtId="0" fontId="147" fillId="0" borderId="0" xfId="0" applyFont="1"/>
    <xf numFmtId="0" fontId="89" fillId="65" borderId="0" xfId="0" applyFont="1" applyFill="1" applyAlignment="1">
      <alignment horizontal="left" vertical="center"/>
    </xf>
    <xf numFmtId="0" fontId="68" fillId="0" borderId="16" xfId="180" applyFont="1" applyBorder="1" applyAlignment="1">
      <alignment horizontal="left" vertical="center" indent="1"/>
    </xf>
    <xf numFmtId="0" fontId="67" fillId="0" borderId="16" xfId="174" applyFont="1" applyBorder="1" applyAlignment="1">
      <alignment horizontal="left" vertical="center" indent="3"/>
    </xf>
    <xf numFmtId="0" fontId="67" fillId="0" borderId="16" xfId="180" applyFont="1" applyBorder="1" applyAlignment="1">
      <alignment horizontal="left" vertical="center" indent="2"/>
    </xf>
    <xf numFmtId="0" fontId="68" fillId="0" borderId="18" xfId="180" applyFont="1" applyBorder="1" applyAlignment="1">
      <alignment horizontal="left" vertical="center" indent="1"/>
    </xf>
    <xf numFmtId="164" fontId="67" fillId="0" borderId="18" xfId="180" applyNumberFormat="1" applyFont="1" applyBorder="1" applyAlignment="1">
      <alignment horizontal="left" vertical="center" indent="1"/>
    </xf>
    <xf numFmtId="164" fontId="67" fillId="0" borderId="15" xfId="180" applyNumberFormat="1" applyFont="1" applyBorder="1" applyAlignment="1">
      <alignment horizontal="left" vertical="center" indent="1"/>
    </xf>
    <xf numFmtId="164" fontId="67" fillId="0" borderId="58" xfId="180" applyNumberFormat="1" applyFont="1" applyBorder="1" applyAlignment="1">
      <alignment horizontal="center" vertical="center"/>
    </xf>
    <xf numFmtId="164" fontId="67" fillId="0" borderId="61" xfId="180" applyNumberFormat="1" applyFont="1" applyBorder="1" applyAlignment="1">
      <alignment horizontal="center" vertical="center"/>
    </xf>
    <xf numFmtId="164" fontId="68" fillId="0" borderId="61" xfId="0" applyNumberFormat="1" applyFont="1" applyBorder="1" applyAlignment="1">
      <alignment horizontal="center" vertical="center"/>
    </xf>
    <xf numFmtId="164" fontId="67" fillId="0" borderId="29" xfId="180" applyNumberFormat="1" applyFont="1" applyBorder="1" applyAlignment="1">
      <alignment horizontal="center" vertical="center"/>
    </xf>
    <xf numFmtId="164" fontId="67" fillId="0" borderId="70" xfId="180" applyNumberFormat="1" applyFont="1" applyBorder="1" applyAlignment="1">
      <alignment horizontal="center" vertical="center"/>
    </xf>
    <xf numFmtId="164" fontId="68" fillId="0" borderId="29" xfId="0" applyNumberFormat="1" applyFont="1" applyBorder="1" applyAlignment="1">
      <alignment horizontal="center" vertical="center"/>
    </xf>
    <xf numFmtId="164" fontId="68" fillId="0" borderId="58" xfId="0" applyNumberFormat="1" applyFont="1" applyBorder="1" applyAlignment="1">
      <alignment horizontal="center" vertical="center"/>
    </xf>
    <xf numFmtId="164" fontId="68" fillId="0" borderId="70" xfId="0" applyNumberFormat="1" applyFont="1" applyBorder="1" applyAlignment="1">
      <alignment horizontal="center" vertical="center"/>
    </xf>
    <xf numFmtId="164" fontId="68" fillId="0" borderId="96" xfId="0" applyNumberFormat="1" applyFont="1" applyBorder="1" applyAlignment="1">
      <alignment horizontal="center" vertical="center"/>
    </xf>
    <xf numFmtId="165" fontId="67" fillId="0" borderId="14" xfId="180" applyNumberFormat="1" applyFont="1" applyBorder="1" applyAlignment="1">
      <alignment horizontal="left" vertical="center" indent="2"/>
    </xf>
    <xf numFmtId="0" fontId="67" fillId="0" borderId="117" xfId="180" applyFont="1" applyBorder="1" applyAlignment="1">
      <alignment horizontal="left" vertical="center" indent="1"/>
    </xf>
    <xf numFmtId="164" fontId="67" fillId="0" borderId="60" xfId="0" applyNumberFormat="1" applyFont="1" applyBorder="1" applyAlignment="1">
      <alignment horizontal="center" vertical="center"/>
    </xf>
    <xf numFmtId="164" fontId="67" fillId="0" borderId="32" xfId="0" applyNumberFormat="1" applyFont="1" applyBorder="1" applyAlignment="1">
      <alignment horizontal="center" vertical="center"/>
    </xf>
    <xf numFmtId="164" fontId="67" fillId="0" borderId="59" xfId="0" applyNumberFormat="1" applyFont="1" applyBorder="1" applyAlignment="1">
      <alignment horizontal="center" vertical="center"/>
    </xf>
    <xf numFmtId="164" fontId="67" fillId="0" borderId="69" xfId="0" applyNumberFormat="1" applyFont="1" applyBorder="1" applyAlignment="1">
      <alignment horizontal="center" vertical="center"/>
    </xf>
    <xf numFmtId="164" fontId="67" fillId="0" borderId="95" xfId="0" applyNumberFormat="1" applyFont="1" applyBorder="1" applyAlignment="1">
      <alignment horizontal="center" vertical="center"/>
    </xf>
    <xf numFmtId="0" fontId="67" fillId="0" borderId="18" xfId="180" applyFont="1" applyBorder="1" applyAlignment="1">
      <alignment horizontal="left" vertical="center" indent="1"/>
    </xf>
    <xf numFmtId="164" fontId="67" fillId="0" borderId="61" xfId="0" applyNumberFormat="1" applyFont="1" applyBorder="1" applyAlignment="1">
      <alignment horizontal="center" vertical="center"/>
    </xf>
    <xf numFmtId="164" fontId="67" fillId="0" borderId="29" xfId="0" applyNumberFormat="1" applyFont="1" applyBorder="1" applyAlignment="1">
      <alignment horizontal="center" vertical="center"/>
    </xf>
    <xf numFmtId="164" fontId="67" fillId="0" borderId="58" xfId="0" applyNumberFormat="1" applyFont="1" applyBorder="1" applyAlignment="1">
      <alignment horizontal="center" vertical="center"/>
    </xf>
    <xf numFmtId="164" fontId="67" fillId="0" borderId="70" xfId="0" applyNumberFormat="1" applyFont="1" applyBorder="1" applyAlignment="1">
      <alignment horizontal="center" vertical="center"/>
    </xf>
    <xf numFmtId="164" fontId="67" fillId="0" borderId="96" xfId="0" applyNumberFormat="1" applyFont="1" applyBorder="1" applyAlignment="1">
      <alignment horizontal="center" vertical="center"/>
    </xf>
    <xf numFmtId="169" fontId="67" fillId="0" borderId="15" xfId="85" applyNumberFormat="1" applyFont="1" applyBorder="1" applyAlignment="1">
      <alignment horizontal="left" wrapText="1"/>
    </xf>
    <xf numFmtId="0" fontId="35" fillId="0" borderId="0" xfId="69" applyAlignment="1" applyProtection="1">
      <alignment horizontal="left" vertical="center"/>
    </xf>
    <xf numFmtId="0" fontId="150" fillId="0" borderId="0" xfId="69" applyFont="1" applyAlignment="1" applyProtection="1">
      <alignment horizontal="left" vertical="center"/>
    </xf>
    <xf numFmtId="0" fontId="89" fillId="0" borderId="0" xfId="0" applyFont="1" applyAlignment="1">
      <alignment horizontal="left" indent="1"/>
    </xf>
    <xf numFmtId="0" fontId="89" fillId="0" borderId="0" xfId="0" applyFont="1" applyAlignment="1">
      <alignment horizontal="left"/>
    </xf>
    <xf numFmtId="165" fontId="151" fillId="0" borderId="0" xfId="93" applyFont="1"/>
    <xf numFmtId="0" fontId="152" fillId="0" borderId="0" xfId="0" applyFont="1" applyAlignment="1">
      <alignment horizontal="left" vertical="center"/>
    </xf>
    <xf numFmtId="0" fontId="96" fillId="0" borderId="21" xfId="82" applyFont="1" applyBorder="1"/>
    <xf numFmtId="0" fontId="96" fillId="0" borderId="0" xfId="82" applyFont="1"/>
    <xf numFmtId="3" fontId="96" fillId="0" borderId="0" xfId="82" applyNumberFormat="1" applyFont="1"/>
    <xf numFmtId="172" fontId="106" fillId="0" borderId="0" xfId="82" applyNumberFormat="1" applyFont="1" applyAlignment="1">
      <alignment horizontal="center"/>
    </xf>
    <xf numFmtId="0" fontId="104" fillId="58" borderId="22" xfId="82" applyFont="1" applyFill="1" applyBorder="1" applyAlignment="1">
      <alignment vertical="center"/>
    </xf>
    <xf numFmtId="0" fontId="67" fillId="0" borderId="34" xfId="82" applyFont="1" applyBorder="1" applyAlignment="1">
      <alignment vertical="center"/>
    </xf>
    <xf numFmtId="0" fontId="67" fillId="0" borderId="57" xfId="82" applyFont="1" applyBorder="1" applyAlignment="1">
      <alignment vertical="center"/>
    </xf>
    <xf numFmtId="0" fontId="68" fillId="0" borderId="37" xfId="82" applyFont="1" applyBorder="1"/>
    <xf numFmtId="175" fontId="106" fillId="0" borderId="24" xfId="0" applyNumberFormat="1" applyFont="1" applyBorder="1" applyAlignment="1">
      <alignment horizontal="left" vertical="center" wrapText="1"/>
    </xf>
    <xf numFmtId="3" fontId="67" fillId="0" borderId="0" xfId="244" applyNumberFormat="1" applyFont="1" applyBorder="1" applyAlignment="1">
      <alignment horizontal="center" vertical="center"/>
    </xf>
    <xf numFmtId="169" fontId="68" fillId="0" borderId="26" xfId="85" applyNumberFormat="1" applyFont="1" applyBorder="1" applyAlignment="1">
      <alignment horizontal="left"/>
    </xf>
    <xf numFmtId="0" fontId="123" fillId="0" borderId="0" xfId="0" applyFont="1"/>
    <xf numFmtId="0" fontId="68" fillId="0" borderId="26" xfId="82" applyFont="1" applyBorder="1" applyAlignment="1">
      <alignment vertical="center"/>
    </xf>
    <xf numFmtId="3" fontId="68" fillId="0" borderId="108" xfId="234" applyNumberFormat="1" applyFont="1" applyBorder="1" applyAlignment="1">
      <alignment horizontal="center" vertical="center"/>
    </xf>
    <xf numFmtId="3" fontId="68" fillId="0" borderId="107" xfId="234" applyNumberFormat="1" applyFont="1" applyBorder="1" applyAlignment="1">
      <alignment horizontal="center" vertical="center"/>
    </xf>
    <xf numFmtId="0" fontId="68" fillId="0" borderId="26" xfId="0" applyFont="1" applyBorder="1" applyAlignment="1">
      <alignment vertical="center"/>
    </xf>
    <xf numFmtId="173" fontId="67" fillId="0" borderId="0" xfId="93" applyNumberFormat="1" applyFont="1" applyFill="1" applyBorder="1" applyAlignment="1">
      <alignment horizontal="center" vertical="center"/>
    </xf>
    <xf numFmtId="165" fontId="67" fillId="0" borderId="37" xfId="93" applyFont="1" applyBorder="1" applyAlignment="1">
      <alignment vertical="center"/>
    </xf>
    <xf numFmtId="169" fontId="67" fillId="0" borderId="30" xfId="85" applyNumberFormat="1" applyFont="1" applyBorder="1" applyAlignment="1">
      <alignment horizontal="center"/>
    </xf>
    <xf numFmtId="169" fontId="67" fillId="0" borderId="50" xfId="85" applyNumberFormat="1" applyFont="1" applyBorder="1" applyAlignment="1">
      <alignment horizontal="center"/>
    </xf>
    <xf numFmtId="0" fontId="156" fillId="0" borderId="0" xfId="0" applyFont="1"/>
    <xf numFmtId="175" fontId="96" fillId="0" borderId="0" xfId="0" applyNumberFormat="1" applyFont="1" applyAlignment="1">
      <alignment horizontal="left" vertical="center"/>
    </xf>
    <xf numFmtId="202" fontId="100" fillId="0" borderId="0" xfId="69" applyNumberFormat="1" applyFont="1" applyAlignment="1" applyProtection="1"/>
    <xf numFmtId="169" fontId="67" fillId="0" borderId="0" xfId="85" applyNumberFormat="1" applyFont="1"/>
    <xf numFmtId="17" fontId="107" fillId="58" borderId="43" xfId="82" applyNumberFormat="1" applyFont="1" applyFill="1" applyBorder="1" applyAlignment="1">
      <alignment horizontal="left" vertical="center"/>
    </xf>
    <xf numFmtId="3" fontId="67" fillId="0" borderId="110" xfId="93" applyNumberFormat="1" applyFont="1" applyBorder="1" applyAlignment="1">
      <alignment horizontal="center" vertical="center"/>
    </xf>
    <xf numFmtId="3" fontId="67" fillId="0" borderId="107" xfId="93" applyNumberFormat="1" applyFont="1" applyBorder="1" applyAlignment="1">
      <alignment horizontal="center" vertical="center"/>
    </xf>
    <xf numFmtId="3" fontId="67" fillId="0" borderId="111" xfId="93" applyNumberFormat="1" applyFont="1" applyBorder="1" applyAlignment="1">
      <alignment horizontal="center" vertical="center"/>
    </xf>
    <xf numFmtId="3" fontId="67" fillId="0" borderId="111" xfId="244" applyNumberFormat="1" applyFont="1" applyBorder="1" applyAlignment="1">
      <alignment horizontal="center" vertical="center"/>
    </xf>
    <xf numFmtId="0" fontId="67" fillId="0" borderId="33" xfId="82" applyFont="1" applyBorder="1" applyAlignment="1">
      <alignment vertical="center" wrapText="1"/>
    </xf>
    <xf numFmtId="0" fontId="96" fillId="0" borderId="0" xfId="82" applyFont="1" applyAlignment="1">
      <alignment vertical="top"/>
    </xf>
    <xf numFmtId="3" fontId="67" fillId="0" borderId="0" xfId="82" applyNumberFormat="1" applyFont="1" applyAlignment="1">
      <alignment vertical="center"/>
    </xf>
    <xf numFmtId="0" fontId="160" fillId="0" borderId="0" xfId="82" applyFont="1"/>
    <xf numFmtId="168" fontId="68" fillId="58" borderId="24" xfId="93" applyNumberFormat="1" applyFont="1" applyFill="1" applyBorder="1" applyAlignment="1">
      <alignment vertical="top"/>
    </xf>
    <xf numFmtId="165" fontId="67" fillId="0" borderId="37" xfId="93" applyFont="1" applyBorder="1" applyAlignment="1">
      <alignment horizontal="left"/>
    </xf>
    <xf numFmtId="0" fontId="0" fillId="65" borderId="118" xfId="0" applyFill="1" applyBorder="1"/>
    <xf numFmtId="3" fontId="96" fillId="0" borderId="0" xfId="82" applyNumberFormat="1" applyFont="1" applyAlignment="1">
      <alignment vertical="center"/>
    </xf>
    <xf numFmtId="0" fontId="67" fillId="0" borderId="37" xfId="82" applyFont="1" applyBorder="1" applyAlignment="1">
      <alignment wrapText="1"/>
    </xf>
    <xf numFmtId="168" fontId="68" fillId="0" borderId="72" xfId="93" applyNumberFormat="1" applyFont="1" applyBorder="1" applyAlignment="1">
      <alignment vertical="center"/>
    </xf>
    <xf numFmtId="168" fontId="68" fillId="0" borderId="67" xfId="93" applyNumberFormat="1" applyFont="1" applyBorder="1" applyAlignment="1">
      <alignment vertical="center"/>
    </xf>
    <xf numFmtId="173" fontId="68" fillId="0" borderId="72" xfId="93" applyNumberFormat="1" applyFont="1" applyBorder="1" applyAlignment="1">
      <alignment vertical="center"/>
    </xf>
    <xf numFmtId="173" fontId="67" fillId="0" borderId="72" xfId="93" applyNumberFormat="1" applyFont="1" applyBorder="1" applyAlignment="1">
      <alignment vertical="center"/>
    </xf>
    <xf numFmtId="173" fontId="68" fillId="0" borderId="67" xfId="93" applyNumberFormat="1" applyFont="1" applyBorder="1" applyAlignment="1">
      <alignment vertical="center"/>
    </xf>
    <xf numFmtId="173" fontId="67" fillId="0" borderId="73" xfId="93" applyNumberFormat="1" applyFont="1" applyBorder="1" applyAlignment="1">
      <alignment horizontal="right"/>
    </xf>
    <xf numFmtId="168" fontId="67" fillId="0" borderId="40" xfId="93" applyNumberFormat="1" applyFont="1" applyBorder="1"/>
    <xf numFmtId="168" fontId="67" fillId="0" borderId="41" xfId="93" applyNumberFormat="1" applyFont="1" applyBorder="1"/>
    <xf numFmtId="3" fontId="68" fillId="0" borderId="39" xfId="82" applyNumberFormat="1" applyFont="1" applyBorder="1" applyAlignment="1">
      <alignment vertical="center"/>
    </xf>
    <xf numFmtId="17" fontId="68" fillId="58" borderId="39" xfId="82" applyNumberFormat="1" applyFont="1" applyFill="1" applyBorder="1" applyAlignment="1">
      <alignment horizontal="center" vertical="center"/>
    </xf>
    <xf numFmtId="17" fontId="68" fillId="58" borderId="22" xfId="0" quotePrefix="1" applyNumberFormat="1" applyFont="1" applyFill="1" applyBorder="1" applyAlignment="1">
      <alignment horizontal="left" vertical="center"/>
    </xf>
    <xf numFmtId="169" fontId="67" fillId="0" borderId="56" xfId="85" applyNumberFormat="1" applyFont="1" applyBorder="1" applyAlignment="1">
      <alignment horizontal="left"/>
    </xf>
    <xf numFmtId="169" fontId="67" fillId="0" borderId="18" xfId="85" applyNumberFormat="1" applyFont="1" applyBorder="1" applyAlignment="1">
      <alignment horizontal="left" wrapText="1"/>
    </xf>
    <xf numFmtId="168" fontId="67" fillId="0" borderId="50" xfId="93" applyNumberFormat="1" applyFont="1" applyBorder="1"/>
    <xf numFmtId="168" fontId="67" fillId="0" borderId="61" xfId="93" applyNumberFormat="1" applyFont="1" applyBorder="1"/>
    <xf numFmtId="17" fontId="68" fillId="58" borderId="25" xfId="0" applyNumberFormat="1" applyFont="1" applyFill="1" applyBorder="1" applyAlignment="1">
      <alignment horizontal="center" vertical="center"/>
    </xf>
    <xf numFmtId="0" fontId="68" fillId="0" borderId="25" xfId="180" applyFont="1" applyBorder="1" applyAlignment="1">
      <alignment horizontal="left" vertical="center"/>
    </xf>
    <xf numFmtId="164" fontId="68" fillId="0" borderId="22" xfId="180" applyNumberFormat="1" applyFont="1" applyBorder="1" applyAlignment="1">
      <alignment horizontal="left" vertical="center" indent="1"/>
    </xf>
    <xf numFmtId="164" fontId="68" fillId="0" borderId="24" xfId="180" applyNumberFormat="1" applyFont="1" applyBorder="1" applyAlignment="1">
      <alignment horizontal="left" vertical="center" indent="1"/>
    </xf>
    <xf numFmtId="164" fontId="68" fillId="0" borderId="43" xfId="180" applyNumberFormat="1" applyFont="1" applyBorder="1" applyAlignment="1">
      <alignment horizontal="center" vertical="center"/>
    </xf>
    <xf numFmtId="164" fontId="68" fillId="0" borderId="39" xfId="180" applyNumberFormat="1" applyFont="1" applyBorder="1" applyAlignment="1">
      <alignment horizontal="center" vertical="center"/>
    </xf>
    <xf numFmtId="164" fontId="68" fillId="0" borderId="39" xfId="0" applyNumberFormat="1" applyFont="1" applyBorder="1" applyAlignment="1">
      <alignment horizontal="center" vertical="center"/>
    </xf>
    <xf numFmtId="164" fontId="68" fillId="0" borderId="47" xfId="180" applyNumberFormat="1" applyFont="1" applyBorder="1" applyAlignment="1">
      <alignment horizontal="center" vertical="center"/>
    </xf>
    <xf numFmtId="164" fontId="68" fillId="0" borderId="67" xfId="180" applyNumberFormat="1" applyFont="1" applyBorder="1" applyAlignment="1">
      <alignment horizontal="center" vertical="center"/>
    </xf>
    <xf numFmtId="164" fontId="68" fillId="0" borderId="47" xfId="0" applyNumberFormat="1" applyFont="1" applyBorder="1" applyAlignment="1">
      <alignment horizontal="center" vertical="center"/>
    </xf>
    <xf numFmtId="164" fontId="68" fillId="0" borderId="43" xfId="0" applyNumberFormat="1" applyFont="1" applyBorder="1" applyAlignment="1">
      <alignment horizontal="center" vertical="center"/>
    </xf>
    <xf numFmtId="164" fontId="68" fillId="0" borderId="67" xfId="0" applyNumberFormat="1" applyFont="1" applyBorder="1" applyAlignment="1">
      <alignment horizontal="center" vertical="center"/>
    </xf>
    <xf numFmtId="164" fontId="68" fillId="0" borderId="53" xfId="0" applyNumberFormat="1" applyFont="1" applyBorder="1" applyAlignment="1">
      <alignment horizontal="center" vertical="center"/>
    </xf>
    <xf numFmtId="3" fontId="67" fillId="0" borderId="0" xfId="82" applyNumberFormat="1" applyFont="1" applyAlignment="1">
      <alignment horizontal="left" vertical="center"/>
    </xf>
    <xf numFmtId="0" fontId="161" fillId="65" borderId="0" xfId="0" applyFont="1" applyFill="1"/>
    <xf numFmtId="9" fontId="100" fillId="0" borderId="0" xfId="85" applyFont="1" applyFill="1" applyAlignment="1" applyProtection="1"/>
    <xf numFmtId="203" fontId="67" fillId="0" borderId="33" xfId="93" applyNumberFormat="1" applyFont="1" applyBorder="1" applyAlignment="1">
      <alignment vertical="center"/>
    </xf>
    <xf numFmtId="202" fontId="96" fillId="0" borderId="0" xfId="82" applyNumberFormat="1" applyFont="1"/>
    <xf numFmtId="17" fontId="68" fillId="58" borderId="43" xfId="0" quotePrefix="1" applyNumberFormat="1" applyFont="1" applyFill="1" applyBorder="1" applyAlignment="1">
      <alignment vertical="center"/>
    </xf>
    <xf numFmtId="17" fontId="68" fillId="58" borderId="39" xfId="0" quotePrefix="1" applyNumberFormat="1" applyFont="1" applyFill="1" applyBorder="1" applyAlignment="1">
      <alignment vertical="center"/>
    </xf>
    <xf numFmtId="17" fontId="68" fillId="58" borderId="47" xfId="0" quotePrefix="1" applyNumberFormat="1" applyFont="1" applyFill="1" applyBorder="1" applyAlignment="1">
      <alignment vertical="center"/>
    </xf>
    <xf numFmtId="17" fontId="68" fillId="58" borderId="25" xfId="0" applyNumberFormat="1" applyFont="1" applyFill="1" applyBorder="1" applyAlignment="1">
      <alignment vertical="center"/>
    </xf>
    <xf numFmtId="3" fontId="0" fillId="0" borderId="0" xfId="0" applyNumberFormat="1"/>
    <xf numFmtId="176" fontId="67" fillId="67" borderId="94" xfId="244" applyNumberFormat="1" applyFont="1" applyFill="1" applyBorder="1" applyAlignment="1">
      <alignment horizontal="center" vertical="center"/>
    </xf>
    <xf numFmtId="176" fontId="32" fillId="0" borderId="0" xfId="0" applyNumberFormat="1" applyFont="1"/>
    <xf numFmtId="0" fontId="162" fillId="0" borderId="0" xfId="0" applyFont="1" applyAlignment="1">
      <alignment vertical="center" wrapText="1"/>
    </xf>
    <xf numFmtId="204" fontId="96" fillId="0" borderId="0" xfId="0" applyNumberFormat="1" applyFont="1"/>
    <xf numFmtId="173" fontId="96" fillId="0" borderId="0" xfId="82" applyNumberFormat="1" applyFont="1"/>
    <xf numFmtId="204" fontId="67" fillId="0" borderId="0" xfId="82" applyNumberFormat="1" applyFont="1"/>
    <xf numFmtId="169" fontId="100" fillId="0" borderId="0" xfId="85" applyNumberFormat="1" applyFont="1" applyFill="1" applyAlignment="1" applyProtection="1"/>
    <xf numFmtId="0" fontId="157" fillId="0" borderId="0" xfId="0" applyFont="1"/>
    <xf numFmtId="10" fontId="67" fillId="0" borderId="0" xfId="82" applyNumberFormat="1" applyFont="1"/>
    <xf numFmtId="10" fontId="67" fillId="0" borderId="0" xfId="93" applyNumberFormat="1" applyFont="1" applyBorder="1"/>
    <xf numFmtId="10" fontId="96" fillId="0" borderId="0" xfId="0" applyNumberFormat="1" applyFont="1"/>
    <xf numFmtId="9" fontId="67" fillId="0" borderId="0" xfId="0" applyNumberFormat="1" applyFont="1"/>
    <xf numFmtId="9" fontId="96" fillId="0" borderId="0" xfId="0" applyNumberFormat="1" applyFont="1"/>
    <xf numFmtId="168" fontId="163" fillId="0" borderId="0" xfId="93" applyNumberFormat="1" applyFont="1" applyBorder="1"/>
    <xf numFmtId="9" fontId="67" fillId="0" borderId="0" xfId="85" applyFont="1"/>
    <xf numFmtId="169" fontId="97" fillId="0" borderId="41" xfId="85" applyNumberFormat="1" applyFont="1" applyBorder="1" applyAlignment="1">
      <alignment horizontal="center"/>
    </xf>
    <xf numFmtId="169" fontId="0" fillId="0" borderId="0" xfId="0" applyNumberFormat="1"/>
    <xf numFmtId="169" fontId="96" fillId="0" borderId="0" xfId="0" applyNumberFormat="1" applyFont="1"/>
    <xf numFmtId="17" fontId="68" fillId="58" borderId="24" xfId="1617" quotePrefix="1" applyNumberFormat="1" applyFont="1" applyFill="1" applyBorder="1" applyAlignment="1">
      <alignment horizontal="center" vertical="center"/>
    </xf>
    <xf numFmtId="10" fontId="0" fillId="0" borderId="0" xfId="0" applyNumberFormat="1"/>
    <xf numFmtId="176" fontId="67" fillId="0" borderId="94" xfId="244" applyNumberFormat="1" applyFont="1" applyFill="1" applyBorder="1" applyAlignment="1">
      <alignment horizontal="center" vertical="center"/>
    </xf>
    <xf numFmtId="3" fontId="68" fillId="0" borderId="92" xfId="234" applyNumberFormat="1" applyFont="1" applyFill="1" applyBorder="1" applyAlignment="1">
      <alignment horizontal="right" vertical="center"/>
    </xf>
    <xf numFmtId="3" fontId="67" fillId="0" borderId="89" xfId="234" applyNumberFormat="1" applyFont="1" applyFill="1" applyBorder="1" applyAlignment="1">
      <alignment horizontal="right" vertical="center"/>
    </xf>
    <xf numFmtId="3" fontId="67" fillId="0" borderId="92" xfId="234" applyNumberFormat="1" applyFont="1" applyFill="1" applyBorder="1" applyAlignment="1">
      <alignment horizontal="right" vertical="center"/>
    </xf>
    <xf numFmtId="3" fontId="67" fillId="0" borderId="107" xfId="234" applyNumberFormat="1" applyFont="1" applyFill="1" applyBorder="1" applyAlignment="1">
      <alignment horizontal="right" vertical="center"/>
    </xf>
    <xf numFmtId="168" fontId="67" fillId="0" borderId="49" xfId="93" applyNumberFormat="1" applyFont="1" applyBorder="1"/>
    <xf numFmtId="168" fontId="68" fillId="0" borderId="53" xfId="93" applyNumberFormat="1" applyFont="1" applyBorder="1"/>
    <xf numFmtId="176" fontId="67" fillId="0" borderId="109" xfId="244" applyNumberFormat="1" applyFont="1" applyFill="1" applyBorder="1" applyAlignment="1">
      <alignment horizontal="center" vertical="center"/>
    </xf>
    <xf numFmtId="168" fontId="67" fillId="0" borderId="42" xfId="93" applyNumberFormat="1" applyFont="1" applyBorder="1"/>
    <xf numFmtId="49" fontId="68" fillId="58" borderId="39" xfId="1617" quotePrefix="1" applyNumberFormat="1" applyFont="1" applyFill="1" applyBorder="1" applyAlignment="1">
      <alignment horizontal="center" vertical="center"/>
    </xf>
    <xf numFmtId="168" fontId="68" fillId="0" borderId="72" xfId="93" applyNumberFormat="1" applyFont="1" applyFill="1" applyBorder="1" applyAlignment="1">
      <alignment vertical="center"/>
    </xf>
    <xf numFmtId="168" fontId="67" fillId="0" borderId="72" xfId="93" applyNumberFormat="1" applyFont="1" applyFill="1" applyBorder="1" applyAlignment="1">
      <alignment vertical="center"/>
    </xf>
    <xf numFmtId="168" fontId="68" fillId="0" borderId="67" xfId="93" applyNumberFormat="1" applyFont="1" applyFill="1" applyBorder="1" applyAlignment="1">
      <alignment vertical="center"/>
    </xf>
    <xf numFmtId="173" fontId="68" fillId="0" borderId="72" xfId="93" applyNumberFormat="1" applyFont="1" applyFill="1" applyBorder="1" applyAlignment="1">
      <alignment vertical="center"/>
    </xf>
    <xf numFmtId="173" fontId="67" fillId="0" borderId="72" xfId="93" applyNumberFormat="1" applyFont="1" applyFill="1" applyBorder="1" applyAlignment="1">
      <alignment vertical="center"/>
    </xf>
    <xf numFmtId="173" fontId="68" fillId="0" borderId="67" xfId="93" applyNumberFormat="1" applyFont="1" applyFill="1" applyBorder="1" applyAlignment="1">
      <alignment vertical="center"/>
    </xf>
    <xf numFmtId="168" fontId="67" fillId="0" borderId="75" xfId="93" applyNumberFormat="1" applyFont="1" applyFill="1" applyBorder="1" applyAlignment="1">
      <alignment horizontal="right" vertical="center"/>
    </xf>
    <xf numFmtId="168" fontId="67" fillId="0" borderId="76" xfId="93" applyNumberFormat="1" applyFont="1" applyFill="1" applyBorder="1" applyAlignment="1">
      <alignment horizontal="right" vertical="center"/>
    </xf>
    <xf numFmtId="203" fontId="67" fillId="0" borderId="33" xfId="93" applyNumberFormat="1" applyFont="1" applyFill="1" applyBorder="1" applyAlignment="1">
      <alignment vertical="center"/>
    </xf>
    <xf numFmtId="0" fontId="160" fillId="0" borderId="0" xfId="0" applyFont="1" applyAlignment="1">
      <alignment horizontal="left"/>
    </xf>
    <xf numFmtId="169" fontId="67" fillId="0" borderId="42" xfId="85" applyNumberFormat="1" applyFont="1" applyFill="1" applyBorder="1" applyAlignment="1">
      <alignment horizontal="right"/>
    </xf>
    <xf numFmtId="169" fontId="96" fillId="0" borderId="0" xfId="85" applyNumberFormat="1" applyFont="1"/>
    <xf numFmtId="49" fontId="68" fillId="58" borderId="53" xfId="82" applyNumberFormat="1" applyFont="1" applyFill="1" applyBorder="1" applyAlignment="1">
      <alignment horizontal="center" vertical="center"/>
    </xf>
    <xf numFmtId="3" fontId="67" fillId="0" borderId="109" xfId="244" applyNumberFormat="1" applyFont="1" applyFill="1" applyBorder="1" applyAlignment="1">
      <alignment horizontal="center" vertical="center"/>
    </xf>
    <xf numFmtId="0" fontId="96" fillId="68" borderId="0" xfId="0" applyFont="1" applyFill="1"/>
    <xf numFmtId="168" fontId="67" fillId="0" borderId="40" xfId="93" applyNumberFormat="1" applyFont="1" applyFill="1" applyBorder="1"/>
    <xf numFmtId="3" fontId="67" fillId="0" borderId="60" xfId="82" applyNumberFormat="1" applyFont="1" applyBorder="1" applyAlignment="1">
      <alignment horizontal="right" vertical="center"/>
    </xf>
    <xf numFmtId="3" fontId="67" fillId="0" borderId="32" xfId="82" applyNumberFormat="1" applyFont="1" applyBorder="1" applyAlignment="1">
      <alignment horizontal="right" vertical="center"/>
    </xf>
    <xf numFmtId="3" fontId="67" fillId="0" borderId="95" xfId="82" applyNumberFormat="1" applyFont="1" applyBorder="1" applyAlignment="1">
      <alignment horizontal="right" vertical="center"/>
    </xf>
    <xf numFmtId="168" fontId="68" fillId="0" borderId="39" xfId="93" applyNumberFormat="1" applyFont="1" applyBorder="1"/>
    <xf numFmtId="0" fontId="98" fillId="65" borderId="0" xfId="0" applyFont="1" applyFill="1" applyAlignment="1">
      <alignment horizontal="left" vertical="center" wrapText="1"/>
    </xf>
    <xf numFmtId="168" fontId="67" fillId="0" borderId="42" xfId="217" applyNumberFormat="1" applyFont="1" applyBorder="1" applyAlignment="1">
      <alignment vertical="center"/>
    </xf>
    <xf numFmtId="169" fontId="67" fillId="0" borderId="14" xfId="85" applyNumberFormat="1" applyFont="1" applyBorder="1" applyAlignment="1">
      <alignment horizontal="left"/>
    </xf>
    <xf numFmtId="0" fontId="35" fillId="0" borderId="0" xfId="69" applyFill="1" applyAlignment="1" applyProtection="1"/>
    <xf numFmtId="0" fontId="167" fillId="0" borderId="0" xfId="69" applyFont="1" applyFill="1" applyAlignment="1" applyProtection="1"/>
    <xf numFmtId="164" fontId="168" fillId="0" borderId="60" xfId="0" applyNumberFormat="1" applyFont="1" applyBorder="1" applyAlignment="1">
      <alignment horizontal="right" vertical="center"/>
    </xf>
    <xf numFmtId="0" fontId="169" fillId="0" borderId="0" xfId="69" applyFont="1" applyFill="1" applyAlignment="1" applyProtection="1">
      <alignment horizontal="left"/>
    </xf>
    <xf numFmtId="3" fontId="96" fillId="0" borderId="0" xfId="0" applyNumberFormat="1" applyFont="1"/>
    <xf numFmtId="168" fontId="96" fillId="0" borderId="0" xfId="0" applyNumberFormat="1" applyFont="1"/>
    <xf numFmtId="10" fontId="96" fillId="0" borderId="0" xfId="85" applyNumberFormat="1" applyFont="1"/>
    <xf numFmtId="176" fontId="67" fillId="0" borderId="92" xfId="93" applyNumberFormat="1" applyFont="1" applyFill="1" applyBorder="1" applyAlignment="1">
      <alignment horizontal="center" vertical="center"/>
    </xf>
    <xf numFmtId="169" fontId="67" fillId="0" borderId="33" xfId="85" applyNumberFormat="1" applyFont="1" applyBorder="1" applyAlignment="1">
      <alignment horizontal="left"/>
    </xf>
    <xf numFmtId="205" fontId="67" fillId="0" borderId="41" xfId="85" applyNumberFormat="1" applyFont="1" applyBorder="1" applyAlignment="1">
      <alignment horizontal="right" vertical="center"/>
    </xf>
    <xf numFmtId="0" fontId="171" fillId="0" borderId="0" xfId="0" applyFont="1" applyAlignment="1" applyProtection="1">
      <alignment horizontal="right" vertical="center"/>
      <protection hidden="1"/>
    </xf>
    <xf numFmtId="0" fontId="172" fillId="0" borderId="0" xfId="0" applyFont="1" applyAlignment="1" applyProtection="1">
      <alignment vertical="center"/>
      <protection hidden="1"/>
    </xf>
    <xf numFmtId="0" fontId="173" fillId="57" borderId="0" xfId="0" applyFont="1" applyFill="1" applyAlignment="1" applyProtection="1">
      <alignment vertical="center"/>
      <protection hidden="1"/>
    </xf>
    <xf numFmtId="0" fontId="174" fillId="0" borderId="0" xfId="0" applyFont="1" applyAlignment="1" applyProtection="1">
      <alignment horizontal="center" vertical="center"/>
      <protection hidden="1"/>
    </xf>
    <xf numFmtId="0" fontId="175" fillId="0" borderId="0" xfId="0" applyFont="1" applyAlignment="1" applyProtection="1">
      <alignment horizontal="right" vertical="center"/>
      <protection hidden="1"/>
    </xf>
    <xf numFmtId="0" fontId="176" fillId="0" borderId="0" xfId="0" applyFont="1" applyAlignment="1" applyProtection="1">
      <alignment horizontal="center" vertical="center"/>
      <protection hidden="1"/>
    </xf>
    <xf numFmtId="0" fontId="177" fillId="0" borderId="88" xfId="0" applyFont="1" applyBorder="1" applyAlignment="1" applyProtection="1">
      <alignment horizontal="center" vertical="center"/>
      <protection hidden="1"/>
    </xf>
    <xf numFmtId="0" fontId="178" fillId="0" borderId="88" xfId="0" applyFont="1" applyBorder="1" applyAlignment="1" applyProtection="1">
      <alignment horizontal="right" vertical="center"/>
      <protection hidden="1"/>
    </xf>
    <xf numFmtId="0" fontId="179" fillId="0" borderId="88" xfId="69" applyFont="1" applyFill="1" applyBorder="1" applyAlignment="1" applyProtection="1">
      <alignment horizontal="center" vertical="center"/>
      <protection hidden="1"/>
    </xf>
    <xf numFmtId="0" fontId="173" fillId="57" borderId="0" xfId="0" applyFont="1" applyFill="1" applyProtection="1">
      <protection hidden="1"/>
    </xf>
    <xf numFmtId="0" fontId="177" fillId="0" borderId="0" xfId="0" applyFont="1" applyAlignment="1" applyProtection="1">
      <alignment horizontal="center" vertical="center"/>
      <protection hidden="1"/>
    </xf>
    <xf numFmtId="0" fontId="178" fillId="0" borderId="0" xfId="0" applyFont="1" applyAlignment="1" applyProtection="1">
      <alignment horizontal="right" vertical="center"/>
      <protection hidden="1"/>
    </xf>
    <xf numFmtId="0" fontId="179" fillId="0" borderId="0" xfId="69" applyFont="1" applyFill="1" applyAlignment="1" applyProtection="1">
      <alignment horizontal="center" vertical="center"/>
      <protection hidden="1"/>
    </xf>
    <xf numFmtId="0" fontId="178" fillId="0" borderId="0" xfId="0" applyFont="1" applyAlignment="1">
      <alignment horizontal="center"/>
    </xf>
    <xf numFmtId="0" fontId="178" fillId="0" borderId="0" xfId="0" applyFont="1" applyAlignment="1">
      <alignment horizontal="right"/>
    </xf>
    <xf numFmtId="0" fontId="178" fillId="0" borderId="0" xfId="0" applyFont="1"/>
    <xf numFmtId="0" fontId="178" fillId="57" borderId="0" xfId="0" applyFont="1" applyFill="1"/>
    <xf numFmtId="0" fontId="178" fillId="0" borderId="0" xfId="0" applyFont="1" applyAlignment="1">
      <alignment horizontal="left" indent="1"/>
    </xf>
    <xf numFmtId="0" fontId="180" fillId="0" borderId="0" xfId="0" applyFont="1" applyAlignment="1">
      <alignment horizontal="center"/>
    </xf>
    <xf numFmtId="17" fontId="181" fillId="0" borderId="0" xfId="0" applyNumberFormat="1" applyFont="1" applyAlignment="1">
      <alignment horizontal="left" vertical="center"/>
    </xf>
    <xf numFmtId="0" fontId="182" fillId="0" borderId="0" xfId="0" applyFont="1" applyAlignment="1">
      <alignment horizontal="left" indent="2"/>
    </xf>
    <xf numFmtId="49" fontId="181" fillId="0" borderId="0" xfId="0" applyNumberFormat="1" applyFont="1" applyAlignment="1">
      <alignment horizontal="right" vertical="center"/>
    </xf>
    <xf numFmtId="0" fontId="183" fillId="65" borderId="0" xfId="69" applyFont="1" applyFill="1" applyAlignment="1" applyProtection="1">
      <alignment horizontal="left" vertical="center" indent="3"/>
    </xf>
    <xf numFmtId="49" fontId="181" fillId="0" borderId="0" xfId="0" applyNumberFormat="1" applyFont="1" applyAlignment="1">
      <alignment horizontal="left" vertical="center"/>
    </xf>
    <xf numFmtId="0" fontId="183" fillId="0" borderId="0" xfId="69" applyFont="1" applyAlignment="1" applyProtection="1">
      <alignment horizontal="left" indent="2"/>
    </xf>
    <xf numFmtId="0" fontId="184" fillId="57" borderId="0" xfId="0" applyFont="1" applyFill="1"/>
    <xf numFmtId="0" fontId="184" fillId="57" borderId="0" xfId="0" applyFont="1" applyFill="1" applyAlignment="1">
      <alignment horizontal="center"/>
    </xf>
    <xf numFmtId="0" fontId="184" fillId="0" borderId="0" xfId="0" applyFont="1" applyAlignment="1">
      <alignment horizontal="right"/>
    </xf>
    <xf numFmtId="0" fontId="184" fillId="0" borderId="0" xfId="0" applyFont="1" applyAlignment="1">
      <alignment horizontal="center"/>
    </xf>
    <xf numFmtId="0" fontId="185" fillId="0" borderId="0" xfId="0" applyFont="1" applyAlignment="1">
      <alignment horizontal="left" indent="1"/>
    </xf>
    <xf numFmtId="0" fontId="186" fillId="0" borderId="0" xfId="0" applyFont="1" applyAlignment="1">
      <alignment horizontal="left"/>
    </xf>
    <xf numFmtId="0" fontId="188" fillId="0" borderId="0" xfId="0" applyFont="1" applyAlignment="1">
      <alignment horizontal="left" indent="2"/>
    </xf>
    <xf numFmtId="0" fontId="186" fillId="0" borderId="0" xfId="0" applyFont="1" applyAlignment="1">
      <alignment horizontal="left" indent="1"/>
    </xf>
    <xf numFmtId="0" fontId="189" fillId="0" borderId="0" xfId="0" applyFont="1" applyAlignment="1">
      <alignment horizontal="left"/>
    </xf>
    <xf numFmtId="0" fontId="190" fillId="0" borderId="0" xfId="0" applyFont="1" applyAlignment="1" applyProtection="1">
      <alignment horizontal="center" vertical="center"/>
      <protection hidden="1"/>
    </xf>
    <xf numFmtId="0" fontId="191" fillId="0" borderId="0" xfId="0" applyFont="1" applyAlignment="1" applyProtection="1">
      <alignment horizontal="center" vertical="center"/>
      <protection hidden="1"/>
    </xf>
    <xf numFmtId="0" fontId="192" fillId="66" borderId="0" xfId="0" applyFont="1" applyFill="1" applyAlignment="1">
      <alignment horizontal="left"/>
    </xf>
    <xf numFmtId="0" fontId="193" fillId="66" borderId="0" xfId="0" applyFont="1" applyFill="1" applyAlignment="1">
      <alignment horizontal="left"/>
    </xf>
    <xf numFmtId="0" fontId="194" fillId="66" borderId="0" xfId="0" applyFont="1" applyFill="1" applyAlignment="1">
      <alignment horizontal="left"/>
    </xf>
    <xf numFmtId="0" fontId="195" fillId="0" borderId="0" xfId="0" applyFont="1"/>
    <xf numFmtId="0" fontId="193" fillId="66" borderId="115" xfId="0" applyFont="1" applyFill="1" applyBorder="1" applyAlignment="1">
      <alignment horizontal="left"/>
    </xf>
    <xf numFmtId="0" fontId="192" fillId="66" borderId="114" xfId="0" applyFont="1" applyFill="1" applyBorder="1" applyAlignment="1">
      <alignment horizontal="left"/>
    </xf>
    <xf numFmtId="0" fontId="194" fillId="66" borderId="116" xfId="0" applyFont="1" applyFill="1" applyBorder="1" applyAlignment="1">
      <alignment horizontal="left"/>
    </xf>
    <xf numFmtId="0" fontId="194" fillId="66" borderId="115" xfId="0" applyFont="1" applyFill="1" applyBorder="1" applyAlignment="1">
      <alignment horizontal="left"/>
    </xf>
    <xf numFmtId="0" fontId="31" fillId="65" borderId="0" xfId="0" quotePrefix="1" applyFont="1" applyFill="1"/>
    <xf numFmtId="0" fontId="197" fillId="0" borderId="0" xfId="0" applyFont="1"/>
    <xf numFmtId="0" fontId="97" fillId="0" borderId="0" xfId="82" applyFont="1"/>
    <xf numFmtId="205" fontId="67" fillId="0" borderId="41" xfId="85" applyNumberFormat="1" applyFont="1" applyFill="1" applyBorder="1" applyAlignment="1">
      <alignment horizontal="right" vertical="center"/>
    </xf>
    <xf numFmtId="0" fontId="67" fillId="0" borderId="119" xfId="82" applyFont="1" applyBorder="1"/>
    <xf numFmtId="0" fontId="67" fillId="0" borderId="120" xfId="82" applyFont="1" applyBorder="1"/>
    <xf numFmtId="168" fontId="67" fillId="0" borderId="121" xfId="93" applyNumberFormat="1" applyFont="1" applyBorder="1"/>
    <xf numFmtId="173" fontId="67" fillId="0" borderId="121" xfId="93" applyNumberFormat="1" applyFont="1" applyBorder="1"/>
    <xf numFmtId="165" fontId="67" fillId="0" borderId="121" xfId="82" applyNumberFormat="1" applyFont="1" applyBorder="1" applyAlignment="1">
      <alignment vertical="center"/>
    </xf>
    <xf numFmtId="168" fontId="68" fillId="0" borderId="122" xfId="93" applyNumberFormat="1" applyFont="1" applyBorder="1"/>
    <xf numFmtId="167" fontId="67" fillId="67" borderId="41" xfId="93" applyNumberFormat="1" applyFont="1" applyFill="1" applyBorder="1" applyAlignment="1">
      <alignment vertical="center"/>
    </xf>
    <xf numFmtId="173" fontId="67" fillId="67" borderId="42" xfId="93" applyNumberFormat="1" applyFont="1" applyFill="1" applyBorder="1" applyAlignment="1">
      <alignment vertical="center"/>
    </xf>
    <xf numFmtId="3" fontId="198" fillId="0" borderId="0" xfId="406" applyNumberFormat="1" applyFont="1" applyFill="1" applyBorder="1" applyAlignment="1">
      <alignment horizontal="center" vertical="center"/>
    </xf>
    <xf numFmtId="3" fontId="32" fillId="0" borderId="0" xfId="406" applyNumberFormat="1" applyFont="1" applyFill="1" applyBorder="1" applyAlignment="1">
      <alignment horizontal="center" vertical="center"/>
    </xf>
    <xf numFmtId="0" fontId="180" fillId="0" borderId="0" xfId="0" applyFont="1" applyAlignment="1">
      <alignment horizontal="center"/>
    </xf>
    <xf numFmtId="0" fontId="150" fillId="0" borderId="0" xfId="69" applyFont="1" applyAlignment="1" applyProtection="1">
      <alignment horizontal="left" vertical="center"/>
    </xf>
    <xf numFmtId="0" fontId="35" fillId="0" borderId="0" xfId="69" applyAlignment="1" applyProtection="1">
      <alignment horizontal="left" vertical="center"/>
    </xf>
  </cellXfs>
  <cellStyles count="3127">
    <cellStyle name="=D:\WINNT\SYSTEM32\COMMAND.COM" xfId="945" xr:uid="{00000000-0005-0000-0000-000000000000}"/>
    <cellStyle name="\¦ÏÝÌnCp[N" xfId="1004" xr:uid="{00000000-0005-0000-0000-000001000000}"/>
    <cellStyle name="nCp[N" xfId="950" xr:uid="{00000000-0005-0000-0000-000002000000}"/>
    <cellStyle name="20% - Accent1" xfId="1" xr:uid="{00000000-0005-0000-0000-000003000000}"/>
    <cellStyle name="20% - Accent1 2" xfId="2100" xr:uid="{8D1ED59A-EEC1-4C43-B3C8-27F93B78DC48}"/>
    <cellStyle name="20% - Accent2" xfId="4" xr:uid="{00000000-0005-0000-0000-000004000000}"/>
    <cellStyle name="20% - Accent2 2" xfId="2101" xr:uid="{ACB7CDB3-AAAC-4BDD-86EF-1A8E14132D7C}"/>
    <cellStyle name="20% - Accent3" xfId="7" xr:uid="{00000000-0005-0000-0000-000005000000}"/>
    <cellStyle name="20% - Accent3 2" xfId="2102" xr:uid="{0D172AFC-AA52-4458-BA4F-CE32FE2191C4}"/>
    <cellStyle name="20% - Accent4" xfId="10" xr:uid="{00000000-0005-0000-0000-000006000000}"/>
    <cellStyle name="20% - Accent4 2" xfId="2103" xr:uid="{873CF451-8153-4A08-BD0E-61ED8E85B8CF}"/>
    <cellStyle name="20% - Accent5" xfId="13" xr:uid="{00000000-0005-0000-0000-000007000000}"/>
    <cellStyle name="20% - Accent5 2" xfId="2104" xr:uid="{80E13A16-662B-4A68-BDAC-234F3DB25DB0}"/>
    <cellStyle name="20% - Accent6" xfId="15" xr:uid="{00000000-0005-0000-0000-000008000000}"/>
    <cellStyle name="20% - Accent6 2" xfId="2105" xr:uid="{E41D1126-B98B-4308-BB0A-B526F91CD57F}"/>
    <cellStyle name="20% - Ênfase1" xfId="3101" builtinId="30" customBuiltin="1"/>
    <cellStyle name="20% - Ênfase1 2" xfId="2" xr:uid="{00000000-0005-0000-0000-00000A000000}"/>
    <cellStyle name="20% - Ênfase1 2 2" xfId="3" xr:uid="{00000000-0005-0000-0000-00000B000000}"/>
    <cellStyle name="20% - Ênfase1 2 2 2" xfId="943" xr:uid="{00000000-0005-0000-0000-00000C000000}"/>
    <cellStyle name="20% - Ênfase1 2 2 2 2" xfId="2106" xr:uid="{E3D19038-24B1-4765-9787-25E56188B30A}"/>
    <cellStyle name="20% - Ênfase1 2 2 3" xfId="995" xr:uid="{00000000-0005-0000-0000-00000D000000}"/>
    <cellStyle name="20% - Ênfase1 2 2 3 2" xfId="2107" xr:uid="{6E830CF0-6380-4FC5-9112-AEDD0A9F595B}"/>
    <cellStyle name="20% - Ênfase1 2 3" xfId="312" xr:uid="{00000000-0005-0000-0000-00000E000000}"/>
    <cellStyle name="20% - Ênfase1 2 3 2" xfId="448" xr:uid="{00000000-0005-0000-0000-00000F000000}"/>
    <cellStyle name="20% - Ênfase1 2 3 2 2" xfId="838" xr:uid="{00000000-0005-0000-0000-000010000000}"/>
    <cellStyle name="20% - Ênfase1 2 3 2 2 2" xfId="2110" xr:uid="{A341E8D6-7777-4D49-8BC9-B102D4AF5488}"/>
    <cellStyle name="20% - Ênfase1 2 3 2 3" xfId="2109" xr:uid="{393B1315-6498-4460-A378-0AA6919282F6}"/>
    <cellStyle name="20% - Ênfase1 2 3 3" xfId="703" xr:uid="{00000000-0005-0000-0000-000011000000}"/>
    <cellStyle name="20% - Ênfase1 2 3 3 2" xfId="2111" xr:uid="{6FB9D4A2-144A-4806-A683-42F87A4AF4FB}"/>
    <cellStyle name="20% - Ênfase1 2 3 4" xfId="985" xr:uid="{00000000-0005-0000-0000-000012000000}"/>
    <cellStyle name="20% - Ênfase1 2 3 4 2" xfId="2112" xr:uid="{C0D7B78A-78D5-47DC-A48D-042CC52C811A}"/>
    <cellStyle name="20% - Ênfase1 2 3 5" xfId="2108" xr:uid="{AC7B9C9D-F340-4E08-9A8D-CE47ACAB270A}"/>
    <cellStyle name="20% - Ênfase1 2 4" xfId="988" xr:uid="{00000000-0005-0000-0000-000013000000}"/>
    <cellStyle name="20% - Ênfase1 2 4 2" xfId="2113" xr:uid="{4AB8C17B-09DA-4143-9D0E-EF2D831EFAD0}"/>
    <cellStyle name="20% - Ênfase1 2 5" xfId="983" xr:uid="{00000000-0005-0000-0000-000014000000}"/>
    <cellStyle name="20% - Ênfase1 2 5 2" xfId="2114" xr:uid="{9F6014D3-5CBD-4135-9A9D-DE4961FC408A}"/>
    <cellStyle name="20% - Ênfase1 2 6" xfId="946" xr:uid="{00000000-0005-0000-0000-000015000000}"/>
    <cellStyle name="20% - Ênfase1 2 6 2" xfId="2115" xr:uid="{FDB0A8FB-51DA-4D3D-A428-235BB23A6C3B}"/>
    <cellStyle name="20% - Ênfase1 2 7" xfId="994" xr:uid="{00000000-0005-0000-0000-000016000000}"/>
    <cellStyle name="20% - Ênfase1 2 7 2" xfId="2116" xr:uid="{E50E1EF4-6BF5-4B7E-AA46-31D42F69070B}"/>
    <cellStyle name="20% - Ênfase1 2 8" xfId="958" xr:uid="{00000000-0005-0000-0000-000017000000}"/>
    <cellStyle name="20% - Ênfase1 2 9" xfId="956" xr:uid="{00000000-0005-0000-0000-000018000000}"/>
    <cellStyle name="20% - Ênfase1 2 9 2" xfId="2117" xr:uid="{38357213-CA67-48F7-9793-7B5EAC0A2EBC}"/>
    <cellStyle name="20% - Ênfase1 3" xfId="124" xr:uid="{00000000-0005-0000-0000-000019000000}"/>
    <cellStyle name="20% - Ênfase1 3 2" xfId="326" xr:uid="{00000000-0005-0000-0000-00001A000000}"/>
    <cellStyle name="20% - Ênfase1 3 2 2" xfId="462" xr:uid="{00000000-0005-0000-0000-00001B000000}"/>
    <cellStyle name="20% - Ênfase1 3 2 2 2" xfId="852" xr:uid="{00000000-0005-0000-0000-00001C000000}"/>
    <cellStyle name="20% - Ênfase1 3 2 2 2 2" xfId="2120" xr:uid="{6B1FABC3-75C0-4664-A028-321BF787C133}"/>
    <cellStyle name="20% - Ênfase1 3 2 2 3" xfId="2119" xr:uid="{CB442538-38B7-4063-B73D-B23D39A1539D}"/>
    <cellStyle name="20% - Ênfase1 3 2 3" xfId="717" xr:uid="{00000000-0005-0000-0000-00001D000000}"/>
    <cellStyle name="20% - Ênfase1 3 2 3 2" xfId="2121" xr:uid="{4184E5A2-1918-4C73-821C-789FE538509B}"/>
    <cellStyle name="20% - Ênfase1 3 2 4" xfId="949" xr:uid="{00000000-0005-0000-0000-00001E000000}"/>
    <cellStyle name="20% - Ênfase1 3 2 4 2" xfId="2122" xr:uid="{A4B15327-B3AF-4FB4-9E46-06182626B3D3}"/>
    <cellStyle name="20% - Ênfase1 3 2 5" xfId="2118" xr:uid="{312A7384-5DC5-407C-921A-79D45638C34B}"/>
    <cellStyle name="20% - Ênfase1 3 3" xfId="557" xr:uid="{00000000-0005-0000-0000-00001F000000}"/>
    <cellStyle name="20% - Ênfase1 3 3 2" xfId="913" xr:uid="{00000000-0005-0000-0000-000020000000}"/>
    <cellStyle name="20% - Ênfase1 3 3 2 2" xfId="2124" xr:uid="{140E84D5-2A51-44A1-91E4-CEB35D8C7C6C}"/>
    <cellStyle name="20% - Ênfase1 3 3 3" xfId="942" xr:uid="{00000000-0005-0000-0000-000021000000}"/>
    <cellStyle name="20% - Ênfase1 3 3 3 2" xfId="2125" xr:uid="{65F1FD64-0AC9-42E1-B387-3344970CF0D1}"/>
    <cellStyle name="20% - Ênfase1 3 3 4" xfId="2123" xr:uid="{22DF48C8-B6E1-4B51-A75C-ACE2443BBBA1}"/>
    <cellStyle name="20% - Ênfase1 3 4" xfId="959" xr:uid="{00000000-0005-0000-0000-000022000000}"/>
    <cellStyle name="20% - Ênfase1 3 4 2" xfId="2126" xr:uid="{A59587F7-AD25-4565-98C8-9766EA265AC1}"/>
    <cellStyle name="20% - Ênfase1 3 5" xfId="1942" xr:uid="{00000000-0005-0000-0000-000023000000}"/>
    <cellStyle name="20% - Ênfase1 4" xfId="282" xr:uid="{00000000-0005-0000-0000-000024000000}"/>
    <cellStyle name="20% - Ênfase1 4 2" xfId="429" xr:uid="{00000000-0005-0000-0000-000025000000}"/>
    <cellStyle name="20% - Ênfase1 4 2 2" xfId="819" xr:uid="{00000000-0005-0000-0000-000026000000}"/>
    <cellStyle name="20% - Ênfase1 4 2 2 2" xfId="2129" xr:uid="{FEA3F3F3-7E11-4374-B68F-64C91C1B236B}"/>
    <cellStyle name="20% - Ênfase1 4 2 3" xfId="984" xr:uid="{00000000-0005-0000-0000-000027000000}"/>
    <cellStyle name="20% - Ênfase1 4 2 4" xfId="2128" xr:uid="{F1F0F672-B4E5-4FCB-8A41-E23D76002E22}"/>
    <cellStyle name="20% - Ênfase1 4 3" xfId="684" xr:uid="{00000000-0005-0000-0000-000028000000}"/>
    <cellStyle name="20% - Ênfase1 4 3 2" xfId="996" xr:uid="{00000000-0005-0000-0000-000029000000}"/>
    <cellStyle name="20% - Ênfase1 4 3 3" xfId="2130" xr:uid="{6E889B50-73A4-427E-BB4A-1D74E1F2AD5C}"/>
    <cellStyle name="20% - Ênfase1 4 4" xfId="964" xr:uid="{00000000-0005-0000-0000-00002A000000}"/>
    <cellStyle name="20% - Ênfase1 4 4 2" xfId="2131" xr:uid="{3A0DA343-4818-4787-BD1E-51E0F327432A}"/>
    <cellStyle name="20% - Ênfase1 4 5" xfId="2127" xr:uid="{3579613C-33DA-463D-B4F1-32EDF44BF426}"/>
    <cellStyle name="20% - Ênfase1 5" xfId="1000" xr:uid="{00000000-0005-0000-0000-00002B000000}"/>
    <cellStyle name="20% - Ênfase1 6" xfId="982" xr:uid="{00000000-0005-0000-0000-00002C000000}"/>
    <cellStyle name="20% - Ênfase1 7" xfId="980" xr:uid="{00000000-0005-0000-0000-00002D000000}"/>
    <cellStyle name="20% - Ênfase1 8" xfId="948" xr:uid="{00000000-0005-0000-0000-00002E000000}"/>
    <cellStyle name="20% - Ênfase1 9" xfId="955" xr:uid="{00000000-0005-0000-0000-00002F000000}"/>
    <cellStyle name="20% - Ênfase1 9 2" xfId="2132" xr:uid="{9FEEF2DD-F6E4-4E34-80DE-F6E2030031F6}"/>
    <cellStyle name="20% - Ênfase2" xfId="3105" builtinId="34" customBuiltin="1"/>
    <cellStyle name="20% - Ênfase2 2" xfId="5" xr:uid="{00000000-0005-0000-0000-000031000000}"/>
    <cellStyle name="20% - Ênfase2 2 2" xfId="6" xr:uid="{00000000-0005-0000-0000-000032000000}"/>
    <cellStyle name="20% - Ênfase2 2 2 2" xfId="1001" xr:uid="{00000000-0005-0000-0000-000033000000}"/>
    <cellStyle name="20% - Ênfase2 2 2 2 2" xfId="2133" xr:uid="{77386434-1143-47C9-A0DC-3F187CC54AA9}"/>
    <cellStyle name="20% - Ênfase2 2 2 3" xfId="963" xr:uid="{00000000-0005-0000-0000-000034000000}"/>
    <cellStyle name="20% - Ênfase2 2 2 3 2" xfId="2134" xr:uid="{72C9FA32-5851-4245-B711-4B60AD072759}"/>
    <cellStyle name="20% - Ênfase2 2 3" xfId="314" xr:uid="{00000000-0005-0000-0000-000035000000}"/>
    <cellStyle name="20% - Ênfase2 2 3 2" xfId="450" xr:uid="{00000000-0005-0000-0000-000036000000}"/>
    <cellStyle name="20% - Ênfase2 2 3 2 2" xfId="840" xr:uid="{00000000-0005-0000-0000-000037000000}"/>
    <cellStyle name="20% - Ênfase2 2 3 2 2 2" xfId="2137" xr:uid="{846CD840-C784-408B-8D90-C3353B1FC8FA}"/>
    <cellStyle name="20% - Ênfase2 2 3 2 3" xfId="2136" xr:uid="{0460E287-6719-4615-90DA-782A7ADC17B4}"/>
    <cellStyle name="20% - Ênfase2 2 3 3" xfId="705" xr:uid="{00000000-0005-0000-0000-000038000000}"/>
    <cellStyle name="20% - Ênfase2 2 3 3 2" xfId="2138" xr:uid="{722A8D19-E6E6-40DA-8698-1EA493C20325}"/>
    <cellStyle name="20% - Ênfase2 2 3 4" xfId="1003" xr:uid="{00000000-0005-0000-0000-000039000000}"/>
    <cellStyle name="20% - Ênfase2 2 3 4 2" xfId="2139" xr:uid="{1D72E5FB-C324-42C0-A7C2-22EBA06EAE7F}"/>
    <cellStyle name="20% - Ênfase2 2 3 5" xfId="2135" xr:uid="{F6008FAF-2484-4EE5-82D9-3EF7752F5768}"/>
    <cellStyle name="20% - Ênfase2 2 4" xfId="998" xr:uid="{00000000-0005-0000-0000-00003A000000}"/>
    <cellStyle name="20% - Ênfase2 2 4 2" xfId="2140" xr:uid="{F5C35C9B-D68E-4CBB-8586-300651FD06E2}"/>
    <cellStyle name="20% - Ênfase2 2 5" xfId="999" xr:uid="{00000000-0005-0000-0000-00003B000000}"/>
    <cellStyle name="20% - Ênfase2 2 5 2" xfId="2141" xr:uid="{D97CB9CB-963D-4BBB-A568-B261C63773FC}"/>
    <cellStyle name="20% - Ênfase2 2 6" xfId="941" xr:uid="{00000000-0005-0000-0000-00003C000000}"/>
    <cellStyle name="20% - Ênfase2 2 6 2" xfId="2142" xr:uid="{F8A23D03-B7FA-4A8D-BDA7-9C0B5A7DF72F}"/>
    <cellStyle name="20% - Ênfase2 2 7" xfId="951" xr:uid="{00000000-0005-0000-0000-00003D000000}"/>
    <cellStyle name="20% - Ênfase2 2 7 2" xfId="2143" xr:uid="{6534A7F9-E5A4-4312-83A9-2412F63C2492}"/>
    <cellStyle name="20% - Ênfase2 2 8" xfId="947" xr:uid="{00000000-0005-0000-0000-00003E000000}"/>
    <cellStyle name="20% - Ênfase2 2 9" xfId="1002" xr:uid="{00000000-0005-0000-0000-00003F000000}"/>
    <cellStyle name="20% - Ênfase2 2 9 2" xfId="2144" xr:uid="{AB29D1C9-24B8-4117-857F-8965AD586A0E}"/>
    <cellStyle name="20% - Ênfase2 3" xfId="125" xr:uid="{00000000-0005-0000-0000-000040000000}"/>
    <cellStyle name="20% - Ênfase2 3 2" xfId="328" xr:uid="{00000000-0005-0000-0000-000041000000}"/>
    <cellStyle name="20% - Ênfase2 3 2 2" xfId="464" xr:uid="{00000000-0005-0000-0000-000042000000}"/>
    <cellStyle name="20% - Ênfase2 3 2 2 2" xfId="854" xr:uid="{00000000-0005-0000-0000-000043000000}"/>
    <cellStyle name="20% - Ênfase2 3 2 2 2 2" xfId="2147" xr:uid="{B7079841-08B7-484D-BB0F-91174CA23CDC}"/>
    <cellStyle name="20% - Ênfase2 3 2 2 3" xfId="2146" xr:uid="{06607F8A-BA93-42C8-A864-687DE9D4C4E2}"/>
    <cellStyle name="20% - Ênfase2 3 2 3" xfId="719" xr:uid="{00000000-0005-0000-0000-000044000000}"/>
    <cellStyle name="20% - Ênfase2 3 2 3 2" xfId="2148" xr:uid="{D71D040F-2923-46E3-AD45-A9CFD116A5C8}"/>
    <cellStyle name="20% - Ênfase2 3 2 4" xfId="992" xr:uid="{00000000-0005-0000-0000-000045000000}"/>
    <cellStyle name="20% - Ênfase2 3 2 4 2" xfId="2149" xr:uid="{39A431A7-16E0-455B-A7C9-84ADF35335D5}"/>
    <cellStyle name="20% - Ênfase2 3 2 5" xfId="2145" xr:uid="{37911AD3-38FB-4786-AD83-EEFEF2DB0DEA}"/>
    <cellStyle name="20% - Ênfase2 3 3" xfId="561" xr:uid="{00000000-0005-0000-0000-000046000000}"/>
    <cellStyle name="20% - Ênfase2 3 3 2" xfId="915" xr:uid="{00000000-0005-0000-0000-000047000000}"/>
    <cellStyle name="20% - Ênfase2 3 3 2 2" xfId="2151" xr:uid="{13E946AD-784D-4724-80C5-8F66B1D88F0C}"/>
    <cellStyle name="20% - Ênfase2 3 3 3" xfId="952" xr:uid="{00000000-0005-0000-0000-000048000000}"/>
    <cellStyle name="20% - Ênfase2 3 3 3 2" xfId="2152" xr:uid="{7DA82C47-2A35-44A7-983D-3472D499E0CC}"/>
    <cellStyle name="20% - Ênfase2 3 3 4" xfId="2150" xr:uid="{B75B379F-4C7F-4DBA-B1A2-FABA1E89D749}"/>
    <cellStyle name="20% - Ênfase2 3 4" xfId="990" xr:uid="{00000000-0005-0000-0000-000049000000}"/>
    <cellStyle name="20% - Ênfase2 3 4 2" xfId="2153" xr:uid="{0ABE96D4-3FC3-47BD-BC2B-056BB3E78E5B}"/>
    <cellStyle name="20% - Ênfase2 3 5" xfId="1944" xr:uid="{00000000-0005-0000-0000-00004A000000}"/>
    <cellStyle name="20% - Ênfase2 4" xfId="286" xr:uid="{00000000-0005-0000-0000-00004B000000}"/>
    <cellStyle name="20% - Ênfase2 4 2" xfId="431" xr:uid="{00000000-0005-0000-0000-00004C000000}"/>
    <cellStyle name="20% - Ênfase2 4 2 2" xfId="821" xr:uid="{00000000-0005-0000-0000-00004D000000}"/>
    <cellStyle name="20% - Ênfase2 4 2 2 2" xfId="2156" xr:uid="{3FFEBCD1-F07F-489B-B342-4896B05496BD}"/>
    <cellStyle name="20% - Ênfase2 4 2 3" xfId="989" xr:uid="{00000000-0005-0000-0000-00004E000000}"/>
    <cellStyle name="20% - Ênfase2 4 2 4" xfId="2155" xr:uid="{8F01F808-E1F6-4E83-AB33-C28CFD8DF223}"/>
    <cellStyle name="20% - Ênfase2 4 3" xfId="686" xr:uid="{00000000-0005-0000-0000-00004F000000}"/>
    <cellStyle name="20% - Ênfase2 4 3 2" xfId="986" xr:uid="{00000000-0005-0000-0000-000050000000}"/>
    <cellStyle name="20% - Ênfase2 4 3 3" xfId="2157" xr:uid="{87036CDD-DDC3-401B-B292-1BA4DDBFAB68}"/>
    <cellStyle name="20% - Ênfase2 4 4" xfId="957" xr:uid="{00000000-0005-0000-0000-000051000000}"/>
    <cellStyle name="20% - Ênfase2 4 4 2" xfId="2158" xr:uid="{BE690FA2-DDCD-42FA-9EF2-2DAA4B22B55E}"/>
    <cellStyle name="20% - Ênfase2 4 5" xfId="2154" xr:uid="{8A46F140-BC3E-4259-9B84-CEBEC62526C3}"/>
    <cellStyle name="20% - Ênfase2 5" xfId="993" xr:uid="{00000000-0005-0000-0000-000052000000}"/>
    <cellStyle name="20% - Ênfase2 6" xfId="954" xr:uid="{00000000-0005-0000-0000-000053000000}"/>
    <cellStyle name="20% - Ênfase2 7" xfId="987" xr:uid="{00000000-0005-0000-0000-000054000000}"/>
    <cellStyle name="20% - Ênfase2 8" xfId="997" xr:uid="{00000000-0005-0000-0000-000055000000}"/>
    <cellStyle name="20% - Ênfase2 9" xfId="960" xr:uid="{00000000-0005-0000-0000-000056000000}"/>
    <cellStyle name="20% - Ênfase2 9 2" xfId="2159" xr:uid="{97E225C5-EEE9-49E8-B441-EACF1A878BBA}"/>
    <cellStyle name="20% - Ênfase3" xfId="3109" builtinId="38" customBuiltin="1"/>
    <cellStyle name="20% - Ênfase3 2" xfId="8" xr:uid="{00000000-0005-0000-0000-000058000000}"/>
    <cellStyle name="20% - Ênfase3 2 2" xfId="9" xr:uid="{00000000-0005-0000-0000-000059000000}"/>
    <cellStyle name="20% - Ênfase3 2 2 2" xfId="1005" xr:uid="{00000000-0005-0000-0000-00005A000000}"/>
    <cellStyle name="20% - Ênfase3 2 2 2 2" xfId="2160" xr:uid="{136731BF-7394-4C6D-905D-10B67BD994BE}"/>
    <cellStyle name="20% - Ênfase3 2 2 3" xfId="1006" xr:uid="{00000000-0005-0000-0000-00005B000000}"/>
    <cellStyle name="20% - Ênfase3 2 2 3 2" xfId="2161" xr:uid="{07A7F075-0954-4366-A4B4-9CCE6DC1ABAA}"/>
    <cellStyle name="20% - Ênfase3 2 3" xfId="316" xr:uid="{00000000-0005-0000-0000-00005C000000}"/>
    <cellStyle name="20% - Ênfase3 2 3 2" xfId="452" xr:uid="{00000000-0005-0000-0000-00005D000000}"/>
    <cellStyle name="20% - Ênfase3 2 3 2 2" xfId="842" xr:uid="{00000000-0005-0000-0000-00005E000000}"/>
    <cellStyle name="20% - Ênfase3 2 3 2 2 2" xfId="2164" xr:uid="{212EB3FF-061C-4FCF-902C-D23E37DDF58D}"/>
    <cellStyle name="20% - Ênfase3 2 3 2 3" xfId="2163" xr:uid="{640BB2D6-0031-4902-982D-4761B8A56B82}"/>
    <cellStyle name="20% - Ênfase3 2 3 3" xfId="707" xr:uid="{00000000-0005-0000-0000-00005F000000}"/>
    <cellStyle name="20% - Ênfase3 2 3 3 2" xfId="2165" xr:uid="{87A05AB0-4DEE-4933-B88C-150B79693DEA}"/>
    <cellStyle name="20% - Ênfase3 2 3 4" xfId="1007" xr:uid="{00000000-0005-0000-0000-000060000000}"/>
    <cellStyle name="20% - Ênfase3 2 3 4 2" xfId="2166" xr:uid="{81D0F933-0B2A-4B88-8718-BB5D7F8ADFDA}"/>
    <cellStyle name="20% - Ênfase3 2 3 5" xfId="2162" xr:uid="{615537E4-114E-4F8B-90CC-62226CD1F276}"/>
    <cellStyle name="20% - Ênfase3 2 4" xfId="1008" xr:uid="{00000000-0005-0000-0000-000061000000}"/>
    <cellStyle name="20% - Ênfase3 2 4 2" xfId="2167" xr:uid="{F1BAE9C4-BE10-4F5A-AF0A-0D0BEFE11D53}"/>
    <cellStyle name="20% - Ênfase3 2 5" xfId="1009" xr:uid="{00000000-0005-0000-0000-000062000000}"/>
    <cellStyle name="20% - Ênfase3 2 5 2" xfId="2168" xr:uid="{58C91C09-B897-40ED-BBD8-F3C54C5BACA4}"/>
    <cellStyle name="20% - Ênfase3 2 6" xfId="1010" xr:uid="{00000000-0005-0000-0000-000063000000}"/>
    <cellStyle name="20% - Ênfase3 2 6 2" xfId="2169" xr:uid="{EF3B8AD6-FF3B-461F-A65D-2AC2FB629ED3}"/>
    <cellStyle name="20% - Ênfase3 2 7" xfId="1011" xr:uid="{00000000-0005-0000-0000-000064000000}"/>
    <cellStyle name="20% - Ênfase3 2 7 2" xfId="2170" xr:uid="{0F4212E4-9AD1-4FA9-B9C2-51628A9D776C}"/>
    <cellStyle name="20% - Ênfase3 2 8" xfId="1012" xr:uid="{00000000-0005-0000-0000-000065000000}"/>
    <cellStyle name="20% - Ênfase3 2 9" xfId="953" xr:uid="{00000000-0005-0000-0000-000066000000}"/>
    <cellStyle name="20% - Ênfase3 2 9 2" xfId="2171" xr:uid="{9ECF941C-9976-459D-86D4-AF4EAEF3E131}"/>
    <cellStyle name="20% - Ênfase3 3" xfId="126" xr:uid="{00000000-0005-0000-0000-000067000000}"/>
    <cellStyle name="20% - Ênfase3 3 2" xfId="330" xr:uid="{00000000-0005-0000-0000-000068000000}"/>
    <cellStyle name="20% - Ênfase3 3 2 2" xfId="466" xr:uid="{00000000-0005-0000-0000-000069000000}"/>
    <cellStyle name="20% - Ênfase3 3 2 2 2" xfId="856" xr:uid="{00000000-0005-0000-0000-00006A000000}"/>
    <cellStyle name="20% - Ênfase3 3 2 2 2 2" xfId="2174" xr:uid="{450D82ED-5209-4DFD-9103-1AA0F54004C7}"/>
    <cellStyle name="20% - Ênfase3 3 2 2 3" xfId="2173" xr:uid="{F157AD9B-EC0C-42FF-A3CF-2EB8AC1C92D3}"/>
    <cellStyle name="20% - Ênfase3 3 2 3" xfId="721" xr:uid="{00000000-0005-0000-0000-00006B000000}"/>
    <cellStyle name="20% - Ênfase3 3 2 3 2" xfId="2175" xr:uid="{ACE91349-44FE-444D-AF7F-BD3192D14261}"/>
    <cellStyle name="20% - Ênfase3 3 2 4" xfId="1014" xr:uid="{00000000-0005-0000-0000-00006C000000}"/>
    <cellStyle name="20% - Ênfase3 3 2 4 2" xfId="2176" xr:uid="{362C2916-A5A5-44A4-A10F-76034253D2B3}"/>
    <cellStyle name="20% - Ênfase3 3 2 5" xfId="2172" xr:uid="{3A6F05A8-191F-4DD9-B789-191CBCB54A15}"/>
    <cellStyle name="20% - Ênfase3 3 3" xfId="565" xr:uid="{00000000-0005-0000-0000-00006D000000}"/>
    <cellStyle name="20% - Ênfase3 3 3 2" xfId="917" xr:uid="{00000000-0005-0000-0000-00006E000000}"/>
    <cellStyle name="20% - Ênfase3 3 3 2 2" xfId="2178" xr:uid="{735752D6-8BAE-482F-8BD2-F505E31EF913}"/>
    <cellStyle name="20% - Ênfase3 3 3 3" xfId="1015" xr:uid="{00000000-0005-0000-0000-00006F000000}"/>
    <cellStyle name="20% - Ênfase3 3 3 3 2" xfId="2179" xr:uid="{952C6525-5DAB-48E0-8F16-D8A5544BF816}"/>
    <cellStyle name="20% - Ênfase3 3 3 4" xfId="2177" xr:uid="{4B77C4E0-5968-4669-B740-CD7AD0400E19}"/>
    <cellStyle name="20% - Ênfase3 3 4" xfId="1013" xr:uid="{00000000-0005-0000-0000-000070000000}"/>
    <cellStyle name="20% - Ênfase3 3 4 2" xfId="2180" xr:uid="{450157F8-1169-44D8-ABD6-6CC148CEA218}"/>
    <cellStyle name="20% - Ênfase3 3 5" xfId="1946" xr:uid="{00000000-0005-0000-0000-000071000000}"/>
    <cellStyle name="20% - Ênfase3 4" xfId="290" xr:uid="{00000000-0005-0000-0000-000072000000}"/>
    <cellStyle name="20% - Ênfase3 4 2" xfId="433" xr:uid="{00000000-0005-0000-0000-000073000000}"/>
    <cellStyle name="20% - Ênfase3 4 2 2" xfId="823" xr:uid="{00000000-0005-0000-0000-000074000000}"/>
    <cellStyle name="20% - Ênfase3 4 2 2 2" xfId="2183" xr:uid="{43C3E8C4-1F79-40BE-8C67-3C2D812FA889}"/>
    <cellStyle name="20% - Ênfase3 4 2 3" xfId="1017" xr:uid="{00000000-0005-0000-0000-000075000000}"/>
    <cellStyle name="20% - Ênfase3 4 2 4" xfId="2182" xr:uid="{6AFC4429-FB95-4F40-B0F3-FC24948BC9FA}"/>
    <cellStyle name="20% - Ênfase3 4 3" xfId="688" xr:uid="{00000000-0005-0000-0000-000076000000}"/>
    <cellStyle name="20% - Ênfase3 4 3 2" xfId="1018" xr:uid="{00000000-0005-0000-0000-000077000000}"/>
    <cellStyle name="20% - Ênfase3 4 3 3" xfId="2184" xr:uid="{F5EC5A8B-375E-4291-A9EB-417834FEDD67}"/>
    <cellStyle name="20% - Ênfase3 4 4" xfId="1016" xr:uid="{00000000-0005-0000-0000-000078000000}"/>
    <cellStyle name="20% - Ênfase3 4 4 2" xfId="2185" xr:uid="{C24F8C22-7B91-4FA3-B227-C6D6E3836447}"/>
    <cellStyle name="20% - Ênfase3 4 5" xfId="2181" xr:uid="{6E7E2348-0B38-42F3-9AFE-22C62B863536}"/>
    <cellStyle name="20% - Ênfase3 5" xfId="1019" xr:uid="{00000000-0005-0000-0000-000079000000}"/>
    <cellStyle name="20% - Ênfase3 6" xfId="1020" xr:uid="{00000000-0005-0000-0000-00007A000000}"/>
    <cellStyle name="20% - Ênfase3 7" xfId="1021" xr:uid="{00000000-0005-0000-0000-00007B000000}"/>
    <cellStyle name="20% - Ênfase3 8" xfId="1022" xr:uid="{00000000-0005-0000-0000-00007C000000}"/>
    <cellStyle name="20% - Ênfase3 9" xfId="1023" xr:uid="{00000000-0005-0000-0000-00007D000000}"/>
    <cellStyle name="20% - Ênfase3 9 2" xfId="2186" xr:uid="{8ADE96EA-2753-400E-AA6F-6E0E73F2501E}"/>
    <cellStyle name="20% - Ênfase4" xfId="3113" builtinId="42" customBuiltin="1"/>
    <cellStyle name="20% - Ênfase4 2" xfId="11" xr:uid="{00000000-0005-0000-0000-00007F000000}"/>
    <cellStyle name="20% - Ênfase4 2 2" xfId="12" xr:uid="{00000000-0005-0000-0000-000080000000}"/>
    <cellStyle name="20% - Ênfase4 2 2 2" xfId="1025" xr:uid="{00000000-0005-0000-0000-000081000000}"/>
    <cellStyle name="20% - Ênfase4 2 2 2 2" xfId="2187" xr:uid="{64C8B48D-60D1-4EE7-A28F-D7B0576F8BA3}"/>
    <cellStyle name="20% - Ênfase4 2 2 3" xfId="1026" xr:uid="{00000000-0005-0000-0000-000082000000}"/>
    <cellStyle name="20% - Ênfase4 2 2 3 2" xfId="2188" xr:uid="{C9D0E304-2A1F-48A9-860C-DBF362F0A20E}"/>
    <cellStyle name="20% - Ênfase4 2 3" xfId="318" xr:uid="{00000000-0005-0000-0000-000083000000}"/>
    <cellStyle name="20% - Ênfase4 2 3 2" xfId="454" xr:uid="{00000000-0005-0000-0000-000084000000}"/>
    <cellStyle name="20% - Ênfase4 2 3 2 2" xfId="844" xr:uid="{00000000-0005-0000-0000-000085000000}"/>
    <cellStyle name="20% - Ênfase4 2 3 2 2 2" xfId="2191" xr:uid="{1F72806F-3831-44EC-9D75-472E60B7F36E}"/>
    <cellStyle name="20% - Ênfase4 2 3 2 3" xfId="2190" xr:uid="{19A12221-F821-4AE9-A88E-6880BFB84B3B}"/>
    <cellStyle name="20% - Ênfase4 2 3 3" xfId="709" xr:uid="{00000000-0005-0000-0000-000086000000}"/>
    <cellStyle name="20% - Ênfase4 2 3 3 2" xfId="2192" xr:uid="{39277424-16D0-4E81-8188-E1CA9A6EA488}"/>
    <cellStyle name="20% - Ênfase4 2 3 4" xfId="1027" xr:uid="{00000000-0005-0000-0000-000087000000}"/>
    <cellStyle name="20% - Ênfase4 2 3 4 2" xfId="2193" xr:uid="{C1C72B64-2993-4331-BB90-514E8A45E113}"/>
    <cellStyle name="20% - Ênfase4 2 3 5" xfId="2189" xr:uid="{46F9A1AF-52F9-4EC1-827B-07DCD2646D00}"/>
    <cellStyle name="20% - Ênfase4 2 4" xfId="1028" xr:uid="{00000000-0005-0000-0000-000088000000}"/>
    <cellStyle name="20% - Ênfase4 2 4 2" xfId="2194" xr:uid="{21A495FE-FCAD-48AA-AD43-4AD88CF7CD11}"/>
    <cellStyle name="20% - Ênfase4 2 5" xfId="1029" xr:uid="{00000000-0005-0000-0000-000089000000}"/>
    <cellStyle name="20% - Ênfase4 2 5 2" xfId="2195" xr:uid="{C29868A4-DB00-4819-B8B9-B9578DF17CC2}"/>
    <cellStyle name="20% - Ênfase4 2 6" xfId="1030" xr:uid="{00000000-0005-0000-0000-00008A000000}"/>
    <cellStyle name="20% - Ênfase4 2 6 2" xfId="2196" xr:uid="{C2CC7AD5-088B-40DD-917F-979F0F9814C6}"/>
    <cellStyle name="20% - Ênfase4 2 7" xfId="1031" xr:uid="{00000000-0005-0000-0000-00008B000000}"/>
    <cellStyle name="20% - Ênfase4 2 7 2" xfId="2197" xr:uid="{BD1EEEB6-ADD5-46E7-9290-8D08F495C212}"/>
    <cellStyle name="20% - Ênfase4 2 8" xfId="1032" xr:uid="{00000000-0005-0000-0000-00008C000000}"/>
    <cellStyle name="20% - Ênfase4 2 9" xfId="1024" xr:uid="{00000000-0005-0000-0000-00008D000000}"/>
    <cellStyle name="20% - Ênfase4 2 9 2" xfId="2198" xr:uid="{E8AB6C06-0A48-4AEA-9D8D-EB741D9BCFFC}"/>
    <cellStyle name="20% - Ênfase4 3" xfId="127" xr:uid="{00000000-0005-0000-0000-00008E000000}"/>
    <cellStyle name="20% - Ênfase4 3 2" xfId="332" xr:uid="{00000000-0005-0000-0000-00008F000000}"/>
    <cellStyle name="20% - Ênfase4 3 2 2" xfId="468" xr:uid="{00000000-0005-0000-0000-000090000000}"/>
    <cellStyle name="20% - Ênfase4 3 2 2 2" xfId="858" xr:uid="{00000000-0005-0000-0000-000091000000}"/>
    <cellStyle name="20% - Ênfase4 3 2 2 2 2" xfId="2201" xr:uid="{ACF89CF0-B8B1-474A-9D8A-4BE16E63F521}"/>
    <cellStyle name="20% - Ênfase4 3 2 2 3" xfId="2200" xr:uid="{F15CAFEA-EE8E-496E-9B5B-D11108A7A832}"/>
    <cellStyle name="20% - Ênfase4 3 2 3" xfId="723" xr:uid="{00000000-0005-0000-0000-000092000000}"/>
    <cellStyle name="20% - Ênfase4 3 2 3 2" xfId="2202" xr:uid="{FF941E9A-BE67-4ABE-9BEA-2FA8BA6A5A1F}"/>
    <cellStyle name="20% - Ênfase4 3 2 4" xfId="1034" xr:uid="{00000000-0005-0000-0000-000093000000}"/>
    <cellStyle name="20% - Ênfase4 3 2 4 2" xfId="2203" xr:uid="{11CB4981-F290-4A60-82D0-AFF53881F6FF}"/>
    <cellStyle name="20% - Ênfase4 3 2 5" xfId="2199" xr:uid="{3337ACCF-18EF-477E-90AC-B1E3B6589D96}"/>
    <cellStyle name="20% - Ênfase4 3 3" xfId="569" xr:uid="{00000000-0005-0000-0000-000094000000}"/>
    <cellStyle name="20% - Ênfase4 3 3 2" xfId="919" xr:uid="{00000000-0005-0000-0000-000095000000}"/>
    <cellStyle name="20% - Ênfase4 3 3 2 2" xfId="2205" xr:uid="{DC618465-D9E5-4E82-8992-117831262CC9}"/>
    <cellStyle name="20% - Ênfase4 3 3 3" xfId="1035" xr:uid="{00000000-0005-0000-0000-000096000000}"/>
    <cellStyle name="20% - Ênfase4 3 3 3 2" xfId="2206" xr:uid="{92D50CFB-53FD-46D9-AE58-4A0B92E02BC7}"/>
    <cellStyle name="20% - Ênfase4 3 3 4" xfId="2204" xr:uid="{8501BB64-CF6F-48F6-A07B-56B2E92902AD}"/>
    <cellStyle name="20% - Ênfase4 3 4" xfId="1033" xr:uid="{00000000-0005-0000-0000-000097000000}"/>
    <cellStyle name="20% - Ênfase4 3 4 2" xfId="2207" xr:uid="{0437A1D0-C4F9-497E-8D4B-B396C367B2CE}"/>
    <cellStyle name="20% - Ênfase4 3 5" xfId="1948" xr:uid="{00000000-0005-0000-0000-000098000000}"/>
    <cellStyle name="20% - Ênfase4 4" xfId="294" xr:uid="{00000000-0005-0000-0000-000099000000}"/>
    <cellStyle name="20% - Ênfase4 4 2" xfId="435" xr:uid="{00000000-0005-0000-0000-00009A000000}"/>
    <cellStyle name="20% - Ênfase4 4 2 2" xfId="825" xr:uid="{00000000-0005-0000-0000-00009B000000}"/>
    <cellStyle name="20% - Ênfase4 4 2 2 2" xfId="2210" xr:uid="{F34A3575-A588-412C-B312-2440A6B755D7}"/>
    <cellStyle name="20% - Ênfase4 4 2 3" xfId="1037" xr:uid="{00000000-0005-0000-0000-00009C000000}"/>
    <cellStyle name="20% - Ênfase4 4 2 4" xfId="2209" xr:uid="{D9BE5384-256D-4C79-AC7A-0E119CB7724D}"/>
    <cellStyle name="20% - Ênfase4 4 3" xfId="690" xr:uid="{00000000-0005-0000-0000-00009D000000}"/>
    <cellStyle name="20% - Ênfase4 4 3 2" xfId="1038" xr:uid="{00000000-0005-0000-0000-00009E000000}"/>
    <cellStyle name="20% - Ênfase4 4 3 3" xfId="2211" xr:uid="{61217B45-AAE4-40F7-9240-DB10064E2766}"/>
    <cellStyle name="20% - Ênfase4 4 4" xfId="1036" xr:uid="{00000000-0005-0000-0000-00009F000000}"/>
    <cellStyle name="20% - Ênfase4 4 4 2" xfId="2212" xr:uid="{AE3B29E5-0036-49A8-963B-613707012D61}"/>
    <cellStyle name="20% - Ênfase4 4 5" xfId="2208" xr:uid="{18794B2F-F6A9-4870-A226-041A957B25DB}"/>
    <cellStyle name="20% - Ênfase4 5" xfId="1039" xr:uid="{00000000-0005-0000-0000-0000A0000000}"/>
    <cellStyle name="20% - Ênfase4 6" xfId="1040" xr:uid="{00000000-0005-0000-0000-0000A1000000}"/>
    <cellStyle name="20% - Ênfase4 7" xfId="1041" xr:uid="{00000000-0005-0000-0000-0000A2000000}"/>
    <cellStyle name="20% - Ênfase4 8" xfId="1042" xr:uid="{00000000-0005-0000-0000-0000A3000000}"/>
    <cellStyle name="20% - Ênfase4 9" xfId="1043" xr:uid="{00000000-0005-0000-0000-0000A4000000}"/>
    <cellStyle name="20% - Ênfase4 9 2" xfId="2213" xr:uid="{F96BC46D-00AE-4B88-A84B-9713C3C03A6E}"/>
    <cellStyle name="20% - Ênfase5" xfId="3117" builtinId="46" customBuiltin="1"/>
    <cellStyle name="20% - Ênfase5 2" xfId="14" xr:uid="{00000000-0005-0000-0000-0000A6000000}"/>
    <cellStyle name="20% - Ênfase5 2 2" xfId="320" xr:uid="{00000000-0005-0000-0000-0000A7000000}"/>
    <cellStyle name="20% - Ênfase5 2 2 2" xfId="456" xr:uid="{00000000-0005-0000-0000-0000A8000000}"/>
    <cellStyle name="20% - Ênfase5 2 2 2 2" xfId="846" xr:uid="{00000000-0005-0000-0000-0000A9000000}"/>
    <cellStyle name="20% - Ênfase5 2 2 2 2 2" xfId="2216" xr:uid="{2089B7FD-FE43-4CDF-B6A0-EBCB254A7C3C}"/>
    <cellStyle name="20% - Ênfase5 2 2 2 3" xfId="1046" xr:uid="{00000000-0005-0000-0000-0000AA000000}"/>
    <cellStyle name="20% - Ênfase5 2 2 2 3 2" xfId="2217" xr:uid="{C3C5A5A7-FA90-486B-ADFE-F6160058FEF0}"/>
    <cellStyle name="20% - Ênfase5 2 2 2 4" xfId="2215" xr:uid="{B6585651-16DB-418C-B8A7-1484E2C35743}"/>
    <cellStyle name="20% - Ênfase5 2 2 3" xfId="711" xr:uid="{00000000-0005-0000-0000-0000AB000000}"/>
    <cellStyle name="20% - Ênfase5 2 2 3 2" xfId="1047" xr:uid="{00000000-0005-0000-0000-0000AC000000}"/>
    <cellStyle name="20% - Ênfase5 2 2 3 2 2" xfId="2219" xr:uid="{90A1355E-7017-412E-9EAE-D66E99B955B5}"/>
    <cellStyle name="20% - Ênfase5 2 2 3 3" xfId="2218" xr:uid="{4AF0BF8F-CB3C-4ADC-9646-350B342F5AD3}"/>
    <cellStyle name="20% - Ênfase5 2 2 4" xfId="1045" xr:uid="{00000000-0005-0000-0000-0000AD000000}"/>
    <cellStyle name="20% - Ênfase5 2 2 5" xfId="2214" xr:uid="{51E43C41-A4BC-4BC3-8825-2E2FBB4434B2}"/>
    <cellStyle name="20% - Ênfase5 2 3" xfId="1048" xr:uid="{00000000-0005-0000-0000-0000AE000000}"/>
    <cellStyle name="20% - Ênfase5 2 3 2" xfId="2220" xr:uid="{18701B74-F5A0-49DB-A236-0A821B478FD0}"/>
    <cellStyle name="20% - Ênfase5 2 4" xfId="1049" xr:uid="{00000000-0005-0000-0000-0000AF000000}"/>
    <cellStyle name="20% - Ênfase5 2 4 2" xfId="2221" xr:uid="{2E8456C3-FED5-45A4-8282-EDE4AE42419D}"/>
    <cellStyle name="20% - Ênfase5 2 5" xfId="1050" xr:uid="{00000000-0005-0000-0000-0000B0000000}"/>
    <cellStyle name="20% - Ênfase5 2 5 2" xfId="2222" xr:uid="{5067D321-BE26-456D-9039-05C32F18576D}"/>
    <cellStyle name="20% - Ênfase5 2 6" xfId="1051" xr:uid="{00000000-0005-0000-0000-0000B1000000}"/>
    <cellStyle name="20% - Ênfase5 2 6 2" xfId="2223" xr:uid="{2828788F-86E7-4C6F-BB92-712255FB51F7}"/>
    <cellStyle name="20% - Ênfase5 2 7" xfId="1052" xr:uid="{00000000-0005-0000-0000-0000B2000000}"/>
    <cellStyle name="20% - Ênfase5 2 7 2" xfId="2224" xr:uid="{2966730F-FF7B-43BC-87D3-5757ABC2D2B4}"/>
    <cellStyle name="20% - Ênfase5 2 8" xfId="1053" xr:uid="{00000000-0005-0000-0000-0000B3000000}"/>
    <cellStyle name="20% - Ênfase5 2 9" xfId="1044" xr:uid="{00000000-0005-0000-0000-0000B4000000}"/>
    <cellStyle name="20% - Ênfase5 2 9 2" xfId="2225" xr:uid="{57DB2B2A-F7AF-4EC0-992D-28EBE9A6DECA}"/>
    <cellStyle name="20% - Ênfase5 3" xfId="128" xr:uid="{00000000-0005-0000-0000-0000B5000000}"/>
    <cellStyle name="20% - Ênfase5 3 2" xfId="334" xr:uid="{00000000-0005-0000-0000-0000B6000000}"/>
    <cellStyle name="20% - Ênfase5 3 2 2" xfId="470" xr:uid="{00000000-0005-0000-0000-0000B7000000}"/>
    <cellStyle name="20% - Ênfase5 3 2 2 2" xfId="860" xr:uid="{00000000-0005-0000-0000-0000B8000000}"/>
    <cellStyle name="20% - Ênfase5 3 2 2 2 2" xfId="2228" xr:uid="{38BED200-3DD8-43BF-A5A3-79DEB439EB72}"/>
    <cellStyle name="20% - Ênfase5 3 2 2 3" xfId="2227" xr:uid="{CB54598A-BE7C-4582-998F-0E61DDEBD658}"/>
    <cellStyle name="20% - Ênfase5 3 2 3" xfId="725" xr:uid="{00000000-0005-0000-0000-0000B9000000}"/>
    <cellStyle name="20% - Ênfase5 3 2 3 2" xfId="2229" xr:uid="{2BAC4BEA-0433-47BC-8706-5BB6D38CA9A8}"/>
    <cellStyle name="20% - Ênfase5 3 2 4" xfId="1055" xr:uid="{00000000-0005-0000-0000-0000BA000000}"/>
    <cellStyle name="20% - Ênfase5 3 2 4 2" xfId="2230" xr:uid="{613C968F-9E48-4EA6-8287-A4FDCCC8C9DE}"/>
    <cellStyle name="20% - Ênfase5 3 2 5" xfId="2226" xr:uid="{A2F6F8A1-7042-4A38-AEB2-E106EF5066FA}"/>
    <cellStyle name="20% - Ênfase5 3 3" xfId="573" xr:uid="{00000000-0005-0000-0000-0000BB000000}"/>
    <cellStyle name="20% - Ênfase5 3 3 2" xfId="921" xr:uid="{00000000-0005-0000-0000-0000BC000000}"/>
    <cellStyle name="20% - Ênfase5 3 3 2 2" xfId="2232" xr:uid="{AB462558-4A92-4951-B1F2-4E13644C3616}"/>
    <cellStyle name="20% - Ênfase5 3 3 3" xfId="1056" xr:uid="{00000000-0005-0000-0000-0000BD000000}"/>
    <cellStyle name="20% - Ênfase5 3 3 3 2" xfId="2233" xr:uid="{BD6DC6B2-65C7-43FE-BC66-A89B38032732}"/>
    <cellStyle name="20% - Ênfase5 3 3 4" xfId="2231" xr:uid="{6563EA6C-69B0-4325-B73F-91AAAEA57E42}"/>
    <cellStyle name="20% - Ênfase5 3 4" xfId="1054" xr:uid="{00000000-0005-0000-0000-0000BE000000}"/>
    <cellStyle name="20% - Ênfase5 3 4 2" xfId="2234" xr:uid="{DE2C9938-B518-4701-A54F-F1650D0DFB0E}"/>
    <cellStyle name="20% - Ênfase5 3 5" xfId="1950" xr:uid="{00000000-0005-0000-0000-0000BF000000}"/>
    <cellStyle name="20% - Ênfase5 4" xfId="298" xr:uid="{00000000-0005-0000-0000-0000C0000000}"/>
    <cellStyle name="20% - Ênfase5 4 2" xfId="437" xr:uid="{00000000-0005-0000-0000-0000C1000000}"/>
    <cellStyle name="20% - Ênfase5 4 2 2" xfId="827" xr:uid="{00000000-0005-0000-0000-0000C2000000}"/>
    <cellStyle name="20% - Ênfase5 4 2 2 2" xfId="2237" xr:uid="{B254A5E5-114E-41A8-BD53-8F750E284D52}"/>
    <cellStyle name="20% - Ênfase5 4 2 3" xfId="1058" xr:uid="{00000000-0005-0000-0000-0000C3000000}"/>
    <cellStyle name="20% - Ênfase5 4 2 4" xfId="2236" xr:uid="{CF01B28B-BF76-4CC3-9215-402C26A58F93}"/>
    <cellStyle name="20% - Ênfase5 4 3" xfId="692" xr:uid="{00000000-0005-0000-0000-0000C4000000}"/>
    <cellStyle name="20% - Ênfase5 4 3 2" xfId="1059" xr:uid="{00000000-0005-0000-0000-0000C5000000}"/>
    <cellStyle name="20% - Ênfase5 4 3 3" xfId="2238" xr:uid="{AE328056-16AC-4A33-A87E-6FD38AA942BC}"/>
    <cellStyle name="20% - Ênfase5 4 4" xfId="1057" xr:uid="{00000000-0005-0000-0000-0000C6000000}"/>
    <cellStyle name="20% - Ênfase5 4 4 2" xfId="2239" xr:uid="{A40F4D1E-076F-45B7-9580-A5055BAE1512}"/>
    <cellStyle name="20% - Ênfase5 4 5" xfId="2235" xr:uid="{44F1191C-E773-4192-BEC3-B7FA7E29ABC6}"/>
    <cellStyle name="20% - Ênfase5 5" xfId="1060" xr:uid="{00000000-0005-0000-0000-0000C7000000}"/>
    <cellStyle name="20% - Ênfase5 6" xfId="1061" xr:uid="{00000000-0005-0000-0000-0000C8000000}"/>
    <cellStyle name="20% - Ênfase5 7" xfId="1062" xr:uid="{00000000-0005-0000-0000-0000C9000000}"/>
    <cellStyle name="20% - Ênfase5 8" xfId="1063" xr:uid="{00000000-0005-0000-0000-0000CA000000}"/>
    <cellStyle name="20% - Ênfase5 9" xfId="1064" xr:uid="{00000000-0005-0000-0000-0000CB000000}"/>
    <cellStyle name="20% - Ênfase5 9 2" xfId="2240" xr:uid="{EE738B2E-7DD7-4B15-A81E-846F612B73E2}"/>
    <cellStyle name="20% - Ênfase6" xfId="3121" builtinId="50" customBuiltin="1"/>
    <cellStyle name="20% - Ênfase6 2" xfId="16" xr:uid="{00000000-0005-0000-0000-0000CD000000}"/>
    <cellStyle name="20% - Ênfase6 2 2" xfId="322" xr:uid="{00000000-0005-0000-0000-0000CE000000}"/>
    <cellStyle name="20% - Ênfase6 2 2 2" xfId="458" xr:uid="{00000000-0005-0000-0000-0000CF000000}"/>
    <cellStyle name="20% - Ênfase6 2 2 2 2" xfId="848" xr:uid="{00000000-0005-0000-0000-0000D0000000}"/>
    <cellStyle name="20% - Ênfase6 2 2 2 2 2" xfId="2243" xr:uid="{7F4F54BA-0D52-4302-B707-4B9386310C44}"/>
    <cellStyle name="20% - Ênfase6 2 2 2 3" xfId="1067" xr:uid="{00000000-0005-0000-0000-0000D1000000}"/>
    <cellStyle name="20% - Ênfase6 2 2 2 3 2" xfId="2244" xr:uid="{DD8A5C37-514A-4B9D-B72C-94E561C3C646}"/>
    <cellStyle name="20% - Ênfase6 2 2 2 4" xfId="2242" xr:uid="{DD19FE48-AAA4-4F71-9FE2-07BF38E576F9}"/>
    <cellStyle name="20% - Ênfase6 2 2 3" xfId="713" xr:uid="{00000000-0005-0000-0000-0000D2000000}"/>
    <cellStyle name="20% - Ênfase6 2 2 3 2" xfId="1068" xr:uid="{00000000-0005-0000-0000-0000D3000000}"/>
    <cellStyle name="20% - Ênfase6 2 2 3 2 2" xfId="2246" xr:uid="{60E65A0B-4390-4FDF-8624-A10427A59C30}"/>
    <cellStyle name="20% - Ênfase6 2 2 3 3" xfId="2245" xr:uid="{BB5276B4-8B1D-473E-817C-7DB18853CBB0}"/>
    <cellStyle name="20% - Ênfase6 2 2 4" xfId="1066" xr:uid="{00000000-0005-0000-0000-0000D4000000}"/>
    <cellStyle name="20% - Ênfase6 2 2 5" xfId="2241" xr:uid="{B1A39457-29FC-45E9-8D81-75E1B3C4980C}"/>
    <cellStyle name="20% - Ênfase6 2 3" xfId="1069" xr:uid="{00000000-0005-0000-0000-0000D5000000}"/>
    <cellStyle name="20% - Ênfase6 2 3 2" xfId="2247" xr:uid="{6FFECB05-CD1F-4425-80F5-D968B0F52A83}"/>
    <cellStyle name="20% - Ênfase6 2 4" xfId="1070" xr:uid="{00000000-0005-0000-0000-0000D6000000}"/>
    <cellStyle name="20% - Ênfase6 2 4 2" xfId="2248" xr:uid="{463751F5-163D-453E-936E-4184AD37CDB0}"/>
    <cellStyle name="20% - Ênfase6 2 5" xfId="1071" xr:uid="{00000000-0005-0000-0000-0000D7000000}"/>
    <cellStyle name="20% - Ênfase6 2 5 2" xfId="2249" xr:uid="{F456D107-C8DB-4DDB-A694-BC5623C28C9E}"/>
    <cellStyle name="20% - Ênfase6 2 6" xfId="1072" xr:uid="{00000000-0005-0000-0000-0000D8000000}"/>
    <cellStyle name="20% - Ênfase6 2 6 2" xfId="2250" xr:uid="{629A3EBC-A637-4BD1-989C-0A9A55EFFC75}"/>
    <cellStyle name="20% - Ênfase6 2 7" xfId="1073" xr:uid="{00000000-0005-0000-0000-0000D9000000}"/>
    <cellStyle name="20% - Ênfase6 2 7 2" xfId="2251" xr:uid="{72475F35-5E97-4B82-A024-0A505217097B}"/>
    <cellStyle name="20% - Ênfase6 2 8" xfId="1074" xr:uid="{00000000-0005-0000-0000-0000DA000000}"/>
    <cellStyle name="20% - Ênfase6 2 9" xfId="1065" xr:uid="{00000000-0005-0000-0000-0000DB000000}"/>
    <cellStyle name="20% - Ênfase6 2 9 2" xfId="2252" xr:uid="{20688D20-CCEC-4A40-979C-F782AAA73231}"/>
    <cellStyle name="20% - Ênfase6 3" xfId="129" xr:uid="{00000000-0005-0000-0000-0000DC000000}"/>
    <cellStyle name="20% - Ênfase6 3 2" xfId="336" xr:uid="{00000000-0005-0000-0000-0000DD000000}"/>
    <cellStyle name="20% - Ênfase6 3 2 2" xfId="472" xr:uid="{00000000-0005-0000-0000-0000DE000000}"/>
    <cellStyle name="20% - Ênfase6 3 2 2 2" xfId="862" xr:uid="{00000000-0005-0000-0000-0000DF000000}"/>
    <cellStyle name="20% - Ênfase6 3 2 2 2 2" xfId="2255" xr:uid="{81BA7BA2-BFAD-4644-92D3-845E4610F8AE}"/>
    <cellStyle name="20% - Ênfase6 3 2 2 3" xfId="2254" xr:uid="{E1742377-9B01-4A1B-A312-225BA8D44F0D}"/>
    <cellStyle name="20% - Ênfase6 3 2 3" xfId="727" xr:uid="{00000000-0005-0000-0000-0000E0000000}"/>
    <cellStyle name="20% - Ênfase6 3 2 3 2" xfId="2256" xr:uid="{52A6B157-4754-438B-91B3-D008AF11FBDD}"/>
    <cellStyle name="20% - Ênfase6 3 2 4" xfId="1076" xr:uid="{00000000-0005-0000-0000-0000E1000000}"/>
    <cellStyle name="20% - Ênfase6 3 2 4 2" xfId="2257" xr:uid="{17028468-90E6-48C1-9545-1E456F70842B}"/>
    <cellStyle name="20% - Ênfase6 3 2 5" xfId="2253" xr:uid="{FD63B171-33D3-4316-9C02-C33184324A52}"/>
    <cellStyle name="20% - Ênfase6 3 3" xfId="577" xr:uid="{00000000-0005-0000-0000-0000E2000000}"/>
    <cellStyle name="20% - Ênfase6 3 3 2" xfId="923" xr:uid="{00000000-0005-0000-0000-0000E3000000}"/>
    <cellStyle name="20% - Ênfase6 3 3 2 2" xfId="2259" xr:uid="{744E9009-EFA8-4491-AEE2-598059AE1069}"/>
    <cellStyle name="20% - Ênfase6 3 3 3" xfId="1077" xr:uid="{00000000-0005-0000-0000-0000E4000000}"/>
    <cellStyle name="20% - Ênfase6 3 3 3 2" xfId="2260" xr:uid="{69B8A956-BE01-4142-BD97-1D213CADD258}"/>
    <cellStyle name="20% - Ênfase6 3 3 4" xfId="2258" xr:uid="{DC9BCCFC-4535-4015-A299-FE1150044B26}"/>
    <cellStyle name="20% - Ênfase6 3 4" xfId="1075" xr:uid="{00000000-0005-0000-0000-0000E5000000}"/>
    <cellStyle name="20% - Ênfase6 3 4 2" xfId="2261" xr:uid="{295A7AF0-2447-450E-B082-9CE0AB635EC4}"/>
    <cellStyle name="20% - Ênfase6 3 5" xfId="1952" xr:uid="{00000000-0005-0000-0000-0000E6000000}"/>
    <cellStyle name="20% - Ênfase6 4" xfId="302" xr:uid="{00000000-0005-0000-0000-0000E7000000}"/>
    <cellStyle name="20% - Ênfase6 4 2" xfId="439" xr:uid="{00000000-0005-0000-0000-0000E8000000}"/>
    <cellStyle name="20% - Ênfase6 4 2 2" xfId="829" xr:uid="{00000000-0005-0000-0000-0000E9000000}"/>
    <cellStyle name="20% - Ênfase6 4 2 2 2" xfId="2264" xr:uid="{94CFF315-CB7C-4F00-8A9B-551350DA6C8D}"/>
    <cellStyle name="20% - Ênfase6 4 2 3" xfId="1079" xr:uid="{00000000-0005-0000-0000-0000EA000000}"/>
    <cellStyle name="20% - Ênfase6 4 2 4" xfId="2263" xr:uid="{D5DA831A-050B-474A-8C09-FB1385AEDAEC}"/>
    <cellStyle name="20% - Ênfase6 4 3" xfId="694" xr:uid="{00000000-0005-0000-0000-0000EB000000}"/>
    <cellStyle name="20% - Ênfase6 4 3 2" xfId="1080" xr:uid="{00000000-0005-0000-0000-0000EC000000}"/>
    <cellStyle name="20% - Ênfase6 4 3 3" xfId="2265" xr:uid="{4FB9261F-0D42-4247-99B9-91C7010178C7}"/>
    <cellStyle name="20% - Ênfase6 4 4" xfId="1078" xr:uid="{00000000-0005-0000-0000-0000ED000000}"/>
    <cellStyle name="20% - Ênfase6 4 4 2" xfId="2266" xr:uid="{9F064193-131C-4FDB-ABD1-E822C87409D9}"/>
    <cellStyle name="20% - Ênfase6 4 5" xfId="2262" xr:uid="{4D16ADE9-9883-4D30-8BC3-F60553EEBF47}"/>
    <cellStyle name="20% - Ênfase6 5" xfId="1081" xr:uid="{00000000-0005-0000-0000-0000EE000000}"/>
    <cellStyle name="20% - Ênfase6 6" xfId="1082" xr:uid="{00000000-0005-0000-0000-0000EF000000}"/>
    <cellStyle name="20% - Ênfase6 7" xfId="1083" xr:uid="{00000000-0005-0000-0000-0000F0000000}"/>
    <cellStyle name="20% - Ênfase6 8" xfId="1084" xr:uid="{00000000-0005-0000-0000-0000F1000000}"/>
    <cellStyle name="20% - Ênfase6 9" xfId="1085" xr:uid="{00000000-0005-0000-0000-0000F2000000}"/>
    <cellStyle name="20% - Ênfase6 9 2" xfId="2267" xr:uid="{455FEF4A-A841-40D1-8F98-9101E31C7A77}"/>
    <cellStyle name="40% - Accent1" xfId="17" xr:uid="{00000000-0005-0000-0000-0000F3000000}"/>
    <cellStyle name="40% - Accent1 2" xfId="2268" xr:uid="{A94E0CC9-E5C8-43D1-90BE-F5118098242F}"/>
    <cellStyle name="40% - Accent2" xfId="20" xr:uid="{00000000-0005-0000-0000-0000F4000000}"/>
    <cellStyle name="40% - Accent2 2" xfId="2269" xr:uid="{C90DFC28-C799-499E-AA5E-96D878DD81CE}"/>
    <cellStyle name="40% - Accent3" xfId="22" xr:uid="{00000000-0005-0000-0000-0000F5000000}"/>
    <cellStyle name="40% - Accent3 2" xfId="2270" xr:uid="{143F6650-1905-4BB2-A541-BD646D224421}"/>
    <cellStyle name="40% - Accent4" xfId="25" xr:uid="{00000000-0005-0000-0000-0000F6000000}"/>
    <cellStyle name="40% - Accent4 2" xfId="2271" xr:uid="{7713EFC3-EF51-4364-85DC-FD103451AB2C}"/>
    <cellStyle name="40% - Accent5" xfId="28" xr:uid="{00000000-0005-0000-0000-0000F7000000}"/>
    <cellStyle name="40% - Accent5 2" xfId="2272" xr:uid="{5E71ABB6-A5D2-4F7E-B9B4-716FEA7E8D8B}"/>
    <cellStyle name="40% - Accent6" xfId="30" xr:uid="{00000000-0005-0000-0000-0000F8000000}"/>
    <cellStyle name="40% - Accent6 2" xfId="2273" xr:uid="{41E11720-85C9-4206-904C-72F793233F6A}"/>
    <cellStyle name="40% - Ênfase1" xfId="3102" builtinId="31" customBuiltin="1"/>
    <cellStyle name="40% - Ênfase1 2" xfId="18" xr:uid="{00000000-0005-0000-0000-0000FA000000}"/>
    <cellStyle name="40% - Ênfase1 2 2" xfId="19" xr:uid="{00000000-0005-0000-0000-0000FB000000}"/>
    <cellStyle name="40% - Ênfase1 2 2 2" xfId="1087" xr:uid="{00000000-0005-0000-0000-0000FC000000}"/>
    <cellStyle name="40% - Ênfase1 2 2 2 2" xfId="2274" xr:uid="{448BADC2-2593-4F25-AB98-247FA8854737}"/>
    <cellStyle name="40% - Ênfase1 2 2 3" xfId="1088" xr:uid="{00000000-0005-0000-0000-0000FD000000}"/>
    <cellStyle name="40% - Ênfase1 2 2 3 2" xfId="2275" xr:uid="{9EC8C795-53E1-4536-B019-1601F843FB44}"/>
    <cellStyle name="40% - Ênfase1 2 3" xfId="313" xr:uid="{00000000-0005-0000-0000-0000FE000000}"/>
    <cellStyle name="40% - Ênfase1 2 3 2" xfId="449" xr:uid="{00000000-0005-0000-0000-0000FF000000}"/>
    <cellStyle name="40% - Ênfase1 2 3 2 2" xfId="839" xr:uid="{00000000-0005-0000-0000-000000010000}"/>
    <cellStyle name="40% - Ênfase1 2 3 2 2 2" xfId="2278" xr:uid="{2A31BE6A-5E5F-4090-81C4-4206A4F25535}"/>
    <cellStyle name="40% - Ênfase1 2 3 2 3" xfId="2277" xr:uid="{D12313BB-7B3F-48FC-81B3-C95AF33F81CA}"/>
    <cellStyle name="40% - Ênfase1 2 3 3" xfId="704" xr:uid="{00000000-0005-0000-0000-000001010000}"/>
    <cellStyle name="40% - Ênfase1 2 3 3 2" xfId="2279" xr:uid="{B336F548-B0B7-43CF-B867-7E909ECBB7E4}"/>
    <cellStyle name="40% - Ênfase1 2 3 4" xfId="1089" xr:uid="{00000000-0005-0000-0000-000002010000}"/>
    <cellStyle name="40% - Ênfase1 2 3 4 2" xfId="2280" xr:uid="{98D0240D-682E-44BA-AA4E-AC8928EDDD7F}"/>
    <cellStyle name="40% - Ênfase1 2 3 5" xfId="2276" xr:uid="{8AE904D9-C6DC-4BB2-AE4B-E1D730BA954B}"/>
    <cellStyle name="40% - Ênfase1 2 4" xfId="1090" xr:uid="{00000000-0005-0000-0000-000003010000}"/>
    <cellStyle name="40% - Ênfase1 2 4 2" xfId="2281" xr:uid="{F4189197-560E-42C2-BD34-9200FE21C1D0}"/>
    <cellStyle name="40% - Ênfase1 2 5" xfId="1091" xr:uid="{00000000-0005-0000-0000-000004010000}"/>
    <cellStyle name="40% - Ênfase1 2 5 2" xfId="2282" xr:uid="{5E330B93-AF3A-4B82-A75C-DD4BC76EC01A}"/>
    <cellStyle name="40% - Ênfase1 2 6" xfId="1092" xr:uid="{00000000-0005-0000-0000-000005010000}"/>
    <cellStyle name="40% - Ênfase1 2 6 2" xfId="2283" xr:uid="{E0B6F40D-A2F5-4F8C-B190-E1DEB2CA1DB2}"/>
    <cellStyle name="40% - Ênfase1 2 7" xfId="1093" xr:uid="{00000000-0005-0000-0000-000006010000}"/>
    <cellStyle name="40% - Ênfase1 2 7 2" xfId="2284" xr:uid="{DA91CBD4-505A-4A54-AE69-DC8633966EEB}"/>
    <cellStyle name="40% - Ênfase1 2 8" xfId="1094" xr:uid="{00000000-0005-0000-0000-000007010000}"/>
    <cellStyle name="40% - Ênfase1 2 9" xfId="1086" xr:uid="{00000000-0005-0000-0000-000008010000}"/>
    <cellStyle name="40% - Ênfase1 2 9 2" xfId="2285" xr:uid="{BC02CA7B-8683-41AF-AC36-A248A40235A2}"/>
    <cellStyle name="40% - Ênfase1 3" xfId="130" xr:uid="{00000000-0005-0000-0000-000009010000}"/>
    <cellStyle name="40% - Ênfase1 3 2" xfId="327" xr:uid="{00000000-0005-0000-0000-00000A010000}"/>
    <cellStyle name="40% - Ênfase1 3 2 2" xfId="463" xr:uid="{00000000-0005-0000-0000-00000B010000}"/>
    <cellStyle name="40% - Ênfase1 3 2 2 2" xfId="853" xr:uid="{00000000-0005-0000-0000-00000C010000}"/>
    <cellStyle name="40% - Ênfase1 3 2 2 2 2" xfId="2288" xr:uid="{A8E45AB5-712F-486B-BF4F-57DD69EF4C1B}"/>
    <cellStyle name="40% - Ênfase1 3 2 2 3" xfId="2287" xr:uid="{75F77BAD-3815-4A41-BF6B-8CD44A5FF19C}"/>
    <cellStyle name="40% - Ênfase1 3 2 3" xfId="718" xr:uid="{00000000-0005-0000-0000-00000D010000}"/>
    <cellStyle name="40% - Ênfase1 3 2 3 2" xfId="2289" xr:uid="{6A35EB14-0085-4533-8570-702D0D02DDAD}"/>
    <cellStyle name="40% - Ênfase1 3 2 4" xfId="1096" xr:uid="{00000000-0005-0000-0000-00000E010000}"/>
    <cellStyle name="40% - Ênfase1 3 2 4 2" xfId="2290" xr:uid="{DF3AC4D7-FCDC-458B-AC91-B4380CBCFEA4}"/>
    <cellStyle name="40% - Ênfase1 3 2 5" xfId="2286" xr:uid="{755A4693-1143-49C7-9257-35394CF884EA}"/>
    <cellStyle name="40% - Ênfase1 3 3" xfId="558" xr:uid="{00000000-0005-0000-0000-00000F010000}"/>
    <cellStyle name="40% - Ênfase1 3 3 2" xfId="914" xr:uid="{00000000-0005-0000-0000-000010010000}"/>
    <cellStyle name="40% - Ênfase1 3 3 2 2" xfId="2292" xr:uid="{8D5A081C-A876-4E02-BB8F-B2A89B838406}"/>
    <cellStyle name="40% - Ênfase1 3 3 3" xfId="1097" xr:uid="{00000000-0005-0000-0000-000011010000}"/>
    <cellStyle name="40% - Ênfase1 3 3 3 2" xfId="2293" xr:uid="{2C86F8C0-B668-47E9-A5FB-7F6A4841836B}"/>
    <cellStyle name="40% - Ênfase1 3 3 4" xfId="2291" xr:uid="{0E71DF6B-4927-4B5B-9C4D-419636D4C6F8}"/>
    <cellStyle name="40% - Ênfase1 3 4" xfId="1095" xr:uid="{00000000-0005-0000-0000-000012010000}"/>
    <cellStyle name="40% - Ênfase1 3 4 2" xfId="2294" xr:uid="{61C2BC76-DB55-4343-99EF-EC4F67D71DBB}"/>
    <cellStyle name="40% - Ênfase1 3 5" xfId="1943" xr:uid="{00000000-0005-0000-0000-000013010000}"/>
    <cellStyle name="40% - Ênfase1 4" xfId="283" xr:uid="{00000000-0005-0000-0000-000014010000}"/>
    <cellStyle name="40% - Ênfase1 4 2" xfId="430" xr:uid="{00000000-0005-0000-0000-000015010000}"/>
    <cellStyle name="40% - Ênfase1 4 2 2" xfId="820" xr:uid="{00000000-0005-0000-0000-000016010000}"/>
    <cellStyle name="40% - Ênfase1 4 2 2 2" xfId="2297" xr:uid="{F08CC08A-6AD9-47F5-9D46-835205D7E58F}"/>
    <cellStyle name="40% - Ênfase1 4 2 3" xfId="1099" xr:uid="{00000000-0005-0000-0000-000017010000}"/>
    <cellStyle name="40% - Ênfase1 4 2 4" xfId="2296" xr:uid="{2EC93D1F-1C8F-465D-A39C-65D3FA7FCA10}"/>
    <cellStyle name="40% - Ênfase1 4 3" xfId="685" xr:uid="{00000000-0005-0000-0000-000018010000}"/>
    <cellStyle name="40% - Ênfase1 4 3 2" xfId="1100" xr:uid="{00000000-0005-0000-0000-000019010000}"/>
    <cellStyle name="40% - Ênfase1 4 3 3" xfId="2298" xr:uid="{685A431A-8407-47CF-B3BD-C1DA7ACE8039}"/>
    <cellStyle name="40% - Ênfase1 4 4" xfId="1098" xr:uid="{00000000-0005-0000-0000-00001A010000}"/>
    <cellStyle name="40% - Ênfase1 4 4 2" xfId="2299" xr:uid="{FF0CEAD5-8FC3-4B19-979C-034CA26D1AF8}"/>
    <cellStyle name="40% - Ênfase1 4 5" xfId="2295" xr:uid="{8A663BF2-372B-4762-8FA0-17E874998715}"/>
    <cellStyle name="40% - Ênfase1 5" xfId="1101" xr:uid="{00000000-0005-0000-0000-00001B010000}"/>
    <cellStyle name="40% - Ênfase1 6" xfId="1102" xr:uid="{00000000-0005-0000-0000-00001C010000}"/>
    <cellStyle name="40% - Ênfase1 7" xfId="1103" xr:uid="{00000000-0005-0000-0000-00001D010000}"/>
    <cellStyle name="40% - Ênfase1 8" xfId="1104" xr:uid="{00000000-0005-0000-0000-00001E010000}"/>
    <cellStyle name="40% - Ênfase1 9" xfId="1105" xr:uid="{00000000-0005-0000-0000-00001F010000}"/>
    <cellStyle name="40% - Ênfase1 9 2" xfId="2300" xr:uid="{387C80B8-8D89-4485-9974-ED6FEB3FB58C}"/>
    <cellStyle name="40% - Ênfase2" xfId="3106" builtinId="35" customBuiltin="1"/>
    <cellStyle name="40% - Ênfase2 2" xfId="21" xr:uid="{00000000-0005-0000-0000-000021010000}"/>
    <cellStyle name="40% - Ênfase2 2 2" xfId="315" xr:uid="{00000000-0005-0000-0000-000022010000}"/>
    <cellStyle name="40% - Ênfase2 2 2 2" xfId="451" xr:uid="{00000000-0005-0000-0000-000023010000}"/>
    <cellStyle name="40% - Ênfase2 2 2 2 2" xfId="841" xr:uid="{00000000-0005-0000-0000-000024010000}"/>
    <cellStyle name="40% - Ênfase2 2 2 2 2 2" xfId="2303" xr:uid="{7B2A136E-5124-4D8D-B0C9-CD650F2CF20B}"/>
    <cellStyle name="40% - Ênfase2 2 2 2 3" xfId="1108" xr:uid="{00000000-0005-0000-0000-000025010000}"/>
    <cellStyle name="40% - Ênfase2 2 2 2 3 2" xfId="2304" xr:uid="{2AEA463E-8608-4000-8C6B-3C506A843D45}"/>
    <cellStyle name="40% - Ênfase2 2 2 2 4" xfId="2302" xr:uid="{B972FDC0-AFFB-4ED9-88D8-7D2A847FF770}"/>
    <cellStyle name="40% - Ênfase2 2 2 3" xfId="706" xr:uid="{00000000-0005-0000-0000-000026010000}"/>
    <cellStyle name="40% - Ênfase2 2 2 3 2" xfId="1109" xr:uid="{00000000-0005-0000-0000-000027010000}"/>
    <cellStyle name="40% - Ênfase2 2 2 3 2 2" xfId="2306" xr:uid="{4182B2BF-4F23-4391-B558-EA9E471AE2BD}"/>
    <cellStyle name="40% - Ênfase2 2 2 3 3" xfId="2305" xr:uid="{B2EF14B0-4697-4EA7-B1C3-96EE157ED251}"/>
    <cellStyle name="40% - Ênfase2 2 2 4" xfId="1107" xr:uid="{00000000-0005-0000-0000-000028010000}"/>
    <cellStyle name="40% - Ênfase2 2 2 5" xfId="2301" xr:uid="{8A3E337A-F4A4-484C-B986-206EDDC15700}"/>
    <cellStyle name="40% - Ênfase2 2 3" xfId="1110" xr:uid="{00000000-0005-0000-0000-000029010000}"/>
    <cellStyle name="40% - Ênfase2 2 3 2" xfId="2307" xr:uid="{CA053B16-9F65-4724-A1B8-A1D9DB04FB99}"/>
    <cellStyle name="40% - Ênfase2 2 4" xfId="1111" xr:uid="{00000000-0005-0000-0000-00002A010000}"/>
    <cellStyle name="40% - Ênfase2 2 4 2" xfId="2308" xr:uid="{81FC699C-8FEB-4922-81E6-06BF025FE755}"/>
    <cellStyle name="40% - Ênfase2 2 5" xfId="1112" xr:uid="{00000000-0005-0000-0000-00002B010000}"/>
    <cellStyle name="40% - Ênfase2 2 5 2" xfId="2309" xr:uid="{ADB2318D-C8FA-4750-986B-E121E2DF225D}"/>
    <cellStyle name="40% - Ênfase2 2 6" xfId="1113" xr:uid="{00000000-0005-0000-0000-00002C010000}"/>
    <cellStyle name="40% - Ênfase2 2 6 2" xfId="2310" xr:uid="{75B72DBF-5B67-4BD4-907E-622E0EB04239}"/>
    <cellStyle name="40% - Ênfase2 2 7" xfId="1114" xr:uid="{00000000-0005-0000-0000-00002D010000}"/>
    <cellStyle name="40% - Ênfase2 2 7 2" xfId="2311" xr:uid="{652E08FD-60B8-4DDF-931C-DB0C4ACD8CFF}"/>
    <cellStyle name="40% - Ênfase2 2 8" xfId="1115" xr:uid="{00000000-0005-0000-0000-00002E010000}"/>
    <cellStyle name="40% - Ênfase2 2 9" xfId="1106" xr:uid="{00000000-0005-0000-0000-00002F010000}"/>
    <cellStyle name="40% - Ênfase2 2 9 2" xfId="2312" xr:uid="{192BDE91-18EC-402D-8B16-9BE1D57F2EE3}"/>
    <cellStyle name="40% - Ênfase2 3" xfId="131" xr:uid="{00000000-0005-0000-0000-000030010000}"/>
    <cellStyle name="40% - Ênfase2 3 2" xfId="329" xr:uid="{00000000-0005-0000-0000-000031010000}"/>
    <cellStyle name="40% - Ênfase2 3 2 2" xfId="465" xr:uid="{00000000-0005-0000-0000-000032010000}"/>
    <cellStyle name="40% - Ênfase2 3 2 2 2" xfId="855" xr:uid="{00000000-0005-0000-0000-000033010000}"/>
    <cellStyle name="40% - Ênfase2 3 2 2 2 2" xfId="2315" xr:uid="{790915F9-7061-42DD-9FBB-F5B569204F27}"/>
    <cellStyle name="40% - Ênfase2 3 2 2 3" xfId="2314" xr:uid="{AE21D25A-AB5A-441E-8E24-4CF4404A464F}"/>
    <cellStyle name="40% - Ênfase2 3 2 3" xfId="720" xr:uid="{00000000-0005-0000-0000-000034010000}"/>
    <cellStyle name="40% - Ênfase2 3 2 3 2" xfId="2316" xr:uid="{0DB6C5B9-92E8-41A0-862F-6AA6FDC43D2B}"/>
    <cellStyle name="40% - Ênfase2 3 2 4" xfId="1117" xr:uid="{00000000-0005-0000-0000-000035010000}"/>
    <cellStyle name="40% - Ênfase2 3 2 4 2" xfId="2317" xr:uid="{06D828FA-7674-4FF3-A693-68139EEAAB19}"/>
    <cellStyle name="40% - Ênfase2 3 2 5" xfId="2313" xr:uid="{29D7F12C-E6F3-4F15-8723-B674290E5234}"/>
    <cellStyle name="40% - Ênfase2 3 3" xfId="562" xr:uid="{00000000-0005-0000-0000-000036010000}"/>
    <cellStyle name="40% - Ênfase2 3 3 2" xfId="916" xr:uid="{00000000-0005-0000-0000-000037010000}"/>
    <cellStyle name="40% - Ênfase2 3 3 2 2" xfId="2319" xr:uid="{71E6CA3D-0830-442F-AC9B-2B369EC76172}"/>
    <cellStyle name="40% - Ênfase2 3 3 3" xfId="1118" xr:uid="{00000000-0005-0000-0000-000038010000}"/>
    <cellStyle name="40% - Ênfase2 3 3 3 2" xfId="2320" xr:uid="{423ACECE-B8C7-4365-8FC6-DB2CA1FE61EE}"/>
    <cellStyle name="40% - Ênfase2 3 3 4" xfId="2318" xr:uid="{2ED30735-175C-4D99-93F8-1722C8E2AECF}"/>
    <cellStyle name="40% - Ênfase2 3 4" xfId="1116" xr:uid="{00000000-0005-0000-0000-000039010000}"/>
    <cellStyle name="40% - Ênfase2 3 4 2" xfId="2321" xr:uid="{D8AACFFA-A5EB-436D-A07D-8561077B9EFA}"/>
    <cellStyle name="40% - Ênfase2 3 5" xfId="1945" xr:uid="{00000000-0005-0000-0000-00003A010000}"/>
    <cellStyle name="40% - Ênfase2 4" xfId="287" xr:uid="{00000000-0005-0000-0000-00003B010000}"/>
    <cellStyle name="40% - Ênfase2 4 2" xfId="432" xr:uid="{00000000-0005-0000-0000-00003C010000}"/>
    <cellStyle name="40% - Ênfase2 4 2 2" xfId="822" xr:uid="{00000000-0005-0000-0000-00003D010000}"/>
    <cellStyle name="40% - Ênfase2 4 2 2 2" xfId="2324" xr:uid="{4DDF2110-0D54-4575-AD91-B841C21572F9}"/>
    <cellStyle name="40% - Ênfase2 4 2 3" xfId="1120" xr:uid="{00000000-0005-0000-0000-00003E010000}"/>
    <cellStyle name="40% - Ênfase2 4 2 4" xfId="2323" xr:uid="{0B9D09B9-A0B7-4AA1-8591-BE25EA98F233}"/>
    <cellStyle name="40% - Ênfase2 4 3" xfId="687" xr:uid="{00000000-0005-0000-0000-00003F010000}"/>
    <cellStyle name="40% - Ênfase2 4 3 2" xfId="1121" xr:uid="{00000000-0005-0000-0000-000040010000}"/>
    <cellStyle name="40% - Ênfase2 4 3 3" xfId="2325" xr:uid="{568E7DEE-C592-4651-B2C5-D2047B44B6CC}"/>
    <cellStyle name="40% - Ênfase2 4 4" xfId="1119" xr:uid="{00000000-0005-0000-0000-000041010000}"/>
    <cellStyle name="40% - Ênfase2 4 4 2" xfId="2326" xr:uid="{9CB7F979-58AD-47E6-907F-D38B5F1E4C63}"/>
    <cellStyle name="40% - Ênfase2 4 5" xfId="2322" xr:uid="{771DF6E2-DBAE-4C39-B385-70AFD2D681A4}"/>
    <cellStyle name="40% - Ênfase2 5" xfId="1122" xr:uid="{00000000-0005-0000-0000-000042010000}"/>
    <cellStyle name="40% - Ênfase2 6" xfId="1123" xr:uid="{00000000-0005-0000-0000-000043010000}"/>
    <cellStyle name="40% - Ênfase2 7" xfId="1124" xr:uid="{00000000-0005-0000-0000-000044010000}"/>
    <cellStyle name="40% - Ênfase2 8" xfId="1125" xr:uid="{00000000-0005-0000-0000-000045010000}"/>
    <cellStyle name="40% - Ênfase2 9" xfId="1126" xr:uid="{00000000-0005-0000-0000-000046010000}"/>
    <cellStyle name="40% - Ênfase2 9 2" xfId="2327" xr:uid="{FC36E350-03E2-43CE-9EF2-F51EEA8B41BA}"/>
    <cellStyle name="40% - Ênfase3" xfId="3110" builtinId="39" customBuiltin="1"/>
    <cellStyle name="40% - Ênfase3 2" xfId="23" xr:uid="{00000000-0005-0000-0000-000048010000}"/>
    <cellStyle name="40% - Ênfase3 2 2" xfId="24" xr:uid="{00000000-0005-0000-0000-000049010000}"/>
    <cellStyle name="40% - Ênfase3 2 2 2" xfId="1128" xr:uid="{00000000-0005-0000-0000-00004A010000}"/>
    <cellStyle name="40% - Ênfase3 2 2 2 2" xfId="2328" xr:uid="{5AD60C88-9B51-4700-B1D1-890631772680}"/>
    <cellStyle name="40% - Ênfase3 2 2 3" xfId="1129" xr:uid="{00000000-0005-0000-0000-00004B010000}"/>
    <cellStyle name="40% - Ênfase3 2 2 3 2" xfId="2329" xr:uid="{C3DE4A4F-649B-4581-AAB2-A7894E7E4E3A}"/>
    <cellStyle name="40% - Ênfase3 2 3" xfId="317" xr:uid="{00000000-0005-0000-0000-00004C010000}"/>
    <cellStyle name="40% - Ênfase3 2 3 2" xfId="453" xr:uid="{00000000-0005-0000-0000-00004D010000}"/>
    <cellStyle name="40% - Ênfase3 2 3 2 2" xfId="843" xr:uid="{00000000-0005-0000-0000-00004E010000}"/>
    <cellStyle name="40% - Ênfase3 2 3 2 2 2" xfId="2332" xr:uid="{16C38EEC-BA66-4B33-AE73-DD373EA34A66}"/>
    <cellStyle name="40% - Ênfase3 2 3 2 3" xfId="2331" xr:uid="{0D641452-7376-443E-BD23-CD81CA1BF5E4}"/>
    <cellStyle name="40% - Ênfase3 2 3 3" xfId="708" xr:uid="{00000000-0005-0000-0000-00004F010000}"/>
    <cellStyle name="40% - Ênfase3 2 3 3 2" xfId="2333" xr:uid="{7AEB51C5-B859-4968-A7EE-7E65D53A3F1D}"/>
    <cellStyle name="40% - Ênfase3 2 3 4" xfId="1130" xr:uid="{00000000-0005-0000-0000-000050010000}"/>
    <cellStyle name="40% - Ênfase3 2 3 4 2" xfId="2334" xr:uid="{3C3040D4-7FA5-4CC7-B954-06855B9DAE01}"/>
    <cellStyle name="40% - Ênfase3 2 3 5" xfId="2330" xr:uid="{A770FA8A-1D51-40C2-815A-C599DC19CBEC}"/>
    <cellStyle name="40% - Ênfase3 2 4" xfId="1131" xr:uid="{00000000-0005-0000-0000-000051010000}"/>
    <cellStyle name="40% - Ênfase3 2 4 2" xfId="2335" xr:uid="{13BE6F5A-DA14-41D2-8CB9-B67AAA82171C}"/>
    <cellStyle name="40% - Ênfase3 2 5" xfId="1132" xr:uid="{00000000-0005-0000-0000-000052010000}"/>
    <cellStyle name="40% - Ênfase3 2 5 2" xfId="2336" xr:uid="{61CDA330-553C-4AC9-BB49-7DF3DDAB1F36}"/>
    <cellStyle name="40% - Ênfase3 2 6" xfId="1133" xr:uid="{00000000-0005-0000-0000-000053010000}"/>
    <cellStyle name="40% - Ênfase3 2 6 2" xfId="2337" xr:uid="{82E5CE45-0C39-4364-A087-534481582278}"/>
    <cellStyle name="40% - Ênfase3 2 7" xfId="1134" xr:uid="{00000000-0005-0000-0000-000054010000}"/>
    <cellStyle name="40% - Ênfase3 2 7 2" xfId="2338" xr:uid="{F3AEB4FA-F360-4798-977B-8EA9F0298F98}"/>
    <cellStyle name="40% - Ênfase3 2 8" xfId="1135" xr:uid="{00000000-0005-0000-0000-000055010000}"/>
    <cellStyle name="40% - Ênfase3 2 9" xfId="1127" xr:uid="{00000000-0005-0000-0000-000056010000}"/>
    <cellStyle name="40% - Ênfase3 2 9 2" xfId="2339" xr:uid="{A172D05A-43C4-4596-9DF6-3E02AC663A4A}"/>
    <cellStyle name="40% - Ênfase3 3" xfId="132" xr:uid="{00000000-0005-0000-0000-000057010000}"/>
    <cellStyle name="40% - Ênfase3 3 2" xfId="331" xr:uid="{00000000-0005-0000-0000-000058010000}"/>
    <cellStyle name="40% - Ênfase3 3 2 2" xfId="467" xr:uid="{00000000-0005-0000-0000-000059010000}"/>
    <cellStyle name="40% - Ênfase3 3 2 2 2" xfId="857" xr:uid="{00000000-0005-0000-0000-00005A010000}"/>
    <cellStyle name="40% - Ênfase3 3 2 2 2 2" xfId="2342" xr:uid="{BC04044E-07EF-492A-9868-B80806DB2EF4}"/>
    <cellStyle name="40% - Ênfase3 3 2 2 3" xfId="2341" xr:uid="{0E69F600-2D1C-4ADA-A68E-75B25B39D0CD}"/>
    <cellStyle name="40% - Ênfase3 3 2 3" xfId="722" xr:uid="{00000000-0005-0000-0000-00005B010000}"/>
    <cellStyle name="40% - Ênfase3 3 2 3 2" xfId="2343" xr:uid="{CEEF9F67-55FB-4107-83D4-C24246D4C55D}"/>
    <cellStyle name="40% - Ênfase3 3 2 4" xfId="1137" xr:uid="{00000000-0005-0000-0000-00005C010000}"/>
    <cellStyle name="40% - Ênfase3 3 2 4 2" xfId="2344" xr:uid="{AAC43509-D05D-4685-A67B-5558CEED633C}"/>
    <cellStyle name="40% - Ênfase3 3 2 5" xfId="2340" xr:uid="{0870054A-A64C-40F4-BCC4-9B2CC991D279}"/>
    <cellStyle name="40% - Ênfase3 3 3" xfId="566" xr:uid="{00000000-0005-0000-0000-00005D010000}"/>
    <cellStyle name="40% - Ênfase3 3 3 2" xfId="918" xr:uid="{00000000-0005-0000-0000-00005E010000}"/>
    <cellStyle name="40% - Ênfase3 3 3 2 2" xfId="2346" xr:uid="{C5E72DB2-23BF-4F75-9EED-D5D684DD98B9}"/>
    <cellStyle name="40% - Ênfase3 3 3 3" xfId="1138" xr:uid="{00000000-0005-0000-0000-00005F010000}"/>
    <cellStyle name="40% - Ênfase3 3 3 3 2" xfId="2347" xr:uid="{D22165DD-8569-46BE-827E-413909407217}"/>
    <cellStyle name="40% - Ênfase3 3 3 4" xfId="2345" xr:uid="{33343D03-3E3A-43BB-BAB9-6281EC9BD84A}"/>
    <cellStyle name="40% - Ênfase3 3 4" xfId="1136" xr:uid="{00000000-0005-0000-0000-000060010000}"/>
    <cellStyle name="40% - Ênfase3 3 4 2" xfId="2348" xr:uid="{25BE710E-7884-4914-BE59-7C88A784BB53}"/>
    <cellStyle name="40% - Ênfase3 3 5" xfId="1947" xr:uid="{00000000-0005-0000-0000-000061010000}"/>
    <cellStyle name="40% - Ênfase3 4" xfId="291" xr:uid="{00000000-0005-0000-0000-000062010000}"/>
    <cellStyle name="40% - Ênfase3 4 2" xfId="434" xr:uid="{00000000-0005-0000-0000-000063010000}"/>
    <cellStyle name="40% - Ênfase3 4 2 2" xfId="824" xr:uid="{00000000-0005-0000-0000-000064010000}"/>
    <cellStyle name="40% - Ênfase3 4 2 2 2" xfId="2351" xr:uid="{6333A0FE-E5C0-4905-AE1B-E8C3026B2564}"/>
    <cellStyle name="40% - Ênfase3 4 2 3" xfId="1140" xr:uid="{00000000-0005-0000-0000-000065010000}"/>
    <cellStyle name="40% - Ênfase3 4 2 4" xfId="2350" xr:uid="{5DC3ED5B-8D4D-420A-835D-0EB8ACF96BB7}"/>
    <cellStyle name="40% - Ênfase3 4 3" xfId="689" xr:uid="{00000000-0005-0000-0000-000066010000}"/>
    <cellStyle name="40% - Ênfase3 4 3 2" xfId="1141" xr:uid="{00000000-0005-0000-0000-000067010000}"/>
    <cellStyle name="40% - Ênfase3 4 3 3" xfId="2352" xr:uid="{81539FE3-0435-41DC-906C-4EC65D540955}"/>
    <cellStyle name="40% - Ênfase3 4 4" xfId="1139" xr:uid="{00000000-0005-0000-0000-000068010000}"/>
    <cellStyle name="40% - Ênfase3 4 4 2" xfId="2353" xr:uid="{6DE96AB7-59AB-463D-AC7D-B0E20A19AAFE}"/>
    <cellStyle name="40% - Ênfase3 4 5" xfId="2349" xr:uid="{F769A957-A587-49F7-9D50-FC0204BBABA7}"/>
    <cellStyle name="40% - Ênfase3 5" xfId="1142" xr:uid="{00000000-0005-0000-0000-000069010000}"/>
    <cellStyle name="40% - Ênfase3 6" xfId="1143" xr:uid="{00000000-0005-0000-0000-00006A010000}"/>
    <cellStyle name="40% - Ênfase3 7" xfId="1144" xr:uid="{00000000-0005-0000-0000-00006B010000}"/>
    <cellStyle name="40% - Ênfase3 8" xfId="1145" xr:uid="{00000000-0005-0000-0000-00006C010000}"/>
    <cellStyle name="40% - Ênfase3 9" xfId="1146" xr:uid="{00000000-0005-0000-0000-00006D010000}"/>
    <cellStyle name="40% - Ênfase3 9 2" xfId="2354" xr:uid="{392EB1AB-3B63-4DA0-AEC2-3DC4FD511070}"/>
    <cellStyle name="40% - Ênfase4" xfId="3114" builtinId="43" customBuiltin="1"/>
    <cellStyle name="40% - Ênfase4 2" xfId="26" xr:uid="{00000000-0005-0000-0000-00006F010000}"/>
    <cellStyle name="40% - Ênfase4 2 2" xfId="27" xr:uid="{00000000-0005-0000-0000-000070010000}"/>
    <cellStyle name="40% - Ênfase4 2 2 2" xfId="1148" xr:uid="{00000000-0005-0000-0000-000071010000}"/>
    <cellStyle name="40% - Ênfase4 2 2 2 2" xfId="2355" xr:uid="{B26E175F-80A2-4494-AC8B-980B42B6C665}"/>
    <cellStyle name="40% - Ênfase4 2 2 3" xfId="1149" xr:uid="{00000000-0005-0000-0000-000072010000}"/>
    <cellStyle name="40% - Ênfase4 2 2 3 2" xfId="2356" xr:uid="{C3853226-5ED7-4961-81FF-5877799BFC6B}"/>
    <cellStyle name="40% - Ênfase4 2 3" xfId="319" xr:uid="{00000000-0005-0000-0000-000073010000}"/>
    <cellStyle name="40% - Ênfase4 2 3 2" xfId="455" xr:uid="{00000000-0005-0000-0000-000074010000}"/>
    <cellStyle name="40% - Ênfase4 2 3 2 2" xfId="845" xr:uid="{00000000-0005-0000-0000-000075010000}"/>
    <cellStyle name="40% - Ênfase4 2 3 2 2 2" xfId="2359" xr:uid="{FF65E197-12B1-4ECA-B174-5C53BF495055}"/>
    <cellStyle name="40% - Ênfase4 2 3 2 3" xfId="2358" xr:uid="{91E6811B-CFD4-4B0E-B931-F6F57DF0D5F5}"/>
    <cellStyle name="40% - Ênfase4 2 3 3" xfId="710" xr:uid="{00000000-0005-0000-0000-000076010000}"/>
    <cellStyle name="40% - Ênfase4 2 3 3 2" xfId="2360" xr:uid="{B9C92B2F-2485-422F-9C2A-650AE089458F}"/>
    <cellStyle name="40% - Ênfase4 2 3 4" xfId="1150" xr:uid="{00000000-0005-0000-0000-000077010000}"/>
    <cellStyle name="40% - Ênfase4 2 3 4 2" xfId="2361" xr:uid="{15C5C86E-2C4D-444D-9A15-91753A193ED3}"/>
    <cellStyle name="40% - Ênfase4 2 3 5" xfId="2357" xr:uid="{464CDE71-BC54-47E5-ABF0-972CC3F2972D}"/>
    <cellStyle name="40% - Ênfase4 2 4" xfId="1151" xr:uid="{00000000-0005-0000-0000-000078010000}"/>
    <cellStyle name="40% - Ênfase4 2 4 2" xfId="2362" xr:uid="{A5D64024-CAA9-4F43-A953-A78E766B9E52}"/>
    <cellStyle name="40% - Ênfase4 2 5" xfId="1152" xr:uid="{00000000-0005-0000-0000-000079010000}"/>
    <cellStyle name="40% - Ênfase4 2 5 2" xfId="2363" xr:uid="{F4A33808-67D9-4A12-B3A5-01E51C564BF7}"/>
    <cellStyle name="40% - Ênfase4 2 6" xfId="1153" xr:uid="{00000000-0005-0000-0000-00007A010000}"/>
    <cellStyle name="40% - Ênfase4 2 6 2" xfId="2364" xr:uid="{EE9824DA-B26B-4CB3-A6E8-F118967AF895}"/>
    <cellStyle name="40% - Ênfase4 2 7" xfId="1154" xr:uid="{00000000-0005-0000-0000-00007B010000}"/>
    <cellStyle name="40% - Ênfase4 2 7 2" xfId="2365" xr:uid="{233280C3-65D9-4E3B-9C28-F90196FE4B05}"/>
    <cellStyle name="40% - Ênfase4 2 8" xfId="1155" xr:uid="{00000000-0005-0000-0000-00007C010000}"/>
    <cellStyle name="40% - Ênfase4 2 9" xfId="1147" xr:uid="{00000000-0005-0000-0000-00007D010000}"/>
    <cellStyle name="40% - Ênfase4 2 9 2" xfId="2366" xr:uid="{A3CB4EAA-0B0D-4B62-A535-AACAFF83AD44}"/>
    <cellStyle name="40% - Ênfase4 3" xfId="133" xr:uid="{00000000-0005-0000-0000-00007E010000}"/>
    <cellStyle name="40% - Ênfase4 3 2" xfId="333" xr:uid="{00000000-0005-0000-0000-00007F010000}"/>
    <cellStyle name="40% - Ênfase4 3 2 2" xfId="469" xr:uid="{00000000-0005-0000-0000-000080010000}"/>
    <cellStyle name="40% - Ênfase4 3 2 2 2" xfId="859" xr:uid="{00000000-0005-0000-0000-000081010000}"/>
    <cellStyle name="40% - Ênfase4 3 2 2 2 2" xfId="2369" xr:uid="{CC1F9234-BFF5-4170-87D4-C4AC5CDEC123}"/>
    <cellStyle name="40% - Ênfase4 3 2 2 3" xfId="2368" xr:uid="{D7976E80-2E81-4144-B7B7-07A38CEE67FC}"/>
    <cellStyle name="40% - Ênfase4 3 2 3" xfId="724" xr:uid="{00000000-0005-0000-0000-000082010000}"/>
    <cellStyle name="40% - Ênfase4 3 2 3 2" xfId="2370" xr:uid="{06AF5502-3757-4C11-A9CF-9DA916F771DC}"/>
    <cellStyle name="40% - Ênfase4 3 2 4" xfId="1157" xr:uid="{00000000-0005-0000-0000-000083010000}"/>
    <cellStyle name="40% - Ênfase4 3 2 4 2" xfId="2371" xr:uid="{E28DDA1F-B584-409D-9D65-5F266A637F99}"/>
    <cellStyle name="40% - Ênfase4 3 2 5" xfId="2367" xr:uid="{BEC8D679-BADC-45D6-977A-971E13354DE3}"/>
    <cellStyle name="40% - Ênfase4 3 3" xfId="570" xr:uid="{00000000-0005-0000-0000-000084010000}"/>
    <cellStyle name="40% - Ênfase4 3 3 2" xfId="920" xr:uid="{00000000-0005-0000-0000-000085010000}"/>
    <cellStyle name="40% - Ênfase4 3 3 2 2" xfId="2373" xr:uid="{F95DB00F-67FA-44BC-965D-6FD8D87C4217}"/>
    <cellStyle name="40% - Ênfase4 3 3 3" xfId="1158" xr:uid="{00000000-0005-0000-0000-000086010000}"/>
    <cellStyle name="40% - Ênfase4 3 3 3 2" xfId="2374" xr:uid="{2596BAB8-36BB-4590-9F2E-20799F8012DC}"/>
    <cellStyle name="40% - Ênfase4 3 3 4" xfId="2372" xr:uid="{3F90ACA7-8032-4AA5-BBC2-CFD29B0B4116}"/>
    <cellStyle name="40% - Ênfase4 3 4" xfId="1156" xr:uid="{00000000-0005-0000-0000-000087010000}"/>
    <cellStyle name="40% - Ênfase4 3 4 2" xfId="2375" xr:uid="{A5985B39-CE16-4F10-90DE-C03F1582BDCF}"/>
    <cellStyle name="40% - Ênfase4 3 5" xfId="1949" xr:uid="{00000000-0005-0000-0000-000088010000}"/>
    <cellStyle name="40% - Ênfase4 4" xfId="295" xr:uid="{00000000-0005-0000-0000-000089010000}"/>
    <cellStyle name="40% - Ênfase4 4 2" xfId="436" xr:uid="{00000000-0005-0000-0000-00008A010000}"/>
    <cellStyle name="40% - Ênfase4 4 2 2" xfId="826" xr:uid="{00000000-0005-0000-0000-00008B010000}"/>
    <cellStyle name="40% - Ênfase4 4 2 2 2" xfId="2378" xr:uid="{5288F1E0-B0E4-453E-B770-DE6AC48659ED}"/>
    <cellStyle name="40% - Ênfase4 4 2 3" xfId="1160" xr:uid="{00000000-0005-0000-0000-00008C010000}"/>
    <cellStyle name="40% - Ênfase4 4 2 4" xfId="2377" xr:uid="{5C89155B-AC6E-4767-9333-D97B1F802654}"/>
    <cellStyle name="40% - Ênfase4 4 3" xfId="691" xr:uid="{00000000-0005-0000-0000-00008D010000}"/>
    <cellStyle name="40% - Ênfase4 4 3 2" xfId="1161" xr:uid="{00000000-0005-0000-0000-00008E010000}"/>
    <cellStyle name="40% - Ênfase4 4 3 3" xfId="2379" xr:uid="{F61BBCC1-F0DB-429E-9424-1DD48B3789B0}"/>
    <cellStyle name="40% - Ênfase4 4 4" xfId="1159" xr:uid="{00000000-0005-0000-0000-00008F010000}"/>
    <cellStyle name="40% - Ênfase4 4 4 2" xfId="2380" xr:uid="{DC024D7E-F6D4-48F8-AE93-D2A8ACCD54E9}"/>
    <cellStyle name="40% - Ênfase4 4 5" xfId="2376" xr:uid="{5BBF868C-6818-46DC-AC15-F09848FA5AEA}"/>
    <cellStyle name="40% - Ênfase4 5" xfId="1162" xr:uid="{00000000-0005-0000-0000-000090010000}"/>
    <cellStyle name="40% - Ênfase4 6" xfId="1163" xr:uid="{00000000-0005-0000-0000-000091010000}"/>
    <cellStyle name="40% - Ênfase4 7" xfId="1164" xr:uid="{00000000-0005-0000-0000-000092010000}"/>
    <cellStyle name="40% - Ênfase4 8" xfId="1165" xr:uid="{00000000-0005-0000-0000-000093010000}"/>
    <cellStyle name="40% - Ênfase4 9" xfId="1166" xr:uid="{00000000-0005-0000-0000-000094010000}"/>
    <cellStyle name="40% - Ênfase4 9 2" xfId="2381" xr:uid="{37D3D2C5-146E-4895-9F1A-2445E4318242}"/>
    <cellStyle name="40% - Ênfase5" xfId="3118" builtinId="47" customBuiltin="1"/>
    <cellStyle name="40% - Ênfase5 2" xfId="29" xr:uid="{00000000-0005-0000-0000-000096010000}"/>
    <cellStyle name="40% - Ênfase5 2 2" xfId="321" xr:uid="{00000000-0005-0000-0000-000097010000}"/>
    <cellStyle name="40% - Ênfase5 2 2 2" xfId="457" xr:uid="{00000000-0005-0000-0000-000098010000}"/>
    <cellStyle name="40% - Ênfase5 2 2 2 2" xfId="847" xr:uid="{00000000-0005-0000-0000-000099010000}"/>
    <cellStyle name="40% - Ênfase5 2 2 2 2 2" xfId="2384" xr:uid="{9BD87DC6-FEE4-47BE-A0DB-718786487FA5}"/>
    <cellStyle name="40% - Ênfase5 2 2 2 3" xfId="1169" xr:uid="{00000000-0005-0000-0000-00009A010000}"/>
    <cellStyle name="40% - Ênfase5 2 2 2 3 2" xfId="2385" xr:uid="{1B1CD851-2D13-4CE7-9FE7-79329CB2FE61}"/>
    <cellStyle name="40% - Ênfase5 2 2 2 4" xfId="2383" xr:uid="{FD9A57CC-A801-47A1-8712-1352B814FD8C}"/>
    <cellStyle name="40% - Ênfase5 2 2 3" xfId="712" xr:uid="{00000000-0005-0000-0000-00009B010000}"/>
    <cellStyle name="40% - Ênfase5 2 2 3 2" xfId="1170" xr:uid="{00000000-0005-0000-0000-00009C010000}"/>
    <cellStyle name="40% - Ênfase5 2 2 3 2 2" xfId="2387" xr:uid="{607F6EA2-15B9-4284-90A3-ECF44581992E}"/>
    <cellStyle name="40% - Ênfase5 2 2 3 3" xfId="2386" xr:uid="{E0EED350-3D99-44B6-A2EC-8F1489913A18}"/>
    <cellStyle name="40% - Ênfase5 2 2 4" xfId="1168" xr:uid="{00000000-0005-0000-0000-00009D010000}"/>
    <cellStyle name="40% - Ênfase5 2 2 5" xfId="2382" xr:uid="{9CA14B21-117A-48F9-A643-50D1B5C5FFF8}"/>
    <cellStyle name="40% - Ênfase5 2 3" xfId="1171" xr:uid="{00000000-0005-0000-0000-00009E010000}"/>
    <cellStyle name="40% - Ênfase5 2 3 2" xfId="2388" xr:uid="{05872C51-05D2-406E-9320-C7AC75D9F5EA}"/>
    <cellStyle name="40% - Ênfase5 2 4" xfId="1172" xr:uid="{00000000-0005-0000-0000-00009F010000}"/>
    <cellStyle name="40% - Ênfase5 2 4 2" xfId="2389" xr:uid="{3568B943-721E-4716-907F-30597DCE88A2}"/>
    <cellStyle name="40% - Ênfase5 2 5" xfId="1173" xr:uid="{00000000-0005-0000-0000-0000A0010000}"/>
    <cellStyle name="40% - Ênfase5 2 5 2" xfId="2390" xr:uid="{34C02744-ADBC-4B40-8FBB-B5B7C7DBB2E4}"/>
    <cellStyle name="40% - Ênfase5 2 6" xfId="1174" xr:uid="{00000000-0005-0000-0000-0000A1010000}"/>
    <cellStyle name="40% - Ênfase5 2 6 2" xfId="2391" xr:uid="{DB16C522-152D-481C-AF8F-A4CBE3752DE4}"/>
    <cellStyle name="40% - Ênfase5 2 7" xfId="1175" xr:uid="{00000000-0005-0000-0000-0000A2010000}"/>
    <cellStyle name="40% - Ênfase5 2 7 2" xfId="2392" xr:uid="{C7E9384D-B40F-454B-ACA7-11BAAF966F8D}"/>
    <cellStyle name="40% - Ênfase5 2 8" xfId="1176" xr:uid="{00000000-0005-0000-0000-0000A3010000}"/>
    <cellStyle name="40% - Ênfase5 2 9" xfId="1167" xr:uid="{00000000-0005-0000-0000-0000A4010000}"/>
    <cellStyle name="40% - Ênfase5 2 9 2" xfId="2393" xr:uid="{78C78509-9A4D-46FC-9FAA-148E6BAB7BB5}"/>
    <cellStyle name="40% - Ênfase5 3" xfId="134" xr:uid="{00000000-0005-0000-0000-0000A5010000}"/>
    <cellStyle name="40% - Ênfase5 3 2" xfId="335" xr:uid="{00000000-0005-0000-0000-0000A6010000}"/>
    <cellStyle name="40% - Ênfase5 3 2 2" xfId="471" xr:uid="{00000000-0005-0000-0000-0000A7010000}"/>
    <cellStyle name="40% - Ênfase5 3 2 2 2" xfId="861" xr:uid="{00000000-0005-0000-0000-0000A8010000}"/>
    <cellStyle name="40% - Ênfase5 3 2 2 2 2" xfId="2396" xr:uid="{A4BADE6A-A9C4-4A72-8568-B9562A45C016}"/>
    <cellStyle name="40% - Ênfase5 3 2 2 3" xfId="2395" xr:uid="{FF798A76-F953-4424-94C9-8217B402237F}"/>
    <cellStyle name="40% - Ênfase5 3 2 3" xfId="726" xr:uid="{00000000-0005-0000-0000-0000A9010000}"/>
    <cellStyle name="40% - Ênfase5 3 2 3 2" xfId="2397" xr:uid="{CE50D8DD-AA70-4506-ADD5-D14677B32A23}"/>
    <cellStyle name="40% - Ênfase5 3 2 4" xfId="1178" xr:uid="{00000000-0005-0000-0000-0000AA010000}"/>
    <cellStyle name="40% - Ênfase5 3 2 4 2" xfId="2398" xr:uid="{CECBDAB8-14BE-454F-8799-88BED4345117}"/>
    <cellStyle name="40% - Ênfase5 3 2 5" xfId="2394" xr:uid="{2FD64795-D751-49C5-9CD8-336FA6B172D2}"/>
    <cellStyle name="40% - Ênfase5 3 3" xfId="574" xr:uid="{00000000-0005-0000-0000-0000AB010000}"/>
    <cellStyle name="40% - Ênfase5 3 3 2" xfId="922" xr:uid="{00000000-0005-0000-0000-0000AC010000}"/>
    <cellStyle name="40% - Ênfase5 3 3 2 2" xfId="2400" xr:uid="{8FCD70DB-C70B-40D0-9C35-E29126C30819}"/>
    <cellStyle name="40% - Ênfase5 3 3 3" xfId="1179" xr:uid="{00000000-0005-0000-0000-0000AD010000}"/>
    <cellStyle name="40% - Ênfase5 3 3 3 2" xfId="2401" xr:uid="{DCB2BF01-1E68-422B-B2CD-C85AFE9A05D0}"/>
    <cellStyle name="40% - Ênfase5 3 3 4" xfId="2399" xr:uid="{ACD7399A-86CC-4762-A643-0088B2A038E3}"/>
    <cellStyle name="40% - Ênfase5 3 4" xfId="1177" xr:uid="{00000000-0005-0000-0000-0000AE010000}"/>
    <cellStyle name="40% - Ênfase5 3 4 2" xfId="2402" xr:uid="{B2B1D2BA-66A1-4892-8A19-5CC0E14FC8D3}"/>
    <cellStyle name="40% - Ênfase5 3 5" xfId="1951" xr:uid="{00000000-0005-0000-0000-0000AF010000}"/>
    <cellStyle name="40% - Ênfase5 4" xfId="299" xr:uid="{00000000-0005-0000-0000-0000B0010000}"/>
    <cellStyle name="40% - Ênfase5 4 2" xfId="438" xr:uid="{00000000-0005-0000-0000-0000B1010000}"/>
    <cellStyle name="40% - Ênfase5 4 2 2" xfId="828" xr:uid="{00000000-0005-0000-0000-0000B2010000}"/>
    <cellStyle name="40% - Ênfase5 4 2 2 2" xfId="2405" xr:uid="{79158856-87EC-4709-A103-44C42A885904}"/>
    <cellStyle name="40% - Ênfase5 4 2 3" xfId="1181" xr:uid="{00000000-0005-0000-0000-0000B3010000}"/>
    <cellStyle name="40% - Ênfase5 4 2 4" xfId="2404" xr:uid="{F2C9CF51-FC31-48BE-B8C1-594C8047046E}"/>
    <cellStyle name="40% - Ênfase5 4 3" xfId="693" xr:uid="{00000000-0005-0000-0000-0000B4010000}"/>
    <cellStyle name="40% - Ênfase5 4 3 2" xfId="1182" xr:uid="{00000000-0005-0000-0000-0000B5010000}"/>
    <cellStyle name="40% - Ênfase5 4 3 3" xfId="2406" xr:uid="{32737A1B-BB7D-40AD-929D-E83779812979}"/>
    <cellStyle name="40% - Ênfase5 4 4" xfId="1180" xr:uid="{00000000-0005-0000-0000-0000B6010000}"/>
    <cellStyle name="40% - Ênfase5 4 4 2" xfId="2407" xr:uid="{BB0C0B68-45A6-428D-82BA-7B93A061EB4D}"/>
    <cellStyle name="40% - Ênfase5 4 5" xfId="2403" xr:uid="{5A4CA9E6-21CC-482C-9CC8-2B24EC0B4BA2}"/>
    <cellStyle name="40% - Ênfase5 5" xfId="1183" xr:uid="{00000000-0005-0000-0000-0000B7010000}"/>
    <cellStyle name="40% - Ênfase5 6" xfId="1184" xr:uid="{00000000-0005-0000-0000-0000B8010000}"/>
    <cellStyle name="40% - Ênfase5 7" xfId="1185" xr:uid="{00000000-0005-0000-0000-0000B9010000}"/>
    <cellStyle name="40% - Ênfase5 8" xfId="1186" xr:uid="{00000000-0005-0000-0000-0000BA010000}"/>
    <cellStyle name="40% - Ênfase5 9" xfId="1187" xr:uid="{00000000-0005-0000-0000-0000BB010000}"/>
    <cellStyle name="40% - Ênfase5 9 2" xfId="2408" xr:uid="{36013B1F-7D60-4035-B3C4-DF458AD512B0}"/>
    <cellStyle name="40% - Ênfase6" xfId="3122" builtinId="51" customBuiltin="1"/>
    <cellStyle name="40% - Ênfase6 2" xfId="31" xr:uid="{00000000-0005-0000-0000-0000BD010000}"/>
    <cellStyle name="40% - Ênfase6 2 2" xfId="32" xr:uid="{00000000-0005-0000-0000-0000BE010000}"/>
    <cellStyle name="40% - Ênfase6 2 2 2" xfId="1189" xr:uid="{00000000-0005-0000-0000-0000BF010000}"/>
    <cellStyle name="40% - Ênfase6 2 2 2 2" xfId="2409" xr:uid="{034F3861-2A34-4A19-BE48-0AF036F96556}"/>
    <cellStyle name="40% - Ênfase6 2 2 3" xfId="1190" xr:uid="{00000000-0005-0000-0000-0000C0010000}"/>
    <cellStyle name="40% - Ênfase6 2 2 3 2" xfId="2410" xr:uid="{B4320360-2AF8-4A09-AFAC-F850C6CF75CC}"/>
    <cellStyle name="40% - Ênfase6 2 3" xfId="323" xr:uid="{00000000-0005-0000-0000-0000C1010000}"/>
    <cellStyle name="40% - Ênfase6 2 3 2" xfId="459" xr:uid="{00000000-0005-0000-0000-0000C2010000}"/>
    <cellStyle name="40% - Ênfase6 2 3 2 2" xfId="849" xr:uid="{00000000-0005-0000-0000-0000C3010000}"/>
    <cellStyle name="40% - Ênfase6 2 3 2 2 2" xfId="2413" xr:uid="{5E02913C-A982-40D1-AB7A-59C423AE6FDE}"/>
    <cellStyle name="40% - Ênfase6 2 3 2 3" xfId="2412" xr:uid="{B0D1F8C5-3ED9-4C07-99CC-B07945DE7722}"/>
    <cellStyle name="40% - Ênfase6 2 3 3" xfId="714" xr:uid="{00000000-0005-0000-0000-0000C4010000}"/>
    <cellStyle name="40% - Ênfase6 2 3 3 2" xfId="2414" xr:uid="{C81D7AD3-78B2-4203-BF31-3C08CED25071}"/>
    <cellStyle name="40% - Ênfase6 2 3 4" xfId="1191" xr:uid="{00000000-0005-0000-0000-0000C5010000}"/>
    <cellStyle name="40% - Ênfase6 2 3 4 2" xfId="2415" xr:uid="{D370D46C-7421-4E82-A473-72947FFBAB4D}"/>
    <cellStyle name="40% - Ênfase6 2 3 5" xfId="2411" xr:uid="{97825FE0-F6A1-4ACB-9648-83B7B9676526}"/>
    <cellStyle name="40% - Ênfase6 2 4" xfId="1192" xr:uid="{00000000-0005-0000-0000-0000C6010000}"/>
    <cellStyle name="40% - Ênfase6 2 4 2" xfId="2416" xr:uid="{7D43D9E1-4D63-46FF-8C31-F6E20FA4EFE3}"/>
    <cellStyle name="40% - Ênfase6 2 5" xfId="1193" xr:uid="{00000000-0005-0000-0000-0000C7010000}"/>
    <cellStyle name="40% - Ênfase6 2 5 2" xfId="2417" xr:uid="{33430115-B196-47C9-8204-090F5E681546}"/>
    <cellStyle name="40% - Ênfase6 2 6" xfId="1194" xr:uid="{00000000-0005-0000-0000-0000C8010000}"/>
    <cellStyle name="40% - Ênfase6 2 6 2" xfId="2418" xr:uid="{027D47E8-5D65-4D9E-B0D1-79ADC007E151}"/>
    <cellStyle name="40% - Ênfase6 2 7" xfId="1195" xr:uid="{00000000-0005-0000-0000-0000C9010000}"/>
    <cellStyle name="40% - Ênfase6 2 7 2" xfId="2419" xr:uid="{13070F6C-F992-4311-9778-A90C778E06AA}"/>
    <cellStyle name="40% - Ênfase6 2 8" xfId="1196" xr:uid="{00000000-0005-0000-0000-0000CA010000}"/>
    <cellStyle name="40% - Ênfase6 2 9" xfId="1188" xr:uid="{00000000-0005-0000-0000-0000CB010000}"/>
    <cellStyle name="40% - Ênfase6 2 9 2" xfId="2420" xr:uid="{98B9660E-F148-464D-9C21-80B8B76E460A}"/>
    <cellStyle name="40% - Ênfase6 3" xfId="135" xr:uid="{00000000-0005-0000-0000-0000CC010000}"/>
    <cellStyle name="40% - Ênfase6 3 2" xfId="337" xr:uid="{00000000-0005-0000-0000-0000CD010000}"/>
    <cellStyle name="40% - Ênfase6 3 2 2" xfId="473" xr:uid="{00000000-0005-0000-0000-0000CE010000}"/>
    <cellStyle name="40% - Ênfase6 3 2 2 2" xfId="863" xr:uid="{00000000-0005-0000-0000-0000CF010000}"/>
    <cellStyle name="40% - Ênfase6 3 2 2 2 2" xfId="2423" xr:uid="{A77F52D7-516E-4DAB-9B92-84A6FD9FDA1C}"/>
    <cellStyle name="40% - Ênfase6 3 2 2 3" xfId="2422" xr:uid="{0D202451-F733-498A-91DD-983C0B4A3F12}"/>
    <cellStyle name="40% - Ênfase6 3 2 3" xfId="728" xr:uid="{00000000-0005-0000-0000-0000D0010000}"/>
    <cellStyle name="40% - Ênfase6 3 2 3 2" xfId="2424" xr:uid="{FC18C528-E7F6-4C29-80A6-BBC090753900}"/>
    <cellStyle name="40% - Ênfase6 3 2 4" xfId="1198" xr:uid="{00000000-0005-0000-0000-0000D1010000}"/>
    <cellStyle name="40% - Ênfase6 3 2 4 2" xfId="2425" xr:uid="{30177A96-B513-4F89-B439-E631D3BF7D20}"/>
    <cellStyle name="40% - Ênfase6 3 2 5" xfId="2421" xr:uid="{FF3A2084-8214-48AA-BDFC-9495A40B5B0B}"/>
    <cellStyle name="40% - Ênfase6 3 3" xfId="578" xr:uid="{00000000-0005-0000-0000-0000D2010000}"/>
    <cellStyle name="40% - Ênfase6 3 3 2" xfId="924" xr:uid="{00000000-0005-0000-0000-0000D3010000}"/>
    <cellStyle name="40% - Ênfase6 3 3 2 2" xfId="2427" xr:uid="{88F9A835-C008-448B-B0E1-F4B13F11A098}"/>
    <cellStyle name="40% - Ênfase6 3 3 3" xfId="1199" xr:uid="{00000000-0005-0000-0000-0000D4010000}"/>
    <cellStyle name="40% - Ênfase6 3 3 3 2" xfId="2428" xr:uid="{CA4E2FEB-FE84-4A2B-A03A-F01BBD97FEE5}"/>
    <cellStyle name="40% - Ênfase6 3 3 4" xfId="2426" xr:uid="{8922164B-DD8B-40AC-BC47-61FEC08C5668}"/>
    <cellStyle name="40% - Ênfase6 3 4" xfId="1197" xr:uid="{00000000-0005-0000-0000-0000D5010000}"/>
    <cellStyle name="40% - Ênfase6 3 4 2" xfId="2429" xr:uid="{4F3077E8-857D-49A2-98B6-48A85410B8FC}"/>
    <cellStyle name="40% - Ênfase6 3 5" xfId="1953" xr:uid="{00000000-0005-0000-0000-0000D6010000}"/>
    <cellStyle name="40% - Ênfase6 4" xfId="303" xr:uid="{00000000-0005-0000-0000-0000D7010000}"/>
    <cellStyle name="40% - Ênfase6 4 2" xfId="440" xr:uid="{00000000-0005-0000-0000-0000D8010000}"/>
    <cellStyle name="40% - Ênfase6 4 2 2" xfId="830" xr:uid="{00000000-0005-0000-0000-0000D9010000}"/>
    <cellStyle name="40% - Ênfase6 4 2 2 2" xfId="2432" xr:uid="{569642B1-EC75-49DC-8FF9-59343847CBF8}"/>
    <cellStyle name="40% - Ênfase6 4 2 3" xfId="1201" xr:uid="{00000000-0005-0000-0000-0000DA010000}"/>
    <cellStyle name="40% - Ênfase6 4 2 4" xfId="2431" xr:uid="{46BD1463-1132-4F58-A38E-5A5D8C981A0F}"/>
    <cellStyle name="40% - Ênfase6 4 3" xfId="695" xr:uid="{00000000-0005-0000-0000-0000DB010000}"/>
    <cellStyle name="40% - Ênfase6 4 3 2" xfId="1202" xr:uid="{00000000-0005-0000-0000-0000DC010000}"/>
    <cellStyle name="40% - Ênfase6 4 3 3" xfId="2433" xr:uid="{9DCDCCA4-327F-4259-89EF-984433289695}"/>
    <cellStyle name="40% - Ênfase6 4 4" xfId="1200" xr:uid="{00000000-0005-0000-0000-0000DD010000}"/>
    <cellStyle name="40% - Ênfase6 4 4 2" xfId="2434" xr:uid="{0E1EEE5E-0F3F-49BD-9AF0-DB6A083D9288}"/>
    <cellStyle name="40% - Ênfase6 4 5" xfId="2430" xr:uid="{5D03E258-8495-4010-994B-398731A1325C}"/>
    <cellStyle name="40% - Ênfase6 5" xfId="1203" xr:uid="{00000000-0005-0000-0000-0000DE010000}"/>
    <cellStyle name="40% - Ênfase6 6" xfId="1204" xr:uid="{00000000-0005-0000-0000-0000DF010000}"/>
    <cellStyle name="40% - Ênfase6 7" xfId="1205" xr:uid="{00000000-0005-0000-0000-0000E0010000}"/>
    <cellStyle name="40% - Ênfase6 8" xfId="1206" xr:uid="{00000000-0005-0000-0000-0000E1010000}"/>
    <cellStyle name="40% - Ênfase6 9" xfId="1207" xr:uid="{00000000-0005-0000-0000-0000E2010000}"/>
    <cellStyle name="40% - Ênfase6 9 2" xfId="2435" xr:uid="{406A786D-4D04-4D47-88A1-78FA18E690CF}"/>
    <cellStyle name="60% - Accent1" xfId="33" xr:uid="{00000000-0005-0000-0000-0000E3010000}"/>
    <cellStyle name="60% - Accent2" xfId="36" xr:uid="{00000000-0005-0000-0000-0000E4010000}"/>
    <cellStyle name="60% - Accent3" xfId="38" xr:uid="{00000000-0005-0000-0000-0000E5010000}"/>
    <cellStyle name="60% - Accent4" xfId="41" xr:uid="{00000000-0005-0000-0000-0000E6010000}"/>
    <cellStyle name="60% - Accent5" xfId="44" xr:uid="{00000000-0005-0000-0000-0000E7010000}"/>
    <cellStyle name="60% - Accent6" xfId="46" xr:uid="{00000000-0005-0000-0000-0000E8010000}"/>
    <cellStyle name="60% - Ênfase1" xfId="3103" builtinId="32" customBuiltin="1"/>
    <cellStyle name="60% - Ênfase1 2" xfId="34" xr:uid="{00000000-0005-0000-0000-0000EA010000}"/>
    <cellStyle name="60% - Ênfase1 2 2" xfId="35" xr:uid="{00000000-0005-0000-0000-0000EB010000}"/>
    <cellStyle name="60% - Ênfase1 2 2 2" xfId="1209" xr:uid="{00000000-0005-0000-0000-0000EC010000}"/>
    <cellStyle name="60% - Ênfase1 2 2 3" xfId="1210" xr:uid="{00000000-0005-0000-0000-0000ED010000}"/>
    <cellStyle name="60% - Ênfase1 2 3" xfId="1211" xr:uid="{00000000-0005-0000-0000-0000EE010000}"/>
    <cellStyle name="60% - Ênfase1 2 4" xfId="1212" xr:uid="{00000000-0005-0000-0000-0000EF010000}"/>
    <cellStyle name="60% - Ênfase1 2 5" xfId="1213" xr:uid="{00000000-0005-0000-0000-0000F0010000}"/>
    <cellStyle name="60% - Ênfase1 2 6" xfId="1214" xr:uid="{00000000-0005-0000-0000-0000F1010000}"/>
    <cellStyle name="60% - Ênfase1 2 7" xfId="1215" xr:uid="{00000000-0005-0000-0000-0000F2010000}"/>
    <cellStyle name="60% - Ênfase1 2 8" xfId="1216" xr:uid="{00000000-0005-0000-0000-0000F3010000}"/>
    <cellStyle name="60% - Ênfase1 2 9" xfId="1208" xr:uid="{00000000-0005-0000-0000-0000F4010000}"/>
    <cellStyle name="60% - Ênfase1 3" xfId="136" xr:uid="{00000000-0005-0000-0000-0000F5010000}"/>
    <cellStyle name="60% - Ênfase1 3 2" xfId="559" xr:uid="{00000000-0005-0000-0000-0000F6010000}"/>
    <cellStyle name="60% - Ênfase1 3 3" xfId="1217" xr:uid="{00000000-0005-0000-0000-0000F7010000}"/>
    <cellStyle name="60% - Ênfase1 4" xfId="284" xr:uid="{00000000-0005-0000-0000-0000F8010000}"/>
    <cellStyle name="60% - Ênfase1 4 2" xfId="1218" xr:uid="{00000000-0005-0000-0000-0000F9010000}"/>
    <cellStyle name="60% - Ênfase1 4 3" xfId="1219" xr:uid="{00000000-0005-0000-0000-0000FA010000}"/>
    <cellStyle name="60% - Ênfase1 5" xfId="1220" xr:uid="{00000000-0005-0000-0000-0000FB010000}"/>
    <cellStyle name="60% - Ênfase1 6" xfId="1221" xr:uid="{00000000-0005-0000-0000-0000FC010000}"/>
    <cellStyle name="60% - Ênfase1 7" xfId="1222" xr:uid="{00000000-0005-0000-0000-0000FD010000}"/>
    <cellStyle name="60% - Ênfase1 8" xfId="1223" xr:uid="{00000000-0005-0000-0000-0000FE010000}"/>
    <cellStyle name="60% - Ênfase1 9" xfId="1224" xr:uid="{00000000-0005-0000-0000-0000FF010000}"/>
    <cellStyle name="60% - Ênfase2" xfId="3107" builtinId="36" customBuiltin="1"/>
    <cellStyle name="60% - Ênfase2 2" xfId="37" xr:uid="{00000000-0005-0000-0000-000001020000}"/>
    <cellStyle name="60% - Ênfase2 2 2" xfId="1226" xr:uid="{00000000-0005-0000-0000-000002020000}"/>
    <cellStyle name="60% - Ênfase2 2 2 2" xfId="1227" xr:uid="{00000000-0005-0000-0000-000003020000}"/>
    <cellStyle name="60% - Ênfase2 2 2 3" xfId="1228" xr:uid="{00000000-0005-0000-0000-000004020000}"/>
    <cellStyle name="60% - Ênfase2 2 3" xfId="1229" xr:uid="{00000000-0005-0000-0000-000005020000}"/>
    <cellStyle name="60% - Ênfase2 2 4" xfId="1230" xr:uid="{00000000-0005-0000-0000-000006020000}"/>
    <cellStyle name="60% - Ênfase2 2 5" xfId="1231" xr:uid="{00000000-0005-0000-0000-000007020000}"/>
    <cellStyle name="60% - Ênfase2 2 6" xfId="1232" xr:uid="{00000000-0005-0000-0000-000008020000}"/>
    <cellStyle name="60% - Ênfase2 2 7" xfId="1233" xr:uid="{00000000-0005-0000-0000-000009020000}"/>
    <cellStyle name="60% - Ênfase2 2 8" xfId="1234" xr:uid="{00000000-0005-0000-0000-00000A020000}"/>
    <cellStyle name="60% - Ênfase2 2 9" xfId="1225" xr:uid="{00000000-0005-0000-0000-00000B020000}"/>
    <cellStyle name="60% - Ênfase2 3" xfId="137" xr:uid="{00000000-0005-0000-0000-00000C020000}"/>
    <cellStyle name="60% - Ênfase2 3 2" xfId="563" xr:uid="{00000000-0005-0000-0000-00000D020000}"/>
    <cellStyle name="60% - Ênfase2 3 3" xfId="1235" xr:uid="{00000000-0005-0000-0000-00000E020000}"/>
    <cellStyle name="60% - Ênfase2 4" xfId="288" xr:uid="{00000000-0005-0000-0000-00000F020000}"/>
    <cellStyle name="60% - Ênfase2 4 2" xfId="1236" xr:uid="{00000000-0005-0000-0000-000010020000}"/>
    <cellStyle name="60% - Ênfase2 4 3" xfId="1237" xr:uid="{00000000-0005-0000-0000-000011020000}"/>
    <cellStyle name="60% - Ênfase2 5" xfId="1238" xr:uid="{00000000-0005-0000-0000-000012020000}"/>
    <cellStyle name="60% - Ênfase2 6" xfId="1239" xr:uid="{00000000-0005-0000-0000-000013020000}"/>
    <cellStyle name="60% - Ênfase2 7" xfId="1240" xr:uid="{00000000-0005-0000-0000-000014020000}"/>
    <cellStyle name="60% - Ênfase2 8" xfId="1241" xr:uid="{00000000-0005-0000-0000-000015020000}"/>
    <cellStyle name="60% - Ênfase2 9" xfId="1242" xr:uid="{00000000-0005-0000-0000-000016020000}"/>
    <cellStyle name="60% - Ênfase3" xfId="3111" builtinId="40" customBuiltin="1"/>
    <cellStyle name="60% - Ênfase3 2" xfId="39" xr:uid="{00000000-0005-0000-0000-000018020000}"/>
    <cellStyle name="60% - Ênfase3 2 2" xfId="40" xr:uid="{00000000-0005-0000-0000-000019020000}"/>
    <cellStyle name="60% - Ênfase3 2 2 2" xfId="1244" xr:uid="{00000000-0005-0000-0000-00001A020000}"/>
    <cellStyle name="60% - Ênfase3 2 2 3" xfId="1245" xr:uid="{00000000-0005-0000-0000-00001B020000}"/>
    <cellStyle name="60% - Ênfase3 2 3" xfId="1246" xr:uid="{00000000-0005-0000-0000-00001C020000}"/>
    <cellStyle name="60% - Ênfase3 2 4" xfId="1247" xr:uid="{00000000-0005-0000-0000-00001D020000}"/>
    <cellStyle name="60% - Ênfase3 2 5" xfId="1248" xr:uid="{00000000-0005-0000-0000-00001E020000}"/>
    <cellStyle name="60% - Ênfase3 2 6" xfId="1249" xr:uid="{00000000-0005-0000-0000-00001F020000}"/>
    <cellStyle name="60% - Ênfase3 2 7" xfId="1250" xr:uid="{00000000-0005-0000-0000-000020020000}"/>
    <cellStyle name="60% - Ênfase3 2 8" xfId="1251" xr:uid="{00000000-0005-0000-0000-000021020000}"/>
    <cellStyle name="60% - Ênfase3 2 9" xfId="1243" xr:uid="{00000000-0005-0000-0000-000022020000}"/>
    <cellStyle name="60% - Ênfase3 3" xfId="138" xr:uid="{00000000-0005-0000-0000-000023020000}"/>
    <cellStyle name="60% - Ênfase3 3 2" xfId="567" xr:uid="{00000000-0005-0000-0000-000024020000}"/>
    <cellStyle name="60% - Ênfase3 3 3" xfId="1252" xr:uid="{00000000-0005-0000-0000-000025020000}"/>
    <cellStyle name="60% - Ênfase3 4" xfId="292" xr:uid="{00000000-0005-0000-0000-000026020000}"/>
    <cellStyle name="60% - Ênfase3 4 2" xfId="1253" xr:uid="{00000000-0005-0000-0000-000027020000}"/>
    <cellStyle name="60% - Ênfase3 4 3" xfId="1254" xr:uid="{00000000-0005-0000-0000-000028020000}"/>
    <cellStyle name="60% - Ênfase3 5" xfId="1255" xr:uid="{00000000-0005-0000-0000-000029020000}"/>
    <cellStyle name="60% - Ênfase3 6" xfId="1256" xr:uid="{00000000-0005-0000-0000-00002A020000}"/>
    <cellStyle name="60% - Ênfase3 7" xfId="1257" xr:uid="{00000000-0005-0000-0000-00002B020000}"/>
    <cellStyle name="60% - Ênfase3 8" xfId="1258" xr:uid="{00000000-0005-0000-0000-00002C020000}"/>
    <cellStyle name="60% - Ênfase3 9" xfId="1259" xr:uid="{00000000-0005-0000-0000-00002D020000}"/>
    <cellStyle name="60% - Ênfase4" xfId="3115" builtinId="44" customBuiltin="1"/>
    <cellStyle name="60% - Ênfase4 2" xfId="42" xr:uid="{00000000-0005-0000-0000-00002F020000}"/>
    <cellStyle name="60% - Ênfase4 2 2" xfId="43" xr:uid="{00000000-0005-0000-0000-000030020000}"/>
    <cellStyle name="60% - Ênfase4 2 2 2" xfId="1261" xr:uid="{00000000-0005-0000-0000-000031020000}"/>
    <cellStyle name="60% - Ênfase4 2 2 3" xfId="1262" xr:uid="{00000000-0005-0000-0000-000032020000}"/>
    <cellStyle name="60% - Ênfase4 2 3" xfId="1263" xr:uid="{00000000-0005-0000-0000-000033020000}"/>
    <cellStyle name="60% - Ênfase4 2 4" xfId="1264" xr:uid="{00000000-0005-0000-0000-000034020000}"/>
    <cellStyle name="60% - Ênfase4 2 5" xfId="1265" xr:uid="{00000000-0005-0000-0000-000035020000}"/>
    <cellStyle name="60% - Ênfase4 2 6" xfId="1266" xr:uid="{00000000-0005-0000-0000-000036020000}"/>
    <cellStyle name="60% - Ênfase4 2 7" xfId="1267" xr:uid="{00000000-0005-0000-0000-000037020000}"/>
    <cellStyle name="60% - Ênfase4 2 8" xfId="1268" xr:uid="{00000000-0005-0000-0000-000038020000}"/>
    <cellStyle name="60% - Ênfase4 2 9" xfId="1260" xr:uid="{00000000-0005-0000-0000-000039020000}"/>
    <cellStyle name="60% - Ênfase4 3" xfId="139" xr:uid="{00000000-0005-0000-0000-00003A020000}"/>
    <cellStyle name="60% - Ênfase4 3 2" xfId="571" xr:uid="{00000000-0005-0000-0000-00003B020000}"/>
    <cellStyle name="60% - Ênfase4 3 3" xfId="1269" xr:uid="{00000000-0005-0000-0000-00003C020000}"/>
    <cellStyle name="60% - Ênfase4 4" xfId="296" xr:uid="{00000000-0005-0000-0000-00003D020000}"/>
    <cellStyle name="60% - Ênfase4 4 2" xfId="1270" xr:uid="{00000000-0005-0000-0000-00003E020000}"/>
    <cellStyle name="60% - Ênfase4 4 3" xfId="1271" xr:uid="{00000000-0005-0000-0000-00003F020000}"/>
    <cellStyle name="60% - Ênfase4 5" xfId="1272" xr:uid="{00000000-0005-0000-0000-000040020000}"/>
    <cellStyle name="60% - Ênfase4 6" xfId="1273" xr:uid="{00000000-0005-0000-0000-000041020000}"/>
    <cellStyle name="60% - Ênfase4 7" xfId="1274" xr:uid="{00000000-0005-0000-0000-000042020000}"/>
    <cellStyle name="60% - Ênfase4 8" xfId="1275" xr:uid="{00000000-0005-0000-0000-000043020000}"/>
    <cellStyle name="60% - Ênfase4 9" xfId="1276" xr:uid="{00000000-0005-0000-0000-000044020000}"/>
    <cellStyle name="60% - Ênfase5" xfId="3119" builtinId="48" customBuiltin="1"/>
    <cellStyle name="60% - Ênfase5 2" xfId="45" xr:uid="{00000000-0005-0000-0000-000046020000}"/>
    <cellStyle name="60% - Ênfase5 2 2" xfId="1278" xr:uid="{00000000-0005-0000-0000-000047020000}"/>
    <cellStyle name="60% - Ênfase5 2 2 2" xfId="1279" xr:uid="{00000000-0005-0000-0000-000048020000}"/>
    <cellStyle name="60% - Ênfase5 2 2 3" xfId="1280" xr:uid="{00000000-0005-0000-0000-000049020000}"/>
    <cellStyle name="60% - Ênfase5 2 3" xfId="1281" xr:uid="{00000000-0005-0000-0000-00004A020000}"/>
    <cellStyle name="60% - Ênfase5 2 4" xfId="1282" xr:uid="{00000000-0005-0000-0000-00004B020000}"/>
    <cellStyle name="60% - Ênfase5 2 5" xfId="1283" xr:uid="{00000000-0005-0000-0000-00004C020000}"/>
    <cellStyle name="60% - Ênfase5 2 6" xfId="1284" xr:uid="{00000000-0005-0000-0000-00004D020000}"/>
    <cellStyle name="60% - Ênfase5 2 7" xfId="1285" xr:uid="{00000000-0005-0000-0000-00004E020000}"/>
    <cellStyle name="60% - Ênfase5 2 8" xfId="1286" xr:uid="{00000000-0005-0000-0000-00004F020000}"/>
    <cellStyle name="60% - Ênfase5 2 9" xfId="1277" xr:uid="{00000000-0005-0000-0000-000050020000}"/>
    <cellStyle name="60% - Ênfase5 3" xfId="140" xr:uid="{00000000-0005-0000-0000-000051020000}"/>
    <cellStyle name="60% - Ênfase5 3 2" xfId="575" xr:uid="{00000000-0005-0000-0000-000052020000}"/>
    <cellStyle name="60% - Ênfase5 3 3" xfId="1287" xr:uid="{00000000-0005-0000-0000-000053020000}"/>
    <cellStyle name="60% - Ênfase5 4" xfId="300" xr:uid="{00000000-0005-0000-0000-000054020000}"/>
    <cellStyle name="60% - Ênfase5 4 2" xfId="1288" xr:uid="{00000000-0005-0000-0000-000055020000}"/>
    <cellStyle name="60% - Ênfase5 4 3" xfId="1289" xr:uid="{00000000-0005-0000-0000-000056020000}"/>
    <cellStyle name="60% - Ênfase5 5" xfId="1290" xr:uid="{00000000-0005-0000-0000-000057020000}"/>
    <cellStyle name="60% - Ênfase5 6" xfId="1291" xr:uid="{00000000-0005-0000-0000-000058020000}"/>
    <cellStyle name="60% - Ênfase5 7" xfId="1292" xr:uid="{00000000-0005-0000-0000-000059020000}"/>
    <cellStyle name="60% - Ênfase5 8" xfId="1293" xr:uid="{00000000-0005-0000-0000-00005A020000}"/>
    <cellStyle name="60% - Ênfase5 9" xfId="1294" xr:uid="{00000000-0005-0000-0000-00005B020000}"/>
    <cellStyle name="60% - Ênfase6" xfId="3123" builtinId="52" customBuiltin="1"/>
    <cellStyle name="60% - Ênfase6 2" xfId="47" xr:uid="{00000000-0005-0000-0000-00005D020000}"/>
    <cellStyle name="60% - Ênfase6 2 2" xfId="48" xr:uid="{00000000-0005-0000-0000-00005E020000}"/>
    <cellStyle name="60% - Ênfase6 2 2 2" xfId="1296" xr:uid="{00000000-0005-0000-0000-00005F020000}"/>
    <cellStyle name="60% - Ênfase6 2 2 3" xfId="1297" xr:uid="{00000000-0005-0000-0000-000060020000}"/>
    <cellStyle name="60% - Ênfase6 2 3" xfId="1298" xr:uid="{00000000-0005-0000-0000-000061020000}"/>
    <cellStyle name="60% - Ênfase6 2 4" xfId="1299" xr:uid="{00000000-0005-0000-0000-000062020000}"/>
    <cellStyle name="60% - Ênfase6 2 5" xfId="1300" xr:uid="{00000000-0005-0000-0000-000063020000}"/>
    <cellStyle name="60% - Ênfase6 2 6" xfId="1301" xr:uid="{00000000-0005-0000-0000-000064020000}"/>
    <cellStyle name="60% - Ênfase6 2 7" xfId="1302" xr:uid="{00000000-0005-0000-0000-000065020000}"/>
    <cellStyle name="60% - Ênfase6 2 8" xfId="1303" xr:uid="{00000000-0005-0000-0000-000066020000}"/>
    <cellStyle name="60% - Ênfase6 2 9" xfId="1295" xr:uid="{00000000-0005-0000-0000-000067020000}"/>
    <cellStyle name="60% - Ênfase6 3" xfId="141" xr:uid="{00000000-0005-0000-0000-000068020000}"/>
    <cellStyle name="60% - Ênfase6 3 2" xfId="579" xr:uid="{00000000-0005-0000-0000-000069020000}"/>
    <cellStyle name="60% - Ênfase6 3 3" xfId="1304" xr:uid="{00000000-0005-0000-0000-00006A020000}"/>
    <cellStyle name="60% - Ênfase6 4" xfId="304" xr:uid="{00000000-0005-0000-0000-00006B020000}"/>
    <cellStyle name="60% - Ênfase6 4 2" xfId="1305" xr:uid="{00000000-0005-0000-0000-00006C020000}"/>
    <cellStyle name="60% - Ênfase6 4 3" xfId="1306" xr:uid="{00000000-0005-0000-0000-00006D020000}"/>
    <cellStyle name="60% - Ênfase6 5" xfId="1307" xr:uid="{00000000-0005-0000-0000-00006E020000}"/>
    <cellStyle name="60% - Ênfase6 6" xfId="1308" xr:uid="{00000000-0005-0000-0000-00006F020000}"/>
    <cellStyle name="60% - Ênfase6 7" xfId="1309" xr:uid="{00000000-0005-0000-0000-000070020000}"/>
    <cellStyle name="60% - Ênfase6 8" xfId="1310" xr:uid="{00000000-0005-0000-0000-000071020000}"/>
    <cellStyle name="60% - Ênfase6 9" xfId="1311" xr:uid="{00000000-0005-0000-0000-000072020000}"/>
    <cellStyle name="Accent1" xfId="54" xr:uid="{00000000-0005-0000-0000-000073020000}"/>
    <cellStyle name="Accent2" xfId="57" xr:uid="{00000000-0005-0000-0000-000074020000}"/>
    <cellStyle name="Accent3" xfId="59" xr:uid="{00000000-0005-0000-0000-000075020000}"/>
    <cellStyle name="Accent4" xfId="61" xr:uid="{00000000-0005-0000-0000-000076020000}"/>
    <cellStyle name="Accent5" xfId="64" xr:uid="{00000000-0005-0000-0000-000077020000}"/>
    <cellStyle name="Accent6" xfId="66" xr:uid="{00000000-0005-0000-0000-000078020000}"/>
    <cellStyle name="Actual Date" xfId="1312" xr:uid="{00000000-0005-0000-0000-000079020000}"/>
    <cellStyle name="Bad" xfId="70" xr:uid="{00000000-0005-0000-0000-00007A020000}"/>
    <cellStyle name="Bol-Data" xfId="1313" xr:uid="{00000000-0005-0000-0000-00007B020000}"/>
    <cellStyle name="bolet" xfId="1314" xr:uid="{00000000-0005-0000-0000-00007C020000}"/>
    <cellStyle name="Bom" xfId="1540" builtinId="26" customBuiltin="1"/>
    <cellStyle name="Bom 2" xfId="49" xr:uid="{00000000-0005-0000-0000-00007E020000}"/>
    <cellStyle name="Bom 2 2" xfId="1316" xr:uid="{00000000-0005-0000-0000-00007F020000}"/>
    <cellStyle name="Bom 2 2 2" xfId="1317" xr:uid="{00000000-0005-0000-0000-000080020000}"/>
    <cellStyle name="Bom 2 2 3" xfId="1318" xr:uid="{00000000-0005-0000-0000-000081020000}"/>
    <cellStyle name="Bom 2 3" xfId="1319" xr:uid="{00000000-0005-0000-0000-000082020000}"/>
    <cellStyle name="Bom 2 4" xfId="1320" xr:uid="{00000000-0005-0000-0000-000083020000}"/>
    <cellStyle name="Bom 2 5" xfId="1321" xr:uid="{00000000-0005-0000-0000-000084020000}"/>
    <cellStyle name="Bom 2 6" xfId="1322" xr:uid="{00000000-0005-0000-0000-000085020000}"/>
    <cellStyle name="Bom 2 7" xfId="1323" xr:uid="{00000000-0005-0000-0000-000086020000}"/>
    <cellStyle name="Bom 2 8" xfId="1324" xr:uid="{00000000-0005-0000-0000-000087020000}"/>
    <cellStyle name="Bom 2 9" xfId="1315" xr:uid="{00000000-0005-0000-0000-000088020000}"/>
    <cellStyle name="Bom 3" xfId="142" xr:uid="{00000000-0005-0000-0000-000089020000}"/>
    <cellStyle name="Bom 3 2" xfId="548" xr:uid="{00000000-0005-0000-0000-00008A020000}"/>
    <cellStyle name="Bom 3 3" xfId="1325" xr:uid="{00000000-0005-0000-0000-00008B020000}"/>
    <cellStyle name="Bom 4" xfId="270" xr:uid="{00000000-0005-0000-0000-00008C020000}"/>
    <cellStyle name="Bom 4 2" xfId="1326" xr:uid="{00000000-0005-0000-0000-00008D020000}"/>
    <cellStyle name="Bom 4 3" xfId="1327" xr:uid="{00000000-0005-0000-0000-00008E020000}"/>
    <cellStyle name="Bom 5" xfId="1328" xr:uid="{00000000-0005-0000-0000-00008F020000}"/>
    <cellStyle name="Bom 6" xfId="1329" xr:uid="{00000000-0005-0000-0000-000090020000}"/>
    <cellStyle name="Bom 7" xfId="1330" xr:uid="{00000000-0005-0000-0000-000091020000}"/>
    <cellStyle name="Bom 8" xfId="1331" xr:uid="{00000000-0005-0000-0000-000092020000}"/>
    <cellStyle name="Bom 9" xfId="1332" xr:uid="{00000000-0005-0000-0000-000093020000}"/>
    <cellStyle name="Calculation" xfId="50" xr:uid="{00000000-0005-0000-0000-000094020000}"/>
    <cellStyle name="Calculation 2" xfId="2436" xr:uid="{C8EA1223-29C4-4E91-97E5-7493B34EF780}"/>
    <cellStyle name="Cálculo" xfId="3098" builtinId="22" customBuiltin="1"/>
    <cellStyle name="Cálculo 2" xfId="51" xr:uid="{00000000-0005-0000-0000-000096020000}"/>
    <cellStyle name="Cálculo 2 2" xfId="595" xr:uid="{00000000-0005-0000-0000-000097020000}"/>
    <cellStyle name="Cálculo 2 2 2" xfId="1334" xr:uid="{00000000-0005-0000-0000-000098020000}"/>
    <cellStyle name="Cálculo 2 2 3" xfId="1335" xr:uid="{00000000-0005-0000-0000-000099020000}"/>
    <cellStyle name="Cálculo 2 2 4" xfId="1975" xr:uid="{00000000-0005-0000-0000-00009A020000}"/>
    <cellStyle name="Cálculo 2 3" xfId="598" xr:uid="{00000000-0005-0000-0000-00009B020000}"/>
    <cellStyle name="Cálculo 2 3 2" xfId="1336" xr:uid="{00000000-0005-0000-0000-00009C020000}"/>
    <cellStyle name="Cálculo 2 3 3" xfId="1979" xr:uid="{00000000-0005-0000-0000-00009D020000}"/>
    <cellStyle name="Cálculo 2 4" xfId="1337" xr:uid="{00000000-0005-0000-0000-00009E020000}"/>
    <cellStyle name="Cálculo 2 5" xfId="1338" xr:uid="{00000000-0005-0000-0000-00009F020000}"/>
    <cellStyle name="Cálculo 2 6" xfId="1339" xr:uid="{00000000-0005-0000-0000-0000A0020000}"/>
    <cellStyle name="Cálculo 2 7" xfId="1340" xr:uid="{00000000-0005-0000-0000-0000A1020000}"/>
    <cellStyle name="Cálculo 2 8" xfId="1341" xr:uid="{00000000-0005-0000-0000-0000A2020000}"/>
    <cellStyle name="Cálculo 2 8 2" xfId="2437" xr:uid="{2B42E58A-7411-460C-8A2F-51A35D883F57}"/>
    <cellStyle name="Cálculo 2 9" xfId="1333" xr:uid="{00000000-0005-0000-0000-0000A3020000}"/>
    <cellStyle name="Cálculo 3" xfId="143" xr:uid="{00000000-0005-0000-0000-0000A4020000}"/>
    <cellStyle name="Cálculo 3 2" xfId="599" xr:uid="{00000000-0005-0000-0000-0000A5020000}"/>
    <cellStyle name="Cálculo 3 2 2" xfId="1343" xr:uid="{00000000-0005-0000-0000-0000A6020000}"/>
    <cellStyle name="Cálculo 3 2 3" xfId="1981" xr:uid="{00000000-0005-0000-0000-0000A7020000}"/>
    <cellStyle name="Cálculo 3 3" xfId="604" xr:uid="{00000000-0005-0000-0000-0000A8020000}"/>
    <cellStyle name="Cálculo 3 3 2" xfId="1344" xr:uid="{00000000-0005-0000-0000-0000A9020000}"/>
    <cellStyle name="Cálculo 3 3 3" xfId="1986" xr:uid="{00000000-0005-0000-0000-0000AA020000}"/>
    <cellStyle name="Cálculo 3 4" xfId="1342" xr:uid="{00000000-0005-0000-0000-0000AB020000}"/>
    <cellStyle name="Cálculo 4" xfId="275" xr:uid="{00000000-0005-0000-0000-0000AC020000}"/>
    <cellStyle name="Cálculo 4 2" xfId="1345" xr:uid="{00000000-0005-0000-0000-0000AD020000}"/>
    <cellStyle name="Cálculo 4 2 2" xfId="2438" xr:uid="{0A91D6D1-1A3B-4CF8-ABA4-1DF9AC487374}"/>
    <cellStyle name="Cálculo 4 3" xfId="1346" xr:uid="{00000000-0005-0000-0000-0000AE020000}"/>
    <cellStyle name="Cálculo 4 3 2" xfId="2439" xr:uid="{F668A39C-CC88-4663-BCE8-C5963871BF04}"/>
    <cellStyle name="Cálculo 5" xfId="1347" xr:uid="{00000000-0005-0000-0000-0000AF020000}"/>
    <cellStyle name="Cálculo 5 2" xfId="2440" xr:uid="{EC368962-E174-4D79-8AF3-F282F6CABC02}"/>
    <cellStyle name="Cálculo 6" xfId="1348" xr:uid="{00000000-0005-0000-0000-0000B0020000}"/>
    <cellStyle name="Cálculo 6 2" xfId="2441" xr:uid="{D7DE18B3-8C9C-4182-BDB0-CC36173B911E}"/>
    <cellStyle name="Cálculo 7" xfId="1349" xr:uid="{00000000-0005-0000-0000-0000B1020000}"/>
    <cellStyle name="Cálculo 7 2" xfId="2442" xr:uid="{C9BD30ED-C9A5-437A-B638-3AD98A869753}"/>
    <cellStyle name="Cálculo 8" xfId="1350" xr:uid="{00000000-0005-0000-0000-0000B2020000}"/>
    <cellStyle name="Cálculo 8 2" xfId="2443" xr:uid="{D3079FED-988B-4BFB-8BED-9717B2F3E76C}"/>
    <cellStyle name="Cálculo 9" xfId="1351" xr:uid="{00000000-0005-0000-0000-0000B3020000}"/>
    <cellStyle name="Célula de Verificação" xfId="1388" builtinId="23" customBuiltin="1"/>
    <cellStyle name="Célula de Verificação 2" xfId="52" xr:uid="{00000000-0005-0000-0000-0000B5020000}"/>
    <cellStyle name="Célula de Verificação 2 2" xfId="1353" xr:uid="{00000000-0005-0000-0000-0000B6020000}"/>
    <cellStyle name="Célula de Verificação 2 2 2" xfId="1354" xr:uid="{00000000-0005-0000-0000-0000B7020000}"/>
    <cellStyle name="Célula de Verificação 2 2 3" xfId="1355" xr:uid="{00000000-0005-0000-0000-0000B8020000}"/>
    <cellStyle name="Célula de Verificação 2 3" xfId="1356" xr:uid="{00000000-0005-0000-0000-0000B9020000}"/>
    <cellStyle name="Célula de Verificação 2 4" xfId="1357" xr:uid="{00000000-0005-0000-0000-0000BA020000}"/>
    <cellStyle name="Célula de Verificação 2 5" xfId="1358" xr:uid="{00000000-0005-0000-0000-0000BB020000}"/>
    <cellStyle name="Célula de Verificação 2 6" xfId="1359" xr:uid="{00000000-0005-0000-0000-0000BC020000}"/>
    <cellStyle name="Célula de Verificação 2 7" xfId="1360" xr:uid="{00000000-0005-0000-0000-0000BD020000}"/>
    <cellStyle name="Célula de Verificação 2 8" xfId="1361" xr:uid="{00000000-0005-0000-0000-0000BE020000}"/>
    <cellStyle name="Célula de Verificação 2 9" xfId="1352" xr:uid="{00000000-0005-0000-0000-0000BF020000}"/>
    <cellStyle name="Célula de Verificação 3" xfId="144" xr:uid="{00000000-0005-0000-0000-0000C0020000}"/>
    <cellStyle name="Célula de Verificação 3 2" xfId="552" xr:uid="{00000000-0005-0000-0000-0000C1020000}"/>
    <cellStyle name="Célula de Verificação 3 3" xfId="1362" xr:uid="{00000000-0005-0000-0000-0000C2020000}"/>
    <cellStyle name="Célula de Verificação 4" xfId="277" xr:uid="{00000000-0005-0000-0000-0000C3020000}"/>
    <cellStyle name="Célula de Verificação 4 2" xfId="1363" xr:uid="{00000000-0005-0000-0000-0000C4020000}"/>
    <cellStyle name="Célula de Verificação 4 3" xfId="1364" xr:uid="{00000000-0005-0000-0000-0000C5020000}"/>
    <cellStyle name="Célula de Verificação 5" xfId="1365" xr:uid="{00000000-0005-0000-0000-0000C6020000}"/>
    <cellStyle name="Célula de Verificação 6" xfId="1366" xr:uid="{00000000-0005-0000-0000-0000C7020000}"/>
    <cellStyle name="Célula de Verificação 7" xfId="1367" xr:uid="{00000000-0005-0000-0000-0000C8020000}"/>
    <cellStyle name="Célula de Verificação 8" xfId="1368" xr:uid="{00000000-0005-0000-0000-0000C9020000}"/>
    <cellStyle name="Célula de Verificação 9" xfId="1369" xr:uid="{00000000-0005-0000-0000-0000CA020000}"/>
    <cellStyle name="Célula Vinculada" xfId="1574" builtinId="24" customBuiltin="1"/>
    <cellStyle name="Célula Vinculada 2" xfId="53" xr:uid="{00000000-0005-0000-0000-0000CC020000}"/>
    <cellStyle name="Célula Vinculada 2 2" xfId="1371" xr:uid="{00000000-0005-0000-0000-0000CD020000}"/>
    <cellStyle name="Célula Vinculada 2 2 2" xfId="1372" xr:uid="{00000000-0005-0000-0000-0000CE020000}"/>
    <cellStyle name="Célula Vinculada 2 2 3" xfId="1373" xr:uid="{00000000-0005-0000-0000-0000CF020000}"/>
    <cellStyle name="Célula Vinculada 2 3" xfId="1374" xr:uid="{00000000-0005-0000-0000-0000D0020000}"/>
    <cellStyle name="Célula Vinculada 2 4" xfId="1375" xr:uid="{00000000-0005-0000-0000-0000D1020000}"/>
    <cellStyle name="Célula Vinculada 2 5" xfId="1376" xr:uid="{00000000-0005-0000-0000-0000D2020000}"/>
    <cellStyle name="Célula Vinculada 2 6" xfId="1377" xr:uid="{00000000-0005-0000-0000-0000D3020000}"/>
    <cellStyle name="Célula Vinculada 2 7" xfId="1378" xr:uid="{00000000-0005-0000-0000-0000D4020000}"/>
    <cellStyle name="Célula Vinculada 2 8" xfId="1379" xr:uid="{00000000-0005-0000-0000-0000D5020000}"/>
    <cellStyle name="Célula Vinculada 2 9" xfId="1370" xr:uid="{00000000-0005-0000-0000-0000D6020000}"/>
    <cellStyle name="Célula Vinculada 3" xfId="145" xr:uid="{00000000-0005-0000-0000-0000D7020000}"/>
    <cellStyle name="Célula Vinculada 3 2" xfId="551" xr:uid="{00000000-0005-0000-0000-0000D8020000}"/>
    <cellStyle name="Célula Vinculada 3 3" xfId="1380" xr:uid="{00000000-0005-0000-0000-0000D9020000}"/>
    <cellStyle name="Célula Vinculada 4" xfId="276" xr:uid="{00000000-0005-0000-0000-0000DA020000}"/>
    <cellStyle name="Célula Vinculada 4 2" xfId="1381" xr:uid="{00000000-0005-0000-0000-0000DB020000}"/>
    <cellStyle name="Célula Vinculada 4 3" xfId="1382" xr:uid="{00000000-0005-0000-0000-0000DC020000}"/>
    <cellStyle name="Célula Vinculada 5" xfId="1383" xr:uid="{00000000-0005-0000-0000-0000DD020000}"/>
    <cellStyle name="Célula Vinculada 6" xfId="1384" xr:uid="{00000000-0005-0000-0000-0000DE020000}"/>
    <cellStyle name="Célula Vinculada 7" xfId="1385" xr:uid="{00000000-0005-0000-0000-0000DF020000}"/>
    <cellStyle name="Célula Vinculada 8" xfId="1386" xr:uid="{00000000-0005-0000-0000-0000E0020000}"/>
    <cellStyle name="Célula Vinculada 9" xfId="1387" xr:uid="{00000000-0005-0000-0000-0000E1020000}"/>
    <cellStyle name="Comma  - Style1" xfId="1389" xr:uid="{00000000-0005-0000-0000-0000E3020000}"/>
    <cellStyle name="Comma  - Style2" xfId="1390" xr:uid="{00000000-0005-0000-0000-0000E4020000}"/>
    <cellStyle name="Comma  - Style3" xfId="1391" xr:uid="{00000000-0005-0000-0000-0000E5020000}"/>
    <cellStyle name="Comma  - Style4" xfId="1392" xr:uid="{00000000-0005-0000-0000-0000E6020000}"/>
    <cellStyle name="Comma  - Style5" xfId="1393" xr:uid="{00000000-0005-0000-0000-0000E7020000}"/>
    <cellStyle name="Comma  - Style6" xfId="1394" xr:uid="{00000000-0005-0000-0000-0000E8020000}"/>
    <cellStyle name="Comma  - Style7" xfId="1395" xr:uid="{00000000-0005-0000-0000-0000E9020000}"/>
    <cellStyle name="Comma  - Style8" xfId="1396" xr:uid="{00000000-0005-0000-0000-0000EA020000}"/>
    <cellStyle name="Comma [2]" xfId="1397" xr:uid="{00000000-0005-0000-0000-0000EC020000}"/>
    <cellStyle name="Comma 2" xfId="1398" xr:uid="{00000000-0005-0000-0000-0000ED020000}"/>
    <cellStyle name="Comma 2 2" xfId="2444" xr:uid="{E4657331-8A9C-4A4E-8D43-164BB6632425}"/>
    <cellStyle name="Comma 3" xfId="1399" xr:uid="{00000000-0005-0000-0000-0000EE020000}"/>
    <cellStyle name="Comma 3 2" xfId="2445" xr:uid="{96F6ECE3-5D78-4E53-82E1-5C5BF2AF3408}"/>
    <cellStyle name="Currency [2]" xfId="1400" xr:uid="{00000000-0005-0000-0000-0000F1020000}"/>
    <cellStyle name="Dan" xfId="1401" xr:uid="{00000000-0005-0000-0000-0000F3020000}"/>
    <cellStyle name="Data" xfId="1402" xr:uid="{00000000-0005-0000-0000-0000F4020000}"/>
    <cellStyle name="Date" xfId="1403" xr:uid="{00000000-0005-0000-0000-0000F5020000}"/>
    <cellStyle name="Dezimal [0]_44" xfId="1404" xr:uid="{00000000-0005-0000-0000-0000F6020000}"/>
    <cellStyle name="Dezimal_44" xfId="1405" xr:uid="{00000000-0005-0000-0000-0000F7020000}"/>
    <cellStyle name="Dia" xfId="1406" xr:uid="{00000000-0005-0000-0000-0000F8020000}"/>
    <cellStyle name="Encabez1" xfId="1407" xr:uid="{00000000-0005-0000-0000-0000F9020000}"/>
    <cellStyle name="Encabez2" xfId="1408" xr:uid="{00000000-0005-0000-0000-0000FA020000}"/>
    <cellStyle name="Ênfase1" xfId="3100" builtinId="29" customBuiltin="1"/>
    <cellStyle name="Ênfase1 2" xfId="55" xr:uid="{00000000-0005-0000-0000-0000FC020000}"/>
    <cellStyle name="Ênfase1 2 2" xfId="56" xr:uid="{00000000-0005-0000-0000-0000FD020000}"/>
    <cellStyle name="Ênfase1 2 2 2" xfId="1410" xr:uid="{00000000-0005-0000-0000-0000FE020000}"/>
    <cellStyle name="Ênfase1 2 2 3" xfId="1411" xr:uid="{00000000-0005-0000-0000-0000FF020000}"/>
    <cellStyle name="Ênfase1 2 3" xfId="1412" xr:uid="{00000000-0005-0000-0000-000000030000}"/>
    <cellStyle name="Ênfase1 2 4" xfId="1413" xr:uid="{00000000-0005-0000-0000-000001030000}"/>
    <cellStyle name="Ênfase1 2 5" xfId="1414" xr:uid="{00000000-0005-0000-0000-000002030000}"/>
    <cellStyle name="Ênfase1 2 6" xfId="1415" xr:uid="{00000000-0005-0000-0000-000003030000}"/>
    <cellStyle name="Ênfase1 2 7" xfId="1416" xr:uid="{00000000-0005-0000-0000-000004030000}"/>
    <cellStyle name="Ênfase1 2 8" xfId="1417" xr:uid="{00000000-0005-0000-0000-000005030000}"/>
    <cellStyle name="Ênfase1 2 9" xfId="1409" xr:uid="{00000000-0005-0000-0000-000006030000}"/>
    <cellStyle name="Ênfase1 3" xfId="146" xr:uid="{00000000-0005-0000-0000-000007030000}"/>
    <cellStyle name="Ênfase1 3 2" xfId="556" xr:uid="{00000000-0005-0000-0000-000008030000}"/>
    <cellStyle name="Ênfase1 3 3" xfId="1418" xr:uid="{00000000-0005-0000-0000-000009030000}"/>
    <cellStyle name="Ênfase1 4" xfId="281" xr:uid="{00000000-0005-0000-0000-00000A030000}"/>
    <cellStyle name="Ênfase1 4 2" xfId="1419" xr:uid="{00000000-0005-0000-0000-00000B030000}"/>
    <cellStyle name="Ênfase1 4 3" xfId="1420" xr:uid="{00000000-0005-0000-0000-00000C030000}"/>
    <cellStyle name="Ênfase1 5" xfId="1421" xr:uid="{00000000-0005-0000-0000-00000D030000}"/>
    <cellStyle name="Ênfase1 6" xfId="1422" xr:uid="{00000000-0005-0000-0000-00000E030000}"/>
    <cellStyle name="Ênfase1 7" xfId="1423" xr:uid="{00000000-0005-0000-0000-00000F030000}"/>
    <cellStyle name="Ênfase1 8" xfId="1424" xr:uid="{00000000-0005-0000-0000-000010030000}"/>
    <cellStyle name="Ênfase1 9" xfId="1425" xr:uid="{00000000-0005-0000-0000-000011030000}"/>
    <cellStyle name="Ênfase2" xfId="3104" builtinId="33" customBuiltin="1"/>
    <cellStyle name="Ênfase2 2" xfId="58" xr:uid="{00000000-0005-0000-0000-000013030000}"/>
    <cellStyle name="Ênfase2 2 2" xfId="1427" xr:uid="{00000000-0005-0000-0000-000014030000}"/>
    <cellStyle name="Ênfase2 2 2 2" xfId="1428" xr:uid="{00000000-0005-0000-0000-000015030000}"/>
    <cellStyle name="Ênfase2 2 2 3" xfId="1429" xr:uid="{00000000-0005-0000-0000-000016030000}"/>
    <cellStyle name="Ênfase2 2 3" xfId="1430" xr:uid="{00000000-0005-0000-0000-000017030000}"/>
    <cellStyle name="Ênfase2 2 4" xfId="1431" xr:uid="{00000000-0005-0000-0000-000018030000}"/>
    <cellStyle name="Ênfase2 2 5" xfId="1432" xr:uid="{00000000-0005-0000-0000-000019030000}"/>
    <cellStyle name="Ênfase2 2 6" xfId="1433" xr:uid="{00000000-0005-0000-0000-00001A030000}"/>
    <cellStyle name="Ênfase2 2 7" xfId="1434" xr:uid="{00000000-0005-0000-0000-00001B030000}"/>
    <cellStyle name="Ênfase2 2 8" xfId="1435" xr:uid="{00000000-0005-0000-0000-00001C030000}"/>
    <cellStyle name="Ênfase2 2 9" xfId="1426" xr:uid="{00000000-0005-0000-0000-00001D030000}"/>
    <cellStyle name="Ênfase2 3" xfId="147" xr:uid="{00000000-0005-0000-0000-00001E030000}"/>
    <cellStyle name="Ênfase2 3 2" xfId="560" xr:uid="{00000000-0005-0000-0000-00001F030000}"/>
    <cellStyle name="Ênfase2 3 3" xfId="1436" xr:uid="{00000000-0005-0000-0000-000020030000}"/>
    <cellStyle name="Ênfase2 4" xfId="285" xr:uid="{00000000-0005-0000-0000-000021030000}"/>
    <cellStyle name="Ênfase2 4 2" xfId="1437" xr:uid="{00000000-0005-0000-0000-000022030000}"/>
    <cellStyle name="Ênfase2 4 3" xfId="1438" xr:uid="{00000000-0005-0000-0000-000023030000}"/>
    <cellStyle name="Ênfase2 5" xfId="1439" xr:uid="{00000000-0005-0000-0000-000024030000}"/>
    <cellStyle name="Ênfase2 6" xfId="1440" xr:uid="{00000000-0005-0000-0000-000025030000}"/>
    <cellStyle name="Ênfase2 7" xfId="1441" xr:uid="{00000000-0005-0000-0000-000026030000}"/>
    <cellStyle name="Ênfase2 8" xfId="1442" xr:uid="{00000000-0005-0000-0000-000027030000}"/>
    <cellStyle name="Ênfase2 9" xfId="1443" xr:uid="{00000000-0005-0000-0000-000028030000}"/>
    <cellStyle name="Ênfase3" xfId="3108" builtinId="37" customBuiltin="1"/>
    <cellStyle name="Ênfase3 2" xfId="60" xr:uid="{00000000-0005-0000-0000-00002A030000}"/>
    <cellStyle name="Ênfase3 2 2" xfId="1445" xr:uid="{00000000-0005-0000-0000-00002B030000}"/>
    <cellStyle name="Ênfase3 2 2 2" xfId="1446" xr:uid="{00000000-0005-0000-0000-00002C030000}"/>
    <cellStyle name="Ênfase3 2 2 3" xfId="1447" xr:uid="{00000000-0005-0000-0000-00002D030000}"/>
    <cellStyle name="Ênfase3 2 3" xfId="1448" xr:uid="{00000000-0005-0000-0000-00002E030000}"/>
    <cellStyle name="Ênfase3 2 4" xfId="1449" xr:uid="{00000000-0005-0000-0000-00002F030000}"/>
    <cellStyle name="Ênfase3 2 5" xfId="1450" xr:uid="{00000000-0005-0000-0000-000030030000}"/>
    <cellStyle name="Ênfase3 2 6" xfId="1451" xr:uid="{00000000-0005-0000-0000-000031030000}"/>
    <cellStyle name="Ênfase3 2 7" xfId="1452" xr:uid="{00000000-0005-0000-0000-000032030000}"/>
    <cellStyle name="Ênfase3 2 8" xfId="1453" xr:uid="{00000000-0005-0000-0000-000033030000}"/>
    <cellStyle name="Ênfase3 2 9" xfId="1444" xr:uid="{00000000-0005-0000-0000-000034030000}"/>
    <cellStyle name="Ênfase3 3" xfId="148" xr:uid="{00000000-0005-0000-0000-000035030000}"/>
    <cellStyle name="Ênfase3 3 2" xfId="564" xr:uid="{00000000-0005-0000-0000-000036030000}"/>
    <cellStyle name="Ênfase3 3 3" xfId="1454" xr:uid="{00000000-0005-0000-0000-000037030000}"/>
    <cellStyle name="Ênfase3 4" xfId="289" xr:uid="{00000000-0005-0000-0000-000038030000}"/>
    <cellStyle name="Ênfase3 4 2" xfId="1455" xr:uid="{00000000-0005-0000-0000-000039030000}"/>
    <cellStyle name="Ênfase3 4 3" xfId="1456" xr:uid="{00000000-0005-0000-0000-00003A030000}"/>
    <cellStyle name="Ênfase3 5" xfId="1457" xr:uid="{00000000-0005-0000-0000-00003B030000}"/>
    <cellStyle name="Ênfase3 6" xfId="1458" xr:uid="{00000000-0005-0000-0000-00003C030000}"/>
    <cellStyle name="Ênfase3 7" xfId="1459" xr:uid="{00000000-0005-0000-0000-00003D030000}"/>
    <cellStyle name="Ênfase3 8" xfId="1460" xr:uid="{00000000-0005-0000-0000-00003E030000}"/>
    <cellStyle name="Ênfase3 9" xfId="1461" xr:uid="{00000000-0005-0000-0000-00003F030000}"/>
    <cellStyle name="Ênfase4" xfId="3112" builtinId="41" customBuiltin="1"/>
    <cellStyle name="Ênfase4 2" xfId="62" xr:uid="{00000000-0005-0000-0000-000041030000}"/>
    <cellStyle name="Ênfase4 2 2" xfId="63" xr:uid="{00000000-0005-0000-0000-000042030000}"/>
    <cellStyle name="Ênfase4 2 2 2" xfId="1463" xr:uid="{00000000-0005-0000-0000-000043030000}"/>
    <cellStyle name="Ênfase4 2 2 3" xfId="1464" xr:uid="{00000000-0005-0000-0000-000044030000}"/>
    <cellStyle name="Ênfase4 2 3" xfId="1465" xr:uid="{00000000-0005-0000-0000-000045030000}"/>
    <cellStyle name="Ênfase4 2 4" xfId="1466" xr:uid="{00000000-0005-0000-0000-000046030000}"/>
    <cellStyle name="Ênfase4 2 5" xfId="1467" xr:uid="{00000000-0005-0000-0000-000047030000}"/>
    <cellStyle name="Ênfase4 2 6" xfId="1468" xr:uid="{00000000-0005-0000-0000-000048030000}"/>
    <cellStyle name="Ênfase4 2 7" xfId="1469" xr:uid="{00000000-0005-0000-0000-000049030000}"/>
    <cellStyle name="Ênfase4 2 8" xfId="1470" xr:uid="{00000000-0005-0000-0000-00004A030000}"/>
    <cellStyle name="Ênfase4 2 9" xfId="1462" xr:uid="{00000000-0005-0000-0000-00004B030000}"/>
    <cellStyle name="Ênfase4 3" xfId="149" xr:uid="{00000000-0005-0000-0000-00004C030000}"/>
    <cellStyle name="Ênfase4 3 2" xfId="568" xr:uid="{00000000-0005-0000-0000-00004D030000}"/>
    <cellStyle name="Ênfase4 3 3" xfId="1471" xr:uid="{00000000-0005-0000-0000-00004E030000}"/>
    <cellStyle name="Ênfase4 4" xfId="293" xr:uid="{00000000-0005-0000-0000-00004F030000}"/>
    <cellStyle name="Ênfase4 4 2" xfId="1472" xr:uid="{00000000-0005-0000-0000-000050030000}"/>
    <cellStyle name="Ênfase4 4 3" xfId="1473" xr:uid="{00000000-0005-0000-0000-000051030000}"/>
    <cellStyle name="Ênfase4 5" xfId="1474" xr:uid="{00000000-0005-0000-0000-000052030000}"/>
    <cellStyle name="Ênfase4 6" xfId="1475" xr:uid="{00000000-0005-0000-0000-000053030000}"/>
    <cellStyle name="Ênfase4 7" xfId="1476" xr:uid="{00000000-0005-0000-0000-000054030000}"/>
    <cellStyle name="Ênfase4 8" xfId="1477" xr:uid="{00000000-0005-0000-0000-000055030000}"/>
    <cellStyle name="Ênfase4 9" xfId="1478" xr:uid="{00000000-0005-0000-0000-000056030000}"/>
    <cellStyle name="Ênfase5" xfId="3116" builtinId="45" customBuiltin="1"/>
    <cellStyle name="Ênfase5 2" xfId="65" xr:uid="{00000000-0005-0000-0000-000058030000}"/>
    <cellStyle name="Ênfase5 2 2" xfId="1480" xr:uid="{00000000-0005-0000-0000-000059030000}"/>
    <cellStyle name="Ênfase5 2 2 2" xfId="1481" xr:uid="{00000000-0005-0000-0000-00005A030000}"/>
    <cellStyle name="Ênfase5 2 2 3" xfId="1482" xr:uid="{00000000-0005-0000-0000-00005B030000}"/>
    <cellStyle name="Ênfase5 2 3" xfId="1483" xr:uid="{00000000-0005-0000-0000-00005C030000}"/>
    <cellStyle name="Ênfase5 2 4" xfId="1484" xr:uid="{00000000-0005-0000-0000-00005D030000}"/>
    <cellStyle name="Ênfase5 2 5" xfId="1485" xr:uid="{00000000-0005-0000-0000-00005E030000}"/>
    <cellStyle name="Ênfase5 2 6" xfId="1486" xr:uid="{00000000-0005-0000-0000-00005F030000}"/>
    <cellStyle name="Ênfase5 2 7" xfId="1487" xr:uid="{00000000-0005-0000-0000-000060030000}"/>
    <cellStyle name="Ênfase5 2 8" xfId="1488" xr:uid="{00000000-0005-0000-0000-000061030000}"/>
    <cellStyle name="Ênfase5 2 9" xfId="1479" xr:uid="{00000000-0005-0000-0000-000062030000}"/>
    <cellStyle name="Ênfase5 3" xfId="150" xr:uid="{00000000-0005-0000-0000-000063030000}"/>
    <cellStyle name="Ênfase5 3 2" xfId="572" xr:uid="{00000000-0005-0000-0000-000064030000}"/>
    <cellStyle name="Ênfase5 3 3" xfId="1489" xr:uid="{00000000-0005-0000-0000-000065030000}"/>
    <cellStyle name="Ênfase5 4" xfId="297" xr:uid="{00000000-0005-0000-0000-000066030000}"/>
    <cellStyle name="Ênfase5 4 2" xfId="1490" xr:uid="{00000000-0005-0000-0000-000067030000}"/>
    <cellStyle name="Ênfase5 4 3" xfId="1491" xr:uid="{00000000-0005-0000-0000-000068030000}"/>
    <cellStyle name="Ênfase5 5" xfId="1492" xr:uid="{00000000-0005-0000-0000-000069030000}"/>
    <cellStyle name="Ênfase5 6" xfId="1493" xr:uid="{00000000-0005-0000-0000-00006A030000}"/>
    <cellStyle name="Ênfase5 7" xfId="1494" xr:uid="{00000000-0005-0000-0000-00006B030000}"/>
    <cellStyle name="Ênfase5 8" xfId="1495" xr:uid="{00000000-0005-0000-0000-00006C030000}"/>
    <cellStyle name="Ênfase5 9" xfId="1496" xr:uid="{00000000-0005-0000-0000-00006D030000}"/>
    <cellStyle name="Ênfase6" xfId="3120" builtinId="49" customBuiltin="1"/>
    <cellStyle name="Ênfase6 2" xfId="67" xr:uid="{00000000-0005-0000-0000-00006F030000}"/>
    <cellStyle name="Ênfase6 2 2" xfId="1498" xr:uid="{00000000-0005-0000-0000-000070030000}"/>
    <cellStyle name="Ênfase6 2 2 2" xfId="1499" xr:uid="{00000000-0005-0000-0000-000071030000}"/>
    <cellStyle name="Ênfase6 2 2 3" xfId="1500" xr:uid="{00000000-0005-0000-0000-000072030000}"/>
    <cellStyle name="Ênfase6 2 3" xfId="1501" xr:uid="{00000000-0005-0000-0000-000073030000}"/>
    <cellStyle name="Ênfase6 2 4" xfId="1502" xr:uid="{00000000-0005-0000-0000-000074030000}"/>
    <cellStyle name="Ênfase6 2 5" xfId="1503" xr:uid="{00000000-0005-0000-0000-000075030000}"/>
    <cellStyle name="Ênfase6 2 6" xfId="1504" xr:uid="{00000000-0005-0000-0000-000076030000}"/>
    <cellStyle name="Ênfase6 2 7" xfId="1505" xr:uid="{00000000-0005-0000-0000-000077030000}"/>
    <cellStyle name="Ênfase6 2 8" xfId="1506" xr:uid="{00000000-0005-0000-0000-000078030000}"/>
    <cellStyle name="Ênfase6 2 9" xfId="1497" xr:uid="{00000000-0005-0000-0000-000079030000}"/>
    <cellStyle name="Ênfase6 3" xfId="151" xr:uid="{00000000-0005-0000-0000-00007A030000}"/>
    <cellStyle name="Ênfase6 3 2" xfId="576" xr:uid="{00000000-0005-0000-0000-00007B030000}"/>
    <cellStyle name="Ênfase6 3 3" xfId="1507" xr:uid="{00000000-0005-0000-0000-00007C030000}"/>
    <cellStyle name="Ênfase6 4" xfId="301" xr:uid="{00000000-0005-0000-0000-00007D030000}"/>
    <cellStyle name="Ênfase6 4 2" xfId="1508" xr:uid="{00000000-0005-0000-0000-00007E030000}"/>
    <cellStyle name="Ênfase6 4 3" xfId="1509" xr:uid="{00000000-0005-0000-0000-00007F030000}"/>
    <cellStyle name="Ênfase6 5" xfId="1510" xr:uid="{00000000-0005-0000-0000-000080030000}"/>
    <cellStyle name="Ênfase6 6" xfId="1511" xr:uid="{00000000-0005-0000-0000-000081030000}"/>
    <cellStyle name="Ênfase6 7" xfId="1512" xr:uid="{00000000-0005-0000-0000-000082030000}"/>
    <cellStyle name="Ênfase6 8" xfId="1513" xr:uid="{00000000-0005-0000-0000-000083030000}"/>
    <cellStyle name="Ênfase6 9" xfId="1514" xr:uid="{00000000-0005-0000-0000-000084030000}"/>
    <cellStyle name="Entrada" xfId="1572" builtinId="20" customBuiltin="1"/>
    <cellStyle name="Entrada 2" xfId="68" xr:uid="{00000000-0005-0000-0000-000086030000}"/>
    <cellStyle name="Entrada 2 2" xfId="597" xr:uid="{00000000-0005-0000-0000-000087030000}"/>
    <cellStyle name="Entrada 2 2 2" xfId="1516" xr:uid="{00000000-0005-0000-0000-000088030000}"/>
    <cellStyle name="Entrada 2 2 3" xfId="1517" xr:uid="{00000000-0005-0000-0000-000089030000}"/>
    <cellStyle name="Entrada 2 2 4" xfId="1977" xr:uid="{00000000-0005-0000-0000-00008A030000}"/>
    <cellStyle name="Entrada 2 3" xfId="591" xr:uid="{00000000-0005-0000-0000-00008B030000}"/>
    <cellStyle name="Entrada 2 3 2" xfId="1518" xr:uid="{00000000-0005-0000-0000-00008C030000}"/>
    <cellStyle name="Entrada 2 3 3" xfId="1971" xr:uid="{00000000-0005-0000-0000-00008D030000}"/>
    <cellStyle name="Entrada 2 4" xfId="1519" xr:uid="{00000000-0005-0000-0000-00008E030000}"/>
    <cellStyle name="Entrada 2 5" xfId="1520" xr:uid="{00000000-0005-0000-0000-00008F030000}"/>
    <cellStyle name="Entrada 2 6" xfId="1521" xr:uid="{00000000-0005-0000-0000-000090030000}"/>
    <cellStyle name="Entrada 2 7" xfId="1522" xr:uid="{00000000-0005-0000-0000-000091030000}"/>
    <cellStyle name="Entrada 2 8" xfId="1523" xr:uid="{00000000-0005-0000-0000-000092030000}"/>
    <cellStyle name="Entrada 2 8 2" xfId="2446" xr:uid="{A0306D6D-EBFF-4FB4-9BDF-D95CD675C337}"/>
    <cellStyle name="Entrada 2 9" xfId="1515" xr:uid="{00000000-0005-0000-0000-000093030000}"/>
    <cellStyle name="Entrada 3" xfId="152" xr:uid="{00000000-0005-0000-0000-000094030000}"/>
    <cellStyle name="Entrada 3 2" xfId="600" xr:uid="{00000000-0005-0000-0000-000095030000}"/>
    <cellStyle name="Entrada 3 2 2" xfId="1525" xr:uid="{00000000-0005-0000-0000-000096030000}"/>
    <cellStyle name="Entrada 3 2 3" xfId="1982" xr:uid="{00000000-0005-0000-0000-000097030000}"/>
    <cellStyle name="Entrada 3 3" xfId="605" xr:uid="{00000000-0005-0000-0000-000098030000}"/>
    <cellStyle name="Entrada 3 3 2" xfId="1526" xr:uid="{00000000-0005-0000-0000-000099030000}"/>
    <cellStyle name="Entrada 3 3 3" xfId="1987" xr:uid="{00000000-0005-0000-0000-00009A030000}"/>
    <cellStyle name="Entrada 3 4" xfId="1524" xr:uid="{00000000-0005-0000-0000-00009B030000}"/>
    <cellStyle name="Entrada 4" xfId="273" xr:uid="{00000000-0005-0000-0000-00009C030000}"/>
    <cellStyle name="Entrada 4 2" xfId="1527" xr:uid="{00000000-0005-0000-0000-00009D030000}"/>
    <cellStyle name="Entrada 4 2 2" xfId="2447" xr:uid="{2381AC67-CAC6-4C81-AA34-C0C201876DB7}"/>
    <cellStyle name="Entrada 4 3" xfId="1528" xr:uid="{00000000-0005-0000-0000-00009E030000}"/>
    <cellStyle name="Entrada 4 3 2" xfId="2448" xr:uid="{E9EF04A8-89D3-4F72-9FB6-AD380FE0C51B}"/>
    <cellStyle name="Entrada 5" xfId="1529" xr:uid="{00000000-0005-0000-0000-00009F030000}"/>
    <cellStyle name="Entrada 5 2" xfId="2449" xr:uid="{610B8700-2D3C-46D5-BE23-65A54179ABCE}"/>
    <cellStyle name="Entrada 6" xfId="1530" xr:uid="{00000000-0005-0000-0000-0000A0030000}"/>
    <cellStyle name="Entrada 6 2" xfId="2450" xr:uid="{10D049A9-D161-4054-BE51-A9CA8164DCC2}"/>
    <cellStyle name="Entrada 7" xfId="1531" xr:uid="{00000000-0005-0000-0000-0000A1030000}"/>
    <cellStyle name="Entrada 7 2" xfId="2451" xr:uid="{2640DE59-AE16-46A5-A4CB-899ECEB43E7F}"/>
    <cellStyle name="Entrada 8" xfId="1532" xr:uid="{00000000-0005-0000-0000-0000A2030000}"/>
    <cellStyle name="Entrada 8 2" xfId="2452" xr:uid="{41A43838-B732-432B-9FFC-037BE3B86E39}"/>
    <cellStyle name="Entrada 9" xfId="1533" xr:uid="{00000000-0005-0000-0000-0000A3030000}"/>
    <cellStyle name="Estilo 1" xfId="1534" xr:uid="{00000000-0005-0000-0000-0000A4030000}"/>
    <cellStyle name="Euro" xfId="240" xr:uid="{00000000-0005-0000-0000-0000A5030000}"/>
    <cellStyle name="Euro 2" xfId="504" xr:uid="{00000000-0005-0000-0000-0000A6030000}"/>
    <cellStyle name="Euro 3" xfId="1535" xr:uid="{00000000-0005-0000-0000-0000A7030000}"/>
    <cellStyle name="Explanatory Text" xfId="101" xr:uid="{00000000-0005-0000-0000-0000A8030000}"/>
    <cellStyle name="Fijo" xfId="1536" xr:uid="{00000000-0005-0000-0000-0000A9030000}"/>
    <cellStyle name="Financiero" xfId="1537" xr:uid="{00000000-0005-0000-0000-0000AA030000}"/>
    <cellStyle name="Fixed" xfId="1538" xr:uid="{00000000-0005-0000-0000-0000AB030000}"/>
    <cellStyle name="Fixo" xfId="1539" xr:uid="{00000000-0005-0000-0000-0000AC030000}"/>
    <cellStyle name="Grey" xfId="1541" xr:uid="{00000000-0005-0000-0000-0000AE030000}"/>
    <cellStyle name="HEADER" xfId="1542" xr:uid="{00000000-0005-0000-0000-0000AF030000}"/>
    <cellStyle name="Header1" xfId="1543" xr:uid="{00000000-0005-0000-0000-0000B0030000}"/>
    <cellStyle name="Header2" xfId="1544" xr:uid="{00000000-0005-0000-0000-0000B1030000}"/>
    <cellStyle name="Heading" xfId="1545" xr:uid="{00000000-0005-0000-0000-0000B2030000}"/>
    <cellStyle name="Heading 1" xfId="104" xr:uid="{00000000-0005-0000-0000-0000B3030000}"/>
    <cellStyle name="Heading 2" xfId="107" xr:uid="{00000000-0005-0000-0000-0000B4030000}"/>
    <cellStyle name="Heading 3" xfId="110" xr:uid="{00000000-0005-0000-0000-0000B5030000}"/>
    <cellStyle name="Heading 4" xfId="113" xr:uid="{00000000-0005-0000-0000-0000B6030000}"/>
    <cellStyle name="Heading1" xfId="1546" xr:uid="{00000000-0005-0000-0000-0000B7030000}"/>
    <cellStyle name="Heading2" xfId="1547" xr:uid="{00000000-0005-0000-0000-0000B8030000}"/>
    <cellStyle name="Helv" xfId="1548" xr:uid="{00000000-0005-0000-0000-0000B9030000}"/>
    <cellStyle name="Helv 2" xfId="2453" xr:uid="{2E758F33-F16B-4037-A6AA-B506296BC1F5}"/>
    <cellStyle name="HIGHLIGHT" xfId="1549" xr:uid="{00000000-0005-0000-0000-0000BA030000}"/>
    <cellStyle name="Hiperlink" xfId="69" builtinId="8"/>
    <cellStyle name="Hiperlink 2" xfId="173" xr:uid="{00000000-0005-0000-0000-0000BC030000}"/>
    <cellStyle name="Hiperlink 3" xfId="226" xr:uid="{00000000-0005-0000-0000-0000BD030000}"/>
    <cellStyle name="Hyperlink 2" xfId="153" xr:uid="{00000000-0005-0000-0000-0000BE030000}"/>
    <cellStyle name="Hyperlink 3" xfId="122" xr:uid="{00000000-0005-0000-0000-0000BF030000}"/>
    <cellStyle name="Incorreto 10" xfId="1550" xr:uid="{00000000-0005-0000-0000-0000C0030000}"/>
    <cellStyle name="Incorreto 2" xfId="71" xr:uid="{00000000-0005-0000-0000-0000C1030000}"/>
    <cellStyle name="Incorreto 2 2" xfId="1552" xr:uid="{00000000-0005-0000-0000-0000C2030000}"/>
    <cellStyle name="Incorreto 2 2 2" xfId="1553" xr:uid="{00000000-0005-0000-0000-0000C3030000}"/>
    <cellStyle name="Incorreto 2 2 3" xfId="1554" xr:uid="{00000000-0005-0000-0000-0000C4030000}"/>
    <cellStyle name="Incorreto 2 3" xfId="1555" xr:uid="{00000000-0005-0000-0000-0000C5030000}"/>
    <cellStyle name="Incorreto 2 4" xfId="1556" xr:uid="{00000000-0005-0000-0000-0000C6030000}"/>
    <cellStyle name="Incorreto 2 5" xfId="1557" xr:uid="{00000000-0005-0000-0000-0000C7030000}"/>
    <cellStyle name="Incorreto 2 6" xfId="1558" xr:uid="{00000000-0005-0000-0000-0000C8030000}"/>
    <cellStyle name="Incorreto 2 7" xfId="1559" xr:uid="{00000000-0005-0000-0000-0000C9030000}"/>
    <cellStyle name="Incorreto 2 8" xfId="1560" xr:uid="{00000000-0005-0000-0000-0000CA030000}"/>
    <cellStyle name="Incorreto 2 9" xfId="1551" xr:uid="{00000000-0005-0000-0000-0000CB030000}"/>
    <cellStyle name="Incorreto 3" xfId="154" xr:uid="{00000000-0005-0000-0000-0000CC030000}"/>
    <cellStyle name="Incorreto 3 2" xfId="549" xr:uid="{00000000-0005-0000-0000-0000CD030000}"/>
    <cellStyle name="Incorreto 3 3" xfId="1561" xr:uid="{00000000-0005-0000-0000-0000CE030000}"/>
    <cellStyle name="Incorreto 4" xfId="271" xr:uid="{00000000-0005-0000-0000-0000CF030000}"/>
    <cellStyle name="Incorreto 4 2" xfId="1562" xr:uid="{00000000-0005-0000-0000-0000D0030000}"/>
    <cellStyle name="Incorreto 4 3" xfId="1563" xr:uid="{00000000-0005-0000-0000-0000D1030000}"/>
    <cellStyle name="Incorreto 5" xfId="1564" xr:uid="{00000000-0005-0000-0000-0000D2030000}"/>
    <cellStyle name="Incorreto 5 2" xfId="1565" xr:uid="{00000000-0005-0000-0000-0000D3030000}"/>
    <cellStyle name="Incorreto 5 3" xfId="1566" xr:uid="{00000000-0005-0000-0000-0000D4030000}"/>
    <cellStyle name="Incorreto 6" xfId="1567" xr:uid="{00000000-0005-0000-0000-0000D5030000}"/>
    <cellStyle name="Incorreto 7" xfId="1568" xr:uid="{00000000-0005-0000-0000-0000D6030000}"/>
    <cellStyle name="Incorreto 8" xfId="1569" xr:uid="{00000000-0005-0000-0000-0000D7030000}"/>
    <cellStyle name="Incorreto 9" xfId="1570" xr:uid="{00000000-0005-0000-0000-0000D8030000}"/>
    <cellStyle name="Indent" xfId="1571" xr:uid="{00000000-0005-0000-0000-0000D9030000}"/>
    <cellStyle name="Input [yellow]" xfId="1573" xr:uid="{00000000-0005-0000-0000-0000DB030000}"/>
    <cellStyle name="Migliaia (0)_CDC_CCC(2)" xfId="1575" xr:uid="{00000000-0005-0000-0000-0000DD030000}"/>
    <cellStyle name="Migliaia_CDC_CCC(2)" xfId="1576" xr:uid="{00000000-0005-0000-0000-0000DE030000}"/>
    <cellStyle name="Millares [0]_liefaudi" xfId="1577" xr:uid="{00000000-0005-0000-0000-0000DF030000}"/>
    <cellStyle name="Millares_liefaudi" xfId="1578" xr:uid="{00000000-0005-0000-0000-0000E0030000}"/>
    <cellStyle name="Milliers [0]_AR1194" xfId="1579" xr:uid="{00000000-0005-0000-0000-0000E1030000}"/>
    <cellStyle name="Milliers_AR1194" xfId="1580" xr:uid="{00000000-0005-0000-0000-0000E2030000}"/>
    <cellStyle name="Moeda 2" xfId="175" xr:uid="{00000000-0005-0000-0000-0000E3030000}"/>
    <cellStyle name="Moeda 2 2" xfId="1581" xr:uid="{00000000-0005-0000-0000-0000E4030000}"/>
    <cellStyle name="Moeda 2 3" xfId="1582" xr:uid="{00000000-0005-0000-0000-0000E5030000}"/>
    <cellStyle name="Moeda 3" xfId="176" xr:uid="{00000000-0005-0000-0000-0000E6030000}"/>
    <cellStyle name="Moeda 3 2" xfId="1583" xr:uid="{00000000-0005-0000-0000-0000E7030000}"/>
    <cellStyle name="Moeda 3 2 2" xfId="2454" xr:uid="{B5A9C67B-1C15-4B9D-A6E9-46F6B9070C91}"/>
    <cellStyle name="Moeda 4" xfId="177" xr:uid="{00000000-0005-0000-0000-0000E8030000}"/>
    <cellStyle name="Moeda 4 2" xfId="1584" xr:uid="{00000000-0005-0000-0000-0000E9030000}"/>
    <cellStyle name="Moeda 4 2 2" xfId="2455" xr:uid="{2B62D7FA-50FD-4BDC-B5CE-B07C8DBA6DFE}"/>
    <cellStyle name="Moneda [0]_liefaudi" xfId="1585" xr:uid="{00000000-0005-0000-0000-0000EA030000}"/>
    <cellStyle name="Moneda_liefaudi" xfId="1586" xr:uid="{00000000-0005-0000-0000-0000EB030000}"/>
    <cellStyle name="Monétaire [0]_AR1194" xfId="1587" xr:uid="{00000000-0005-0000-0000-0000EC030000}"/>
    <cellStyle name="Monétaire_AR1194" xfId="1588" xr:uid="{00000000-0005-0000-0000-0000ED030000}"/>
    <cellStyle name="Monetario" xfId="1589" xr:uid="{00000000-0005-0000-0000-0000EE030000}"/>
    <cellStyle name="Neutra 2" xfId="73" xr:uid="{00000000-0005-0000-0000-0000EF030000}"/>
    <cellStyle name="Neutra 2 2" xfId="1591" xr:uid="{00000000-0005-0000-0000-0000F0030000}"/>
    <cellStyle name="Neutra 2 2 2" xfId="1592" xr:uid="{00000000-0005-0000-0000-0000F1030000}"/>
    <cellStyle name="Neutra 2 2 3" xfId="1593" xr:uid="{00000000-0005-0000-0000-0000F2030000}"/>
    <cellStyle name="Neutra 2 3" xfId="1594" xr:uid="{00000000-0005-0000-0000-0000F3030000}"/>
    <cellStyle name="Neutra 2 4" xfId="1595" xr:uid="{00000000-0005-0000-0000-0000F4030000}"/>
    <cellStyle name="Neutra 2 5" xfId="1596" xr:uid="{00000000-0005-0000-0000-0000F5030000}"/>
    <cellStyle name="Neutra 2 6" xfId="1597" xr:uid="{00000000-0005-0000-0000-0000F6030000}"/>
    <cellStyle name="Neutra 2 7" xfId="1598" xr:uid="{00000000-0005-0000-0000-0000F7030000}"/>
    <cellStyle name="Neutra 2 8" xfId="1599" xr:uid="{00000000-0005-0000-0000-0000F8030000}"/>
    <cellStyle name="Neutra 2 9" xfId="1590" xr:uid="{00000000-0005-0000-0000-0000F9030000}"/>
    <cellStyle name="Neutra 3" xfId="155" xr:uid="{00000000-0005-0000-0000-0000FA030000}"/>
    <cellStyle name="Neutra 3 2" xfId="550" xr:uid="{00000000-0005-0000-0000-0000FB030000}"/>
    <cellStyle name="Neutra 3 3" xfId="1600" xr:uid="{00000000-0005-0000-0000-0000FC030000}"/>
    <cellStyle name="Neutra 4" xfId="272" xr:uid="{00000000-0005-0000-0000-0000FD030000}"/>
    <cellStyle name="Neutra 4 2" xfId="1601" xr:uid="{00000000-0005-0000-0000-0000FE030000}"/>
    <cellStyle name="Neutra 4 3" xfId="1602" xr:uid="{00000000-0005-0000-0000-0000FF030000}"/>
    <cellStyle name="Neutra 5" xfId="1603" xr:uid="{00000000-0005-0000-0000-000000040000}"/>
    <cellStyle name="Neutra 6" xfId="1604" xr:uid="{00000000-0005-0000-0000-000001040000}"/>
    <cellStyle name="Neutra 7" xfId="1605" xr:uid="{00000000-0005-0000-0000-000002040000}"/>
    <cellStyle name="Neutra 8" xfId="1606" xr:uid="{00000000-0005-0000-0000-000003040000}"/>
    <cellStyle name="Neutra 9" xfId="1607" xr:uid="{00000000-0005-0000-0000-000004040000}"/>
    <cellStyle name="Neutral" xfId="72" xr:uid="{00000000-0005-0000-0000-000005040000}"/>
    <cellStyle name="Neutro" xfId="3096" builtinId="28" customBuiltin="1"/>
    <cellStyle name="no dec" xfId="1608" xr:uid="{00000000-0005-0000-0000-000007040000}"/>
    <cellStyle name="Normal" xfId="0" builtinId="0"/>
    <cellStyle name="Normal - Style1" xfId="1609" xr:uid="{00000000-0005-0000-0000-000009040000}"/>
    <cellStyle name="Normal 1" xfId="1610" xr:uid="{00000000-0005-0000-0000-00000A040000}"/>
    <cellStyle name="Normal 10" xfId="178" xr:uid="{00000000-0005-0000-0000-00000B040000}"/>
    <cellStyle name="Normal 10 2" xfId="179" xr:uid="{00000000-0005-0000-0000-00000C040000}"/>
    <cellStyle name="Normal 10 2 2" xfId="359" xr:uid="{00000000-0005-0000-0000-00000D040000}"/>
    <cellStyle name="Normal 10 2 2 2" xfId="749" xr:uid="{00000000-0005-0000-0000-00000E040000}"/>
    <cellStyle name="Normal 10 2 2 2 2" xfId="2459" xr:uid="{CED79067-C745-4282-BDF1-5DD3252A236F}"/>
    <cellStyle name="Normal 10 2 2 3" xfId="2458" xr:uid="{1E105A0E-A72E-4A29-8BFA-E0AECF4A62DC}"/>
    <cellStyle name="Normal 10 2 3" xfId="619" xr:uid="{00000000-0005-0000-0000-00000F040000}"/>
    <cellStyle name="Normal 10 2 3 2" xfId="2460" xr:uid="{39025EE5-82F6-485F-91D9-BB6C9667DD4D}"/>
    <cellStyle name="Normal 10 2 4" xfId="1612" xr:uid="{00000000-0005-0000-0000-000010040000}"/>
    <cellStyle name="Normal 10 2 4 2" xfId="2461" xr:uid="{E6C33031-34B9-49EB-B459-65F9B21CC6A6}"/>
    <cellStyle name="Normal 10 2 5" xfId="2457" xr:uid="{9F8A035C-0AF6-4E6F-8806-F87F7BC144D6}"/>
    <cellStyle name="Normal 10 3" xfId="219" xr:uid="{00000000-0005-0000-0000-000011040000}"/>
    <cellStyle name="Normal 10 3 2" xfId="393" xr:uid="{00000000-0005-0000-0000-000012040000}"/>
    <cellStyle name="Normal 10 3 2 2" xfId="783" xr:uid="{00000000-0005-0000-0000-000013040000}"/>
    <cellStyle name="Normal 10 3 2 2 2" xfId="2464" xr:uid="{40665FD5-5D6B-4029-8C31-8D0A58EB1434}"/>
    <cellStyle name="Normal 10 3 2 3" xfId="2463" xr:uid="{E5B8780B-7A2D-4CFE-ACB6-0F1723ACDE5F}"/>
    <cellStyle name="Normal 10 3 3" xfId="650" xr:uid="{00000000-0005-0000-0000-000014040000}"/>
    <cellStyle name="Normal 10 3 3 2" xfId="2465" xr:uid="{53A57700-867A-4266-9A00-20191BFA4766}"/>
    <cellStyle name="Normal 10 3 4" xfId="2462" xr:uid="{DDE80583-5959-4675-AF91-EB399CB613C7}"/>
    <cellStyle name="Normal 10 4" xfId="264" xr:uid="{00000000-0005-0000-0000-000015040000}"/>
    <cellStyle name="Normal 10 4 2" xfId="428" xr:uid="{00000000-0005-0000-0000-000016040000}"/>
    <cellStyle name="Normal 10 4 2 2" xfId="818" xr:uid="{00000000-0005-0000-0000-000017040000}"/>
    <cellStyle name="Normal 10 4 2 2 2" xfId="2468" xr:uid="{35F6BD85-0446-4D7A-AB19-B32E38DBF9F8}"/>
    <cellStyle name="Normal 10 4 2 3" xfId="2467" xr:uid="{FB174001-35C2-4C23-AA9A-467F45B302B9}"/>
    <cellStyle name="Normal 10 4 3" xfId="683" xr:uid="{00000000-0005-0000-0000-000018040000}"/>
    <cellStyle name="Normal 10 4 3 2" xfId="2469" xr:uid="{54243214-F077-498E-9DA0-C47B9FEC6BA8}"/>
    <cellStyle name="Normal 10 4 4" xfId="2466" xr:uid="{19528ED3-BF3A-4D8C-8692-677E06062BB2}"/>
    <cellStyle name="Normal 10 5" xfId="358" xr:uid="{00000000-0005-0000-0000-000019040000}"/>
    <cellStyle name="Normal 10 5 2" xfId="748" xr:uid="{00000000-0005-0000-0000-00001A040000}"/>
    <cellStyle name="Normal 10 5 2 2" xfId="2471" xr:uid="{1C9795A5-6BEB-4140-A185-C3264E121D50}"/>
    <cellStyle name="Normal 10 5 3" xfId="2470" xr:uid="{5BBDD20C-6DDB-4C40-A171-207BE1E272E6}"/>
    <cellStyle name="Normal 10 6" xfId="502" xr:uid="{00000000-0005-0000-0000-00001B040000}"/>
    <cellStyle name="Normal 10 7" xfId="618" xr:uid="{00000000-0005-0000-0000-00001C040000}"/>
    <cellStyle name="Normal 10 7 2" xfId="2472" xr:uid="{C00D670B-CAB6-4B54-BFB0-18FABCB5700C}"/>
    <cellStyle name="Normal 10 8" xfId="1611" xr:uid="{00000000-0005-0000-0000-00001D040000}"/>
    <cellStyle name="Normal 10 8 2" xfId="2473" xr:uid="{F5E64743-C734-41E4-8415-241893783D4D}"/>
    <cellStyle name="Normal 10 9" xfId="2456" xr:uid="{9A5FA24C-B74A-4C90-9609-DB4E2B402548}"/>
    <cellStyle name="Normal 11" xfId="180" xr:uid="{00000000-0005-0000-0000-00001E040000}"/>
    <cellStyle name="Normal 11 2" xfId="220" xr:uid="{00000000-0005-0000-0000-00001F040000}"/>
    <cellStyle name="Normal 11 3" xfId="305" xr:uid="{00000000-0005-0000-0000-000020040000}"/>
    <cellStyle name="Normal 11 3 2" xfId="441" xr:uid="{00000000-0005-0000-0000-000021040000}"/>
    <cellStyle name="Normal 11 3 2 2" xfId="831" xr:uid="{00000000-0005-0000-0000-000022040000}"/>
    <cellStyle name="Normal 11 3 2 2 2" xfId="2476" xr:uid="{6C11FA32-E568-44AA-9DAA-939BD3880DEC}"/>
    <cellStyle name="Normal 11 3 2 3" xfId="2475" xr:uid="{9EDC9956-9609-4E51-90A2-32AFCF3E9B61}"/>
    <cellStyle name="Normal 11 3 3" xfId="696" xr:uid="{00000000-0005-0000-0000-000023040000}"/>
    <cellStyle name="Normal 11 3 3 2" xfId="2477" xr:uid="{9E1907CC-CA25-46CF-A06F-A7EE08AB5E80}"/>
    <cellStyle name="Normal 11 3 4" xfId="2474" xr:uid="{67B6EDB8-4DD5-4FBB-82F2-2D30A10A90CE}"/>
    <cellStyle name="Normal 11 4" xfId="506" xr:uid="{00000000-0005-0000-0000-000024040000}"/>
    <cellStyle name="Normal 12" xfId="181" xr:uid="{00000000-0005-0000-0000-000025040000}"/>
    <cellStyle name="Normal 12 2" xfId="307" xr:uid="{00000000-0005-0000-0000-000026040000}"/>
    <cellStyle name="Normal 12 2 2" xfId="443" xr:uid="{00000000-0005-0000-0000-000027040000}"/>
    <cellStyle name="Normal 12 2 2 2" xfId="833" xr:uid="{00000000-0005-0000-0000-000028040000}"/>
    <cellStyle name="Normal 12 2 2 2 2" xfId="2481" xr:uid="{E1A38790-4B0D-4972-A872-BC1DD4D7D20A}"/>
    <cellStyle name="Normal 12 2 2 3" xfId="2480" xr:uid="{8658E3AF-59DD-4F67-A4AC-C2E12E12F2D5}"/>
    <cellStyle name="Normal 12 2 3" xfId="698" xr:uid="{00000000-0005-0000-0000-000029040000}"/>
    <cellStyle name="Normal 12 2 3 2" xfId="2482" xr:uid="{FC30B3DF-9167-44F0-94D6-FB1529D594A2}"/>
    <cellStyle name="Normal 12 2 4" xfId="2479" xr:uid="{CB3DF81F-D204-4F53-9A24-FACEC1077982}"/>
    <cellStyle name="Normal 12 3" xfId="360" xr:uid="{00000000-0005-0000-0000-00002A040000}"/>
    <cellStyle name="Normal 12 3 2" xfId="750" xr:uid="{00000000-0005-0000-0000-00002B040000}"/>
    <cellStyle name="Normal 12 3 2 2" xfId="2484" xr:uid="{E17C4799-BEDA-4CB9-A1E5-EB69130380AE}"/>
    <cellStyle name="Normal 12 3 3" xfId="2483" xr:uid="{CB9728F2-B8E1-4B72-B23D-45E5B3AE1D49}"/>
    <cellStyle name="Normal 12 4" xfId="512" xr:uid="{00000000-0005-0000-0000-00002C040000}"/>
    <cellStyle name="Normal 12 5" xfId="620" xr:uid="{00000000-0005-0000-0000-00002D040000}"/>
    <cellStyle name="Normal 12 5 2" xfId="2485" xr:uid="{183F0D6D-A157-423B-A205-130302D8894F}"/>
    <cellStyle name="Normal 12 6" xfId="1613" xr:uid="{00000000-0005-0000-0000-00002E040000}"/>
    <cellStyle name="Normal 12 6 2" xfId="2486" xr:uid="{1EA466FD-EE40-41E1-8321-1F62E462B421}"/>
    <cellStyle name="Normal 12 7" xfId="2478" xr:uid="{2FAECCBC-0265-4835-8D52-AF5B8FC6EFA1}"/>
    <cellStyle name="Normal 13" xfId="182" xr:uid="{00000000-0005-0000-0000-00002F040000}"/>
    <cellStyle name="Normal 13 2" xfId="308" xr:uid="{00000000-0005-0000-0000-000030040000}"/>
    <cellStyle name="Normal 13 2 2" xfId="444" xr:uid="{00000000-0005-0000-0000-000031040000}"/>
    <cellStyle name="Normal 13 2 2 2" xfId="834" xr:uid="{00000000-0005-0000-0000-000032040000}"/>
    <cellStyle name="Normal 13 2 2 2 2" xfId="2490" xr:uid="{CA480B74-B20C-42D0-95A8-DF4D35C293FD}"/>
    <cellStyle name="Normal 13 2 2 3" xfId="2489" xr:uid="{01D3968B-AF56-44FE-8E91-47B26BD631F4}"/>
    <cellStyle name="Normal 13 2 3" xfId="699" xr:uid="{00000000-0005-0000-0000-000033040000}"/>
    <cellStyle name="Normal 13 2 3 2" xfId="2491" xr:uid="{0C973108-4669-4E8F-AD39-78A3A362A202}"/>
    <cellStyle name="Normal 13 2 4" xfId="2488" xr:uid="{BDD36297-71D4-4D89-87D9-C6DD425130EE}"/>
    <cellStyle name="Normal 13 3" xfId="361" xr:uid="{00000000-0005-0000-0000-000034040000}"/>
    <cellStyle name="Normal 13 3 2" xfId="751" xr:uid="{00000000-0005-0000-0000-000035040000}"/>
    <cellStyle name="Normal 13 3 2 2" xfId="2493" xr:uid="{00FC2EF3-BC02-4F28-B32B-4A53A696E199}"/>
    <cellStyle name="Normal 13 3 3" xfId="2492" xr:uid="{0FDF97C5-D37F-4E60-AEAC-7364B35DB09F}"/>
    <cellStyle name="Normal 13 4" xfId="513" xr:uid="{00000000-0005-0000-0000-000036040000}"/>
    <cellStyle name="Normal 13 5" xfId="621" xr:uid="{00000000-0005-0000-0000-000037040000}"/>
    <cellStyle name="Normal 13 5 2" xfId="2494" xr:uid="{4650E8FF-15A7-458D-8D99-FE9E83FC7C5F}"/>
    <cellStyle name="Normal 13 6" xfId="1614" xr:uid="{00000000-0005-0000-0000-000038040000}"/>
    <cellStyle name="Normal 13 7" xfId="2487" xr:uid="{044A991E-617E-43A3-8BCB-0DCA0CB85426}"/>
    <cellStyle name="Normal 14" xfId="221" xr:uid="{00000000-0005-0000-0000-000039040000}"/>
    <cellStyle name="Normal 14 10" xfId="2495" xr:uid="{E247358E-180E-45F8-B44F-A07114FACD4E}"/>
    <cellStyle name="Normal 14 2" xfId="310" xr:uid="{00000000-0005-0000-0000-00003A040000}"/>
    <cellStyle name="Normal 14 2 2" xfId="446" xr:uid="{00000000-0005-0000-0000-00003B040000}"/>
    <cellStyle name="Normal 14 2 2 2" xfId="836" xr:uid="{00000000-0005-0000-0000-00003C040000}"/>
    <cellStyle name="Normal 14 2 2 2 2" xfId="2498" xr:uid="{43D36C73-8ACB-415B-A17D-2DEC47F78686}"/>
    <cellStyle name="Normal 14 2 2 3" xfId="2497" xr:uid="{B36E1D6E-C07E-4F44-B153-9AD5B5EEC111}"/>
    <cellStyle name="Normal 14 2 3" xfId="701" xr:uid="{00000000-0005-0000-0000-00003D040000}"/>
    <cellStyle name="Normal 14 2 3 2" xfId="2499" xr:uid="{0F8CAC56-15DC-41E5-A214-66A5727F2887}"/>
    <cellStyle name="Normal 14 2 4" xfId="2496" xr:uid="{D8E592E0-F182-4906-88FE-A5E7A70CD607}"/>
    <cellStyle name="Normal 14 3" xfId="394" xr:uid="{00000000-0005-0000-0000-00003E040000}"/>
    <cellStyle name="Normal 14 3 2" xfId="784" xr:uid="{00000000-0005-0000-0000-00003F040000}"/>
    <cellStyle name="Normal 14 3 2 2" xfId="2501" xr:uid="{308B2E41-692E-4618-95B3-93A08BBD86CF}"/>
    <cellStyle name="Normal 14 3 3" xfId="2500" xr:uid="{B7187B33-7327-417B-B6F6-597DDDA3DE49}"/>
    <cellStyle name="Normal 14 4" xfId="517" xr:uid="{00000000-0005-0000-0000-000040040000}"/>
    <cellStyle name="Normal 14 4 2" xfId="887" xr:uid="{00000000-0005-0000-0000-000041040000}"/>
    <cellStyle name="Normal 14 4 2 2" xfId="2503" xr:uid="{39C01EBB-53BC-4037-A05E-183155E76334}"/>
    <cellStyle name="Normal 14 4 3" xfId="2502" xr:uid="{C7C8D2E2-099B-4871-8BDA-7C8E36ABB252}"/>
    <cellStyle name="Normal 14 5" xfId="651" xr:uid="{00000000-0005-0000-0000-000042040000}"/>
    <cellStyle name="Normal 14 5 2" xfId="2504" xr:uid="{D9C53FA1-3BDD-47A2-BFF7-82EE4A71BE6A}"/>
    <cellStyle name="Normal 14 6" xfId="967" xr:uid="{00000000-0005-0000-0000-000043040000}"/>
    <cellStyle name="Normal 14 6 2" xfId="2505" xr:uid="{E668900E-3E6F-4752-A80D-F2EE289FF55E}"/>
    <cellStyle name="Normal 14 7" xfId="1615" xr:uid="{00000000-0005-0000-0000-000044040000}"/>
    <cellStyle name="Normal 14 7 2" xfId="2506" xr:uid="{CA8C9254-6A63-4F88-BBCE-61440B2E530E}"/>
    <cellStyle name="Normal 14 8" xfId="2041" xr:uid="{44CB9848-6605-4BD4-B9F8-2D97373355F4}"/>
    <cellStyle name="Normal 14 9" xfId="2079" xr:uid="{5BE9C794-067B-4844-ADBB-C820370DC0A9}"/>
    <cellStyle name="Normal 15" xfId="229" xr:uid="{00000000-0005-0000-0000-000045040000}"/>
    <cellStyle name="Normal 15 10" xfId="2507" xr:uid="{9C9DBE9E-1195-4984-B44E-1A91798DAE3F}"/>
    <cellStyle name="Normal 15 2" xfId="324" xr:uid="{00000000-0005-0000-0000-000046040000}"/>
    <cellStyle name="Normal 15 2 2" xfId="460" xr:uid="{00000000-0005-0000-0000-000047040000}"/>
    <cellStyle name="Normal 15 2 2 2" xfId="850" xr:uid="{00000000-0005-0000-0000-000048040000}"/>
    <cellStyle name="Normal 15 2 2 2 2" xfId="2510" xr:uid="{46AA5A1B-2193-40E1-900C-1A531927317F}"/>
    <cellStyle name="Normal 15 2 2 3" xfId="2509" xr:uid="{91AD639A-84AD-4C32-BCDD-4AF468057538}"/>
    <cellStyle name="Normal 15 2 3" xfId="715" xr:uid="{00000000-0005-0000-0000-000049040000}"/>
    <cellStyle name="Normal 15 2 3 2" xfId="2511" xr:uid="{F991265A-2436-4A21-AE18-891A100D3021}"/>
    <cellStyle name="Normal 15 2 4" xfId="2508" xr:uid="{458D8377-EC5A-4AD4-AF1D-2282467545D9}"/>
    <cellStyle name="Normal 15 3" xfId="401" xr:uid="{00000000-0005-0000-0000-00004A040000}"/>
    <cellStyle name="Normal 15 3 2" xfId="791" xr:uid="{00000000-0005-0000-0000-00004B040000}"/>
    <cellStyle name="Normal 15 3 2 2" xfId="2513" xr:uid="{9741B8B5-E710-451E-A956-B8F9272B22E7}"/>
    <cellStyle name="Normal 15 3 3" xfId="2512" xr:uid="{5BCFD0DA-87EA-4551-BDF0-695DE5E6BA7D}"/>
    <cellStyle name="Normal 15 4" xfId="519" xr:uid="{00000000-0005-0000-0000-00004C040000}"/>
    <cellStyle name="Normal 15 4 2" xfId="889" xr:uid="{00000000-0005-0000-0000-00004D040000}"/>
    <cellStyle name="Normal 15 4 2 2" xfId="2515" xr:uid="{8679F85A-5617-4E48-8D53-CA0FF0C297C5}"/>
    <cellStyle name="Normal 15 4 3" xfId="2514" xr:uid="{AB88F95E-0859-4060-B3B6-F1CB6B3E6C6F}"/>
    <cellStyle name="Normal 15 5" xfId="657" xr:uid="{00000000-0005-0000-0000-00004E040000}"/>
    <cellStyle name="Normal 15 5 2" xfId="2516" xr:uid="{9AC2C450-FBCB-43D0-A2C8-A7FC4421B5FC}"/>
    <cellStyle name="Normal 15 6" xfId="969" xr:uid="{00000000-0005-0000-0000-00004F040000}"/>
    <cellStyle name="Normal 15 6 2" xfId="2517" xr:uid="{D73F9147-6532-43BA-8F29-05E660DD267E}"/>
    <cellStyle name="Normal 15 7" xfId="1616" xr:uid="{00000000-0005-0000-0000-000050040000}"/>
    <cellStyle name="Normal 15 7 2" xfId="2518" xr:uid="{BF2322A6-87D7-4C9B-A245-32907D3D8EA4}"/>
    <cellStyle name="Normal 15 8" xfId="2043" xr:uid="{1B3FD588-1197-4CCB-A855-812E5C871E10}"/>
    <cellStyle name="Normal 15 9" xfId="2081" xr:uid="{C1972519-33D9-444E-B573-313E8C86B241}"/>
    <cellStyle name="Normal 16" xfId="230" xr:uid="{00000000-0005-0000-0000-000051040000}"/>
    <cellStyle name="Normal 16 10" xfId="2519" xr:uid="{556D4F4F-237E-4421-8C76-E04F9F5763DA}"/>
    <cellStyle name="Normal 16 2" xfId="241" xr:uid="{00000000-0005-0000-0000-000052040000}"/>
    <cellStyle name="Normal 16 3" xfId="402" xr:uid="{00000000-0005-0000-0000-000053040000}"/>
    <cellStyle name="Normal 16 3 2" xfId="792" xr:uid="{00000000-0005-0000-0000-000054040000}"/>
    <cellStyle name="Normal 16 3 2 2" xfId="2521" xr:uid="{DBF53D7B-AB40-4059-B4F8-8893BEDBFAA8}"/>
    <cellStyle name="Normal 16 3 3" xfId="2520" xr:uid="{CA9A75CA-F37D-4DFF-82E2-D8878BF6360C}"/>
    <cellStyle name="Normal 16 4" xfId="515" xr:uid="{00000000-0005-0000-0000-000055040000}"/>
    <cellStyle name="Normal 16 4 2" xfId="885" xr:uid="{00000000-0005-0000-0000-000056040000}"/>
    <cellStyle name="Normal 16 4 2 2" xfId="2523" xr:uid="{A57D6210-4FD9-4E9A-912A-9CBB581EE4D2}"/>
    <cellStyle name="Normal 16 4 3" xfId="2522" xr:uid="{C12E46AC-4FE0-4720-82B7-8820D48C7E8C}"/>
    <cellStyle name="Normal 16 5" xfId="658" xr:uid="{00000000-0005-0000-0000-000057040000}"/>
    <cellStyle name="Normal 16 5 2" xfId="2524" xr:uid="{50045639-6E7F-435C-83E1-CEE78F7CFE91}"/>
    <cellStyle name="Normal 16 6" xfId="965" xr:uid="{00000000-0005-0000-0000-000058040000}"/>
    <cellStyle name="Normal 16 6 2" xfId="2525" xr:uid="{5F56188E-5F29-431B-918E-FEAA7EFAB9F3}"/>
    <cellStyle name="Normal 16 7" xfId="1921" xr:uid="{00000000-0005-0000-0000-000059040000}"/>
    <cellStyle name="Normal 16 8" xfId="2039" xr:uid="{6F4F2687-C19C-4B66-9493-4576FB1041E6}"/>
    <cellStyle name="Normal 16 9" xfId="2077" xr:uid="{90E6E4AA-9BD8-4848-8952-AACFC16DCA80}"/>
    <cellStyle name="Normal 17" xfId="237" xr:uid="{00000000-0005-0000-0000-00005A040000}"/>
    <cellStyle name="Normal 17 10" xfId="2526" xr:uid="{0B8F542A-FD70-4B9F-8503-49CE7A20566F}"/>
    <cellStyle name="Normal 17 2" xfId="242" xr:uid="{00000000-0005-0000-0000-00005B040000}"/>
    <cellStyle name="Normal 17 3" xfId="409" xr:uid="{00000000-0005-0000-0000-00005C040000}"/>
    <cellStyle name="Normal 17 3 2" xfId="799" xr:uid="{00000000-0005-0000-0000-00005D040000}"/>
    <cellStyle name="Normal 17 3 2 2" xfId="2528" xr:uid="{45F387BB-81DE-4E17-A5F8-13493BC1785A}"/>
    <cellStyle name="Normal 17 3 3" xfId="2527" xr:uid="{58A87D74-D3BD-4B8D-A47D-3EE8F1A44111}"/>
    <cellStyle name="Normal 17 4" xfId="523" xr:uid="{00000000-0005-0000-0000-00005E040000}"/>
    <cellStyle name="Normal 17 4 2" xfId="893" xr:uid="{00000000-0005-0000-0000-00005F040000}"/>
    <cellStyle name="Normal 17 4 2 2" xfId="2530" xr:uid="{CF2834AF-A2D0-4C0C-8F2F-B1E97EB760E8}"/>
    <cellStyle name="Normal 17 4 3" xfId="2529" xr:uid="{7382C3E9-A1B1-41B2-9800-C24A2B6F3FE1}"/>
    <cellStyle name="Normal 17 5" xfId="664" xr:uid="{00000000-0005-0000-0000-000060040000}"/>
    <cellStyle name="Normal 17 5 2" xfId="2531" xr:uid="{888E7DE5-BA85-42CD-833C-B3B414E72053}"/>
    <cellStyle name="Normal 17 6" xfId="972" xr:uid="{00000000-0005-0000-0000-000061040000}"/>
    <cellStyle name="Normal 17 6 2" xfId="2532" xr:uid="{1927C3E7-B8DB-4672-8F6D-3DE64A429B6E}"/>
    <cellStyle name="Normal 17 7" xfId="1922" xr:uid="{00000000-0005-0000-0000-000062040000}"/>
    <cellStyle name="Normal 17 8" xfId="2047" xr:uid="{F4C4119D-D294-43B8-92CC-A7676DA8EA99}"/>
    <cellStyle name="Normal 17 9" xfId="2085" xr:uid="{FC60D4B3-1E31-45AA-A13A-121C71EEF2EA}"/>
    <cellStyle name="Normal 18" xfId="338" xr:uid="{00000000-0005-0000-0000-000063040000}"/>
    <cellStyle name="Normal 18 2" xfId="474" xr:uid="{00000000-0005-0000-0000-000064040000}"/>
    <cellStyle name="Normal 18 2 2" xfId="864" xr:uid="{00000000-0005-0000-0000-000065040000}"/>
    <cellStyle name="Normal 18 2 2 2" xfId="2535" xr:uid="{688DE247-4CC6-4BA7-A790-227DD2FDDB02}"/>
    <cellStyle name="Normal 18 2 3" xfId="2534" xr:uid="{8B6EE48F-9C62-4372-AE82-D4D8A52F0216}"/>
    <cellStyle name="Normal 18 3" xfId="520" xr:uid="{00000000-0005-0000-0000-000066040000}"/>
    <cellStyle name="Normal 18 3 2" xfId="890" xr:uid="{00000000-0005-0000-0000-000067040000}"/>
    <cellStyle name="Normal 18 3 2 2" xfId="2537" xr:uid="{67A8DD9B-DCD4-4AE3-A32A-F310A2B172C9}"/>
    <cellStyle name="Normal 18 3 3" xfId="2536" xr:uid="{27C03D51-F4DF-43C5-AAF2-8D4A8F674F69}"/>
    <cellStyle name="Normal 18 4" xfId="729" xr:uid="{00000000-0005-0000-0000-000068040000}"/>
    <cellStyle name="Normal 18 4 2" xfId="2538" xr:uid="{C354FDB9-5DD3-4759-B09C-C16AD7A2B17D}"/>
    <cellStyle name="Normal 18 5" xfId="970" xr:uid="{00000000-0005-0000-0000-000069040000}"/>
    <cellStyle name="Normal 18 5 2" xfId="2539" xr:uid="{79B71E3C-2ADA-49C8-B776-ACE3C89C5E59}"/>
    <cellStyle name="Normal 18 6" xfId="1923" xr:uid="{00000000-0005-0000-0000-00006A040000}"/>
    <cellStyle name="Normal 18 7" xfId="2044" xr:uid="{26EAF4EC-4F70-424C-96E1-FE4475F6C7DB}"/>
    <cellStyle name="Normal 18 8" xfId="2082" xr:uid="{29BB3D63-C3D4-4EBA-88BB-FDA23A586865}"/>
    <cellStyle name="Normal 18 9" xfId="2533" xr:uid="{AC8629E3-0B7B-4580-9803-E9526F64E2C4}"/>
    <cellStyle name="Normal 19" xfId="339" xr:uid="{00000000-0005-0000-0000-00006B040000}"/>
    <cellStyle name="Normal 19 2" xfId="475" xr:uid="{00000000-0005-0000-0000-00006C040000}"/>
    <cellStyle name="Normal 19 2 2" xfId="865" xr:uid="{00000000-0005-0000-0000-00006D040000}"/>
    <cellStyle name="Normal 19 2 2 2" xfId="2542" xr:uid="{573B1197-F1CA-4EAD-B7D9-F339383CF010}"/>
    <cellStyle name="Normal 19 2 3" xfId="2541" xr:uid="{B9DFE321-5FE2-4049-888B-330BC9835316}"/>
    <cellStyle name="Normal 19 3" xfId="522" xr:uid="{00000000-0005-0000-0000-00006E040000}"/>
    <cellStyle name="Normal 19 3 2" xfId="892" xr:uid="{00000000-0005-0000-0000-00006F040000}"/>
    <cellStyle name="Normal 19 3 2 2" xfId="2544" xr:uid="{339123E3-3DA2-4724-A157-0542152E1902}"/>
    <cellStyle name="Normal 19 3 3" xfId="2543" xr:uid="{602F30E1-DA32-42C8-A768-8642A481054C}"/>
    <cellStyle name="Normal 19 4" xfId="730" xr:uid="{00000000-0005-0000-0000-000070040000}"/>
    <cellStyle name="Normal 19 4 2" xfId="2545" xr:uid="{88039098-DB8D-4E5A-B567-D5BDC575A26B}"/>
    <cellStyle name="Normal 19 5" xfId="971" xr:uid="{00000000-0005-0000-0000-000071040000}"/>
    <cellStyle name="Normal 19 5 2" xfId="2546" xr:uid="{BE9CF29E-A8DA-4488-94AB-F1FE3A14AE33}"/>
    <cellStyle name="Normal 19 6" xfId="1924" xr:uid="{00000000-0005-0000-0000-000072040000}"/>
    <cellStyle name="Normal 19 7" xfId="2046" xr:uid="{2832E1C5-4B2B-4DB4-B150-8E9717EBDFC4}"/>
    <cellStyle name="Normal 19 8" xfId="2084" xr:uid="{F8251054-CF6A-4083-901D-F4B702BB1413}"/>
    <cellStyle name="Normal 19 9" xfId="2540" xr:uid="{5E586159-8FA1-4AEF-B76B-F9A4A0AECDC9}"/>
    <cellStyle name="Normal 2" xfId="74" xr:uid="{00000000-0005-0000-0000-000073040000}"/>
    <cellStyle name="Normal 2 10" xfId="481" xr:uid="{00000000-0005-0000-0000-000074040000}"/>
    <cellStyle name="Normal 2 10 2" xfId="1617" xr:uid="{00000000-0005-0000-0000-000075040000}"/>
    <cellStyle name="Normal 2 11" xfId="533" xr:uid="{00000000-0005-0000-0000-000076040000}"/>
    <cellStyle name="Normal 2 11 2" xfId="902" xr:uid="{00000000-0005-0000-0000-000077040000}"/>
    <cellStyle name="Normal 2 11 2 2" xfId="2549" xr:uid="{5F2D6793-9FA5-49C2-88CD-D7DCCD3337DF}"/>
    <cellStyle name="Normal 2 11 3" xfId="1618" xr:uid="{00000000-0005-0000-0000-000078040000}"/>
    <cellStyle name="Normal 2 11 4" xfId="2548" xr:uid="{45AA240E-0421-4114-A606-D46D6AEFFF6F}"/>
    <cellStyle name="Normal 2 12" xfId="609" xr:uid="{00000000-0005-0000-0000-000079040000}"/>
    <cellStyle name="Normal 2 12 2" xfId="2550" xr:uid="{3B59D178-BB57-46AE-9F5F-AF9E83D5F098}"/>
    <cellStyle name="Normal 2 13" xfId="934" xr:uid="{00000000-0005-0000-0000-00007A040000}"/>
    <cellStyle name="Normal 2 13 2" xfId="2551" xr:uid="{5D975A9A-DAA0-4D7F-B50F-43D36F0FF603}"/>
    <cellStyle name="Normal 2 14" xfId="936" xr:uid="{00000000-0005-0000-0000-00007B040000}"/>
    <cellStyle name="Normal 2 14 2" xfId="2552" xr:uid="{2254E98F-DD7B-47A8-B74C-2263311DE9FC}"/>
    <cellStyle name="Normal 2 15" xfId="1930" xr:uid="{00000000-0005-0000-0000-00007C040000}"/>
    <cellStyle name="Normal 2 16" xfId="1931" xr:uid="{00000000-0005-0000-0000-00007D040000}"/>
    <cellStyle name="Normal 2 17" xfId="1995" xr:uid="{2D16D0AD-728F-4A3F-A98B-5936CF459904}"/>
    <cellStyle name="Normal 2 18" xfId="2547" xr:uid="{E5A71811-CE4D-48E7-A24C-6045937F7D75}"/>
    <cellStyle name="Normal 2 19" xfId="3085" xr:uid="{668668D9-86C3-430A-902F-148B58AB7903}"/>
    <cellStyle name="Normal 2 2" xfId="75" xr:uid="{00000000-0005-0000-0000-00007E040000}"/>
    <cellStyle name="Normal 2 2 10" xfId="1619" xr:uid="{00000000-0005-0000-0000-00007F040000}"/>
    <cellStyle name="Normal 2 2 11" xfId="1955" xr:uid="{00000000-0005-0000-0000-000080040000}"/>
    <cellStyle name="Normal 2 2 12" xfId="2553" xr:uid="{38A60828-975E-451B-B32D-690BC9297934}"/>
    <cellStyle name="Normal 2 2 2" xfId="157" xr:uid="{00000000-0005-0000-0000-000081040000}"/>
    <cellStyle name="Normal 2 2 2 2" xfId="185" xr:uid="{00000000-0005-0000-0000-000082040000}"/>
    <cellStyle name="Normal 2 2 2 2 2" xfId="364" xr:uid="{00000000-0005-0000-0000-000083040000}"/>
    <cellStyle name="Normal 2 2 2 2 2 2" xfId="754" xr:uid="{00000000-0005-0000-0000-000084040000}"/>
    <cellStyle name="Normal 2 2 2 2 2 2 2" xfId="2557" xr:uid="{9422A13F-F96C-4DB6-9520-B4B51B10FEA8}"/>
    <cellStyle name="Normal 2 2 2 2 2 3" xfId="2556" xr:uid="{C6C7FCB0-E8FA-451D-B985-1B9AFC3401F1}"/>
    <cellStyle name="Normal 2 2 2 2 3" xfId="624" xr:uid="{00000000-0005-0000-0000-000085040000}"/>
    <cellStyle name="Normal 2 2 2 2 3 2" xfId="2558" xr:uid="{F335E0BA-A334-4553-B656-329C58536752}"/>
    <cellStyle name="Normal 2 2 2 2 4" xfId="1621" xr:uid="{00000000-0005-0000-0000-000086040000}"/>
    <cellStyle name="Normal 2 2 2 2 5" xfId="2555" xr:uid="{89E38DB9-90E2-4E96-AA43-1C8B3CD22FB4}"/>
    <cellStyle name="Normal 2 2 2 3" xfId="184" xr:uid="{00000000-0005-0000-0000-000087040000}"/>
    <cellStyle name="Normal 2 2 2 3 2" xfId="363" xr:uid="{00000000-0005-0000-0000-000088040000}"/>
    <cellStyle name="Normal 2 2 2 3 2 2" xfId="753" xr:uid="{00000000-0005-0000-0000-000089040000}"/>
    <cellStyle name="Normal 2 2 2 3 2 2 2" xfId="2561" xr:uid="{5B5782FF-5BCD-459F-AF17-95EAD533E73E}"/>
    <cellStyle name="Normal 2 2 2 3 2 3" xfId="2560" xr:uid="{26CCF2E2-8B98-420E-9CF3-F0C859A72AB3}"/>
    <cellStyle name="Normal 2 2 2 3 3" xfId="623" xr:uid="{00000000-0005-0000-0000-00008A040000}"/>
    <cellStyle name="Normal 2 2 2 3 3 2" xfId="2562" xr:uid="{0DB7CA73-BF07-414D-BE6D-9B3E0D222893}"/>
    <cellStyle name="Normal 2 2 2 3 4" xfId="1622" xr:uid="{00000000-0005-0000-0000-00008B040000}"/>
    <cellStyle name="Normal 2 2 2 3 5" xfId="2559" xr:uid="{B3D5CC3D-FD5D-4F8F-9D0B-FA0EEDDE5E3C}"/>
    <cellStyle name="Normal 2 2 2 4" xfId="354" xr:uid="{00000000-0005-0000-0000-00008C040000}"/>
    <cellStyle name="Normal 2 2 2 4 2" xfId="744" xr:uid="{00000000-0005-0000-0000-00008D040000}"/>
    <cellStyle name="Normal 2 2 2 4 2 2" xfId="2564" xr:uid="{7B65C545-7823-4AC5-AF80-ADFFA38C897B}"/>
    <cellStyle name="Normal 2 2 2 4 3" xfId="2563" xr:uid="{4456FC7C-5DFD-44B6-B347-EFE9540A8CD6}"/>
    <cellStyle name="Normal 2 2 2 5" xfId="615" xr:uid="{00000000-0005-0000-0000-00008E040000}"/>
    <cellStyle name="Normal 2 2 2 5 2" xfId="2565" xr:uid="{AA91F018-45BC-477E-9CF6-EF2306488CAA}"/>
    <cellStyle name="Normal 2 2 2 6" xfId="1620" xr:uid="{00000000-0005-0000-0000-00008F040000}"/>
    <cellStyle name="Normal 2 2 2 7" xfId="2554" xr:uid="{710BD01E-9D4E-40E2-81F2-4EBA69F29D7C}"/>
    <cellStyle name="Normal 2 2 3" xfId="186" xr:uid="{00000000-0005-0000-0000-000090040000}"/>
    <cellStyle name="Normal 2 2 3 2" xfId="365" xr:uid="{00000000-0005-0000-0000-000091040000}"/>
    <cellStyle name="Normal 2 2 3 2 2" xfId="755" xr:uid="{00000000-0005-0000-0000-000092040000}"/>
    <cellStyle name="Normal 2 2 3 2 2 2" xfId="2568" xr:uid="{70F20166-2D86-4348-A5BA-1E095A73E5A8}"/>
    <cellStyle name="Normal 2 2 3 2 3" xfId="2567" xr:uid="{680ED595-161C-4C0A-8990-0245C7BEB449}"/>
    <cellStyle name="Normal 2 2 3 3" xfId="625" xr:uid="{00000000-0005-0000-0000-000093040000}"/>
    <cellStyle name="Normal 2 2 3 3 2" xfId="2569" xr:uid="{5058A392-322A-4376-AF64-2276081C276B}"/>
    <cellStyle name="Normal 2 2 3 4" xfId="1623" xr:uid="{00000000-0005-0000-0000-000094040000}"/>
    <cellStyle name="Normal 2 2 3 5" xfId="2566" xr:uid="{C2882C91-26C9-4881-8AFD-A803BD7E7E48}"/>
    <cellStyle name="Normal 2 2 4" xfId="183" xr:uid="{00000000-0005-0000-0000-000095040000}"/>
    <cellStyle name="Normal 2 2 4 2" xfId="362" xr:uid="{00000000-0005-0000-0000-000096040000}"/>
    <cellStyle name="Normal 2 2 4 2 2" xfId="752" xr:uid="{00000000-0005-0000-0000-000097040000}"/>
    <cellStyle name="Normal 2 2 4 2 2 2" xfId="2572" xr:uid="{BD8B914B-E075-479C-A9A5-D38ACA655D49}"/>
    <cellStyle name="Normal 2 2 4 2 3" xfId="2571" xr:uid="{D5067DD2-A7DE-46D6-A040-EB09F8C7A305}"/>
    <cellStyle name="Normal 2 2 4 3" xfId="622" xr:uid="{00000000-0005-0000-0000-000098040000}"/>
    <cellStyle name="Normal 2 2 4 3 2" xfId="2573" xr:uid="{1EA2454B-4793-420A-8299-F5D38DB8DF65}"/>
    <cellStyle name="Normal 2 2 4 4" xfId="1624" xr:uid="{00000000-0005-0000-0000-000099040000}"/>
    <cellStyle name="Normal 2 2 4 5" xfId="2570" xr:uid="{AD10614B-F083-4DBA-8AE8-E7F429FBCEF2}"/>
    <cellStyle name="Normal 2 2 5" xfId="255" xr:uid="{00000000-0005-0000-0000-00009A040000}"/>
    <cellStyle name="Normal 2 2 5 2" xfId="420" xr:uid="{00000000-0005-0000-0000-00009B040000}"/>
    <cellStyle name="Normal 2 2 5 2 2" xfId="810" xr:uid="{00000000-0005-0000-0000-00009C040000}"/>
    <cellStyle name="Normal 2 2 5 2 2 2" xfId="2576" xr:uid="{B1058576-1CED-48A4-9044-F5FBBD975B35}"/>
    <cellStyle name="Normal 2 2 5 2 3" xfId="2575" xr:uid="{E5B1C207-BB39-40A4-A507-61C4BCEACE25}"/>
    <cellStyle name="Normal 2 2 5 3" xfId="675" xr:uid="{00000000-0005-0000-0000-00009D040000}"/>
    <cellStyle name="Normal 2 2 5 3 2" xfId="2577" xr:uid="{22E0C69B-0AF5-425D-A7C9-8AF6AE9C9917}"/>
    <cellStyle name="Normal 2 2 5 4" xfId="1625" xr:uid="{00000000-0005-0000-0000-00009E040000}"/>
    <cellStyle name="Normal 2 2 5 5" xfId="2574" xr:uid="{8768E118-8D8C-4339-9CAD-DC71377922F4}"/>
    <cellStyle name="Normal 2 2 6" xfId="343" xr:uid="{00000000-0005-0000-0000-00009F040000}"/>
    <cellStyle name="Normal 2 2 6 2" xfId="734" xr:uid="{00000000-0005-0000-0000-0000A0040000}"/>
    <cellStyle name="Normal 2 2 6 2 2" xfId="2579" xr:uid="{69958185-FADA-46AE-9975-A25BC7289A7F}"/>
    <cellStyle name="Normal 2 2 6 3" xfId="1626" xr:uid="{00000000-0005-0000-0000-0000A1040000}"/>
    <cellStyle name="Normal 2 2 6 4" xfId="2578" xr:uid="{F843A05F-D823-4745-8818-F08B9B20D470}"/>
    <cellStyle name="Normal 2 2 7" xfId="483" xr:uid="{00000000-0005-0000-0000-0000A2040000}"/>
    <cellStyle name="Normal 2 2 7 2" xfId="1627" xr:uid="{00000000-0005-0000-0000-0000A3040000}"/>
    <cellStyle name="Normal 2 2 8" xfId="580" xr:uid="{00000000-0005-0000-0000-0000A4040000}"/>
    <cellStyle name="Normal 2 2 8 2" xfId="925" xr:uid="{00000000-0005-0000-0000-0000A5040000}"/>
    <cellStyle name="Normal 2 2 8 2 2" xfId="2581" xr:uid="{ECAAF8DF-9F62-47D2-B17E-900EBAE7FADF}"/>
    <cellStyle name="Normal 2 2 8 3" xfId="1628" xr:uid="{00000000-0005-0000-0000-0000A6040000}"/>
    <cellStyle name="Normal 2 2 8 4" xfId="2580" xr:uid="{B15B2D32-CE0F-41A7-8E61-D7509534E47A}"/>
    <cellStyle name="Normal 2 2 9" xfId="610" xr:uid="{00000000-0005-0000-0000-0000A7040000}"/>
    <cellStyle name="Normal 2 2 9 2" xfId="2582" xr:uid="{31C10EEF-0055-4D7D-93A3-BC695F589FBB}"/>
    <cellStyle name="Normal 2 3" xfId="156" xr:uid="{00000000-0005-0000-0000-0000A8040000}"/>
    <cellStyle name="Normal 2 3 10" xfId="2073" xr:uid="{524332FE-D931-4DF5-9651-647B7B77D2BD}"/>
    <cellStyle name="Normal 2 3 11" xfId="2583" xr:uid="{94694325-1B21-4D02-940F-BA1E855B6F5D}"/>
    <cellStyle name="Normal 2 3 2" xfId="188" xr:uid="{00000000-0005-0000-0000-0000A9040000}"/>
    <cellStyle name="Normal 2 3 2 2" xfId="367" xr:uid="{00000000-0005-0000-0000-0000AA040000}"/>
    <cellStyle name="Normal 2 3 2 2 2" xfId="757" xr:uid="{00000000-0005-0000-0000-0000AB040000}"/>
    <cellStyle name="Normal 2 3 2 2 2 2" xfId="2586" xr:uid="{B2148660-703C-4E99-8BB1-FAD625EE8394}"/>
    <cellStyle name="Normal 2 3 2 2 3" xfId="2585" xr:uid="{A4055CFC-A8E6-4B4E-A884-3F509C061AA0}"/>
    <cellStyle name="Normal 2 3 2 3" xfId="627" xr:uid="{00000000-0005-0000-0000-0000AC040000}"/>
    <cellStyle name="Normal 2 3 2 3 2" xfId="2587" xr:uid="{B251D76F-6FC3-4757-8324-B6BC2EB97C13}"/>
    <cellStyle name="Normal 2 3 2 4" xfId="2584" xr:uid="{FEB3F2DF-F90E-4C29-A2BC-84F638608473}"/>
    <cellStyle name="Normal 2 3 3" xfId="187" xr:uid="{00000000-0005-0000-0000-0000AD040000}"/>
    <cellStyle name="Normal 2 3 3 2" xfId="366" xr:uid="{00000000-0005-0000-0000-0000AE040000}"/>
    <cellStyle name="Normal 2 3 3 2 2" xfId="756" xr:uid="{00000000-0005-0000-0000-0000AF040000}"/>
    <cellStyle name="Normal 2 3 3 2 2 2" xfId="2590" xr:uid="{540C11B8-99BB-49F2-9EA1-DCE7DE26822C}"/>
    <cellStyle name="Normal 2 3 3 2 3" xfId="2589" xr:uid="{8AF3ACDC-F850-4C9B-9A15-BACF33AD6889}"/>
    <cellStyle name="Normal 2 3 3 3" xfId="626" xr:uid="{00000000-0005-0000-0000-0000B0040000}"/>
    <cellStyle name="Normal 2 3 3 3 2" xfId="2591" xr:uid="{981B8D04-1F7D-4E15-916D-EAE073BE5EDE}"/>
    <cellStyle name="Normal 2 3 3 4" xfId="2588" xr:uid="{4DFA943B-3346-4548-B18D-E652D7DEF557}"/>
    <cellStyle name="Normal 2 3 4" xfId="353" xr:uid="{00000000-0005-0000-0000-0000B1040000}"/>
    <cellStyle name="Normal 2 3 4 2" xfId="743" xr:uid="{00000000-0005-0000-0000-0000B2040000}"/>
    <cellStyle name="Normal 2 3 4 2 2" xfId="2593" xr:uid="{A5D42446-BF17-4200-9E64-EC0DD20620C9}"/>
    <cellStyle name="Normal 2 3 4 3" xfId="2592" xr:uid="{202B6EF8-EEB7-4164-889E-9162F6C87502}"/>
    <cellStyle name="Normal 2 3 5" xfId="509" xr:uid="{00000000-0005-0000-0000-0000B3040000}"/>
    <cellStyle name="Normal 2 3 5 2" xfId="882" xr:uid="{00000000-0005-0000-0000-0000B4040000}"/>
    <cellStyle name="Normal 2 3 5 2 2" xfId="2595" xr:uid="{A35FF0B7-34D9-48CF-8250-BEAF5E0DDE6F}"/>
    <cellStyle name="Normal 2 3 5 3" xfId="2594" xr:uid="{898713B3-4432-423E-AB5E-7BD352E9C68D}"/>
    <cellStyle name="Normal 2 3 6" xfId="614" xr:uid="{00000000-0005-0000-0000-0000B5040000}"/>
    <cellStyle name="Normal 2 3 6 2" xfId="2596" xr:uid="{52C58AFF-8B67-41E5-A7FB-837923120B89}"/>
    <cellStyle name="Normal 2 3 7" xfId="961" xr:uid="{00000000-0005-0000-0000-0000B6040000}"/>
    <cellStyle name="Normal 2 3 7 2" xfId="2597" xr:uid="{4B0CA497-3769-4253-A21B-D7958690C364}"/>
    <cellStyle name="Normal 2 3 8" xfId="1629" xr:uid="{00000000-0005-0000-0000-0000B7040000}"/>
    <cellStyle name="Normal 2 3 9" xfId="2035" xr:uid="{7D5CBA60-B8D0-4DD0-8DE2-2202DCAA7F70}"/>
    <cellStyle name="Normal 2 4" xfId="174" xr:uid="{00000000-0005-0000-0000-0000B8040000}"/>
    <cellStyle name="Normal 2 5" xfId="233" xr:uid="{00000000-0005-0000-0000-0000B9040000}"/>
    <cellStyle name="Normal 2 5 2" xfId="405" xr:uid="{00000000-0005-0000-0000-0000BA040000}"/>
    <cellStyle name="Normal 2 5 2 2" xfId="795" xr:uid="{00000000-0005-0000-0000-0000BB040000}"/>
    <cellStyle name="Normal 2 5 2 2 2" xfId="2600" xr:uid="{9E7344EA-D128-4D30-BA36-D7DB64105375}"/>
    <cellStyle name="Normal 2 5 2 3" xfId="2599" xr:uid="{F63BDA67-4263-4F37-9398-A9B23C1C0F4F}"/>
    <cellStyle name="Normal 2 5 3" xfId="661" xr:uid="{00000000-0005-0000-0000-0000BC040000}"/>
    <cellStyle name="Normal 2 5 3 2" xfId="2601" xr:uid="{D74AA45B-9ED5-45A2-B221-EBFC130A38DB}"/>
    <cellStyle name="Normal 2 5 4" xfId="1630" xr:uid="{00000000-0005-0000-0000-0000BD040000}"/>
    <cellStyle name="Normal 2 5 5" xfId="2598" xr:uid="{DFC6BA88-C903-40F8-9B84-D1DBC0DC77BF}"/>
    <cellStyle name="Normal 2 6" xfId="235" xr:uid="{00000000-0005-0000-0000-0000BE040000}"/>
    <cellStyle name="Normal 2 6 2" xfId="407" xr:uid="{00000000-0005-0000-0000-0000BF040000}"/>
    <cellStyle name="Normal 2 6 2 2" xfId="797" xr:uid="{00000000-0005-0000-0000-0000C0040000}"/>
    <cellStyle name="Normal 2 6 2 2 2" xfId="2604" xr:uid="{C36DFA2C-F66E-47AD-AF53-A546156308DD}"/>
    <cellStyle name="Normal 2 6 2 3" xfId="2603" xr:uid="{10390512-6A55-4AD7-877C-61277A9A9E0B}"/>
    <cellStyle name="Normal 2 6 3" xfId="662" xr:uid="{00000000-0005-0000-0000-0000C1040000}"/>
    <cellStyle name="Normal 2 6 3 2" xfId="2605" xr:uid="{FC0E7528-262C-4368-97EF-7172BDFCE6C7}"/>
    <cellStyle name="Normal 2 6 4" xfId="1631" xr:uid="{00000000-0005-0000-0000-0000C2040000}"/>
    <cellStyle name="Normal 2 6 5" xfId="2602" xr:uid="{6DC67DF4-485B-42ED-B714-E360F3AF45C8}"/>
    <cellStyle name="Normal 2 7" xfId="236" xr:uid="{00000000-0005-0000-0000-0000C3040000}"/>
    <cellStyle name="Normal 2 7 2" xfId="408" xr:uid="{00000000-0005-0000-0000-0000C4040000}"/>
    <cellStyle name="Normal 2 7 2 2" xfId="798" xr:uid="{00000000-0005-0000-0000-0000C5040000}"/>
    <cellStyle name="Normal 2 7 2 2 2" xfId="2608" xr:uid="{C53553F7-FFFA-4E6F-BF9A-F27222AF8F37}"/>
    <cellStyle name="Normal 2 7 2 3" xfId="2607" xr:uid="{1C857A61-3738-44ED-825A-A70DAB1E3543}"/>
    <cellStyle name="Normal 2 7 3" xfId="663" xr:uid="{00000000-0005-0000-0000-0000C6040000}"/>
    <cellStyle name="Normal 2 7 3 2" xfId="2609" xr:uid="{DAA867B5-73C7-45D6-BFE8-39F77A2684B4}"/>
    <cellStyle name="Normal 2 7 4" xfId="1632" xr:uid="{00000000-0005-0000-0000-0000C7040000}"/>
    <cellStyle name="Normal 2 7 5" xfId="2606" xr:uid="{9C694B18-013A-4F50-82D9-4846416841F3}"/>
    <cellStyle name="Normal 2 8" xfId="246" xr:uid="{00000000-0005-0000-0000-0000C8040000}"/>
    <cellStyle name="Normal 2 8 2" xfId="414" xr:uid="{00000000-0005-0000-0000-0000C9040000}"/>
    <cellStyle name="Normal 2 8 2 2" xfId="804" xr:uid="{00000000-0005-0000-0000-0000CA040000}"/>
    <cellStyle name="Normal 2 8 2 2 2" xfId="2612" xr:uid="{2B49527C-3518-49C0-9E4E-73D830209647}"/>
    <cellStyle name="Normal 2 8 2 3" xfId="2611" xr:uid="{AD5CAC80-33DE-463A-A4BA-C6C93A4C23A1}"/>
    <cellStyle name="Normal 2 8 3" xfId="669" xr:uid="{00000000-0005-0000-0000-0000CB040000}"/>
    <cellStyle name="Normal 2 8 3 2" xfId="2613" xr:uid="{E7E20418-EE60-40AD-944C-8D4A4314C7C5}"/>
    <cellStyle name="Normal 2 8 4" xfId="1633" xr:uid="{00000000-0005-0000-0000-0000CC040000}"/>
    <cellStyle name="Normal 2 8 5" xfId="2610" xr:uid="{2B2E74E6-00E5-4350-85AC-0545C65580ED}"/>
    <cellStyle name="Normal 2 9" xfId="342" xr:uid="{00000000-0005-0000-0000-0000CD040000}"/>
    <cellStyle name="Normal 2 9 2" xfId="733" xr:uid="{00000000-0005-0000-0000-0000CE040000}"/>
    <cellStyle name="Normal 2 9 2 2" xfId="2615" xr:uid="{5DA03089-B5B6-4A91-A212-E8BCAB69BCEE}"/>
    <cellStyle name="Normal 2 9 3" xfId="1634" xr:uid="{00000000-0005-0000-0000-0000CF040000}"/>
    <cellStyle name="Normal 2 9 4" xfId="2614" xr:uid="{DE8D624D-F619-4DEB-B0C7-B03998481654}"/>
    <cellStyle name="Normal 2_DMPL 310309" xfId="484" xr:uid="{00000000-0005-0000-0000-0000D0040000}"/>
    <cellStyle name="Normal 20" xfId="340" xr:uid="{00000000-0005-0000-0000-0000D1040000}"/>
    <cellStyle name="Normal 20 2" xfId="476" xr:uid="{00000000-0005-0000-0000-0000D2040000}"/>
    <cellStyle name="Normal 20 2 2" xfId="866" xr:uid="{00000000-0005-0000-0000-0000D3040000}"/>
    <cellStyle name="Normal 20 2 2 2" xfId="2618" xr:uid="{BBA1FC58-E13D-4B0A-9CFD-19CF45B7DF31}"/>
    <cellStyle name="Normal 20 2 3" xfId="2617" xr:uid="{66BF2FDB-BB35-48AC-9811-3EC75BAF59A4}"/>
    <cellStyle name="Normal 20 3" xfId="524" xr:uid="{00000000-0005-0000-0000-0000D4040000}"/>
    <cellStyle name="Normal 20 3 2" xfId="894" xr:uid="{00000000-0005-0000-0000-0000D5040000}"/>
    <cellStyle name="Normal 20 3 2 2" xfId="2620" xr:uid="{5D5891BD-83F3-40D2-952D-373FD13AA4F3}"/>
    <cellStyle name="Normal 20 3 3" xfId="2619" xr:uid="{071B51E6-6ECB-489D-82B0-31A2E17DE03D}"/>
    <cellStyle name="Normal 20 4" xfId="731" xr:uid="{00000000-0005-0000-0000-0000D6040000}"/>
    <cellStyle name="Normal 20 4 2" xfId="2621" xr:uid="{6397B43F-27BE-4EC8-8418-E06CFA8F708C}"/>
    <cellStyle name="Normal 20 5" xfId="973" xr:uid="{00000000-0005-0000-0000-0000D7040000}"/>
    <cellStyle name="Normal 20 5 2" xfId="2622" xr:uid="{1D76C7A7-79F4-436E-9B7C-A84D8D5EE9A4}"/>
    <cellStyle name="Normal 20 6" xfId="1925" xr:uid="{00000000-0005-0000-0000-0000D8040000}"/>
    <cellStyle name="Normal 20 7" xfId="2048" xr:uid="{9374F61A-F012-41AF-9EA1-8F28A527478F}"/>
    <cellStyle name="Normal 20 8" xfId="2086" xr:uid="{C93DF30E-E137-4CF8-A284-6941453B2924}"/>
    <cellStyle name="Normal 20 9" xfId="2616" xr:uid="{A5D13379-4FE9-4891-B7D3-DCA1C1B947E0}"/>
    <cellStyle name="Normal 21" xfId="525" xr:uid="{00000000-0005-0000-0000-0000D9040000}"/>
    <cellStyle name="Normal 21 2" xfId="895" xr:uid="{00000000-0005-0000-0000-0000DA040000}"/>
    <cellStyle name="Normal 21 2 2" xfId="2624" xr:uid="{54A38C50-EE66-4F4D-AE67-A736C5E0AD46}"/>
    <cellStyle name="Normal 21 3" xfId="974" xr:uid="{00000000-0005-0000-0000-0000DB040000}"/>
    <cellStyle name="Normal 21 3 2" xfId="2625" xr:uid="{AF969CD1-C25D-4742-BFE0-4330056E0FC9}"/>
    <cellStyle name="Normal 21 4" xfId="2049" xr:uid="{CFE4897A-3EE7-4A90-A8E7-2EF995F5AAA3}"/>
    <cellStyle name="Normal 21 5" xfId="2087" xr:uid="{63A5D633-BC0B-46F7-897B-6FAF5C5256D0}"/>
    <cellStyle name="Normal 21 6" xfId="2623" xr:uid="{0D94E48E-2297-4D58-9299-7BE78B113268}"/>
    <cellStyle name="Normal 22" xfId="526" xr:uid="{00000000-0005-0000-0000-0000DC040000}"/>
    <cellStyle name="Normal 22 2" xfId="896" xr:uid="{00000000-0005-0000-0000-0000DD040000}"/>
    <cellStyle name="Normal 22 2 2" xfId="2627" xr:uid="{FE29ECC0-4DD2-44B5-B77A-89E5E0438736}"/>
    <cellStyle name="Normal 22 3" xfId="975" xr:uid="{00000000-0005-0000-0000-0000DE040000}"/>
    <cellStyle name="Normal 22 3 2" xfId="2628" xr:uid="{DA03592F-4AA4-4BBE-8162-826279B0F261}"/>
    <cellStyle name="Normal 22 4" xfId="2050" xr:uid="{561B5DE9-E702-4C9C-83DF-DF7BDC22ADEF}"/>
    <cellStyle name="Normal 22 5" xfId="2088" xr:uid="{2472B30F-5D51-4364-857D-0E10F1F0DF95}"/>
    <cellStyle name="Normal 22 6" xfId="2626" xr:uid="{DD05F22F-2BB2-4B9F-A19F-481154E67E1C}"/>
    <cellStyle name="Normal 23" xfId="243" xr:uid="{00000000-0005-0000-0000-0000DF040000}"/>
    <cellStyle name="Normal 23 2" xfId="527" xr:uid="{00000000-0005-0000-0000-0000E0040000}"/>
    <cellStyle name="Normal 23 2 2" xfId="897" xr:uid="{00000000-0005-0000-0000-0000E1040000}"/>
    <cellStyle name="Normal 23 2 2 2" xfId="2630" xr:uid="{1CA45C11-0796-4B63-8707-0D1C98FB69EC}"/>
    <cellStyle name="Normal 23 2 3" xfId="2629" xr:uid="{3F122E2B-E80E-4CAE-9CEC-2A687B323B13}"/>
    <cellStyle name="Normal 23 3" xfId="976" xr:uid="{00000000-0005-0000-0000-0000E2040000}"/>
    <cellStyle name="Normal 23 3 2" xfId="2631" xr:uid="{C356B850-ADC0-4C6D-8000-181B03A4D82F}"/>
    <cellStyle name="Normal 23 4" xfId="2051" xr:uid="{426FB918-00D0-4F6D-81D4-8E9A28A57803}"/>
    <cellStyle name="Normal 23 5" xfId="2089" xr:uid="{139F7B58-F018-47B4-A2EE-42A90B78CF34}"/>
    <cellStyle name="Normal 24" xfId="529" xr:uid="{00000000-0005-0000-0000-0000E3040000}"/>
    <cellStyle name="Normal 24 2" xfId="899" xr:uid="{00000000-0005-0000-0000-0000E4040000}"/>
    <cellStyle name="Normal 24 2 2" xfId="2633" xr:uid="{9F555D84-305A-4552-ACE4-949B53152DC0}"/>
    <cellStyle name="Normal 24 3" xfId="978" xr:uid="{00000000-0005-0000-0000-0000E5040000}"/>
    <cellStyle name="Normal 24 3 2" xfId="2634" xr:uid="{65A2E52D-DF70-417C-AFC5-78F02B57DDF3}"/>
    <cellStyle name="Normal 24 4" xfId="2053" xr:uid="{A6D1ACB1-CD59-4B8B-8831-E7339AD13F46}"/>
    <cellStyle name="Normal 24 5" xfId="2091" xr:uid="{9941AF1D-ED3A-43E1-B53E-7153D55356C7}"/>
    <cellStyle name="Normal 24 6" xfId="2632" xr:uid="{8C252620-2197-4D70-B08C-7E8785B64366}"/>
    <cellStyle name="Normal 25" xfId="530" xr:uid="{00000000-0005-0000-0000-0000E6040000}"/>
    <cellStyle name="Normal 25 2" xfId="900" xr:uid="{00000000-0005-0000-0000-0000E7040000}"/>
    <cellStyle name="Normal 25 2 2" xfId="2636" xr:uid="{2EA22876-0126-4AE5-B276-01706D20D9AA}"/>
    <cellStyle name="Normal 25 3" xfId="979" xr:uid="{00000000-0005-0000-0000-0000E8040000}"/>
    <cellStyle name="Normal 25 3 2" xfId="2637" xr:uid="{E1170C7C-47EE-4410-BC25-974FE054E967}"/>
    <cellStyle name="Normal 25 4" xfId="2054" xr:uid="{5BF2FA65-A290-4381-AFAD-6BDBB8004696}"/>
    <cellStyle name="Normal 25 5" xfId="2092" xr:uid="{825A3281-D9EF-4B12-8EA8-9A4F39A54B53}"/>
    <cellStyle name="Normal 25 6" xfId="2635" xr:uid="{B54E734C-6A3B-4502-B7B5-F63717C1014D}"/>
    <cellStyle name="Normal 26" xfId="341" xr:uid="{00000000-0005-0000-0000-0000E9040000}"/>
    <cellStyle name="Normal 26 2" xfId="477" xr:uid="{00000000-0005-0000-0000-0000EA040000}"/>
    <cellStyle name="Normal 26 2 2" xfId="867" xr:uid="{00000000-0005-0000-0000-0000EB040000}"/>
    <cellStyle name="Normal 26 2 2 2" xfId="2639" xr:uid="{6CB07747-61DB-40E9-B122-24CE8701D1D7}"/>
    <cellStyle name="Normal 26 2 3" xfId="2638" xr:uid="{3C3DE45B-37D3-4FD1-A43C-DCAC0EA4C7E1}"/>
    <cellStyle name="Normal 26 3" xfId="532" xr:uid="{00000000-0005-0000-0000-0000EC040000}"/>
    <cellStyle name="Normal 26 3 2" xfId="901" xr:uid="{00000000-0005-0000-0000-0000ED040000}"/>
    <cellStyle name="Normal 26 3 2 2" xfId="2641" xr:uid="{73DB7B79-76C0-4DAD-A762-8C3A35677DD8}"/>
    <cellStyle name="Normal 26 3 3" xfId="2640" xr:uid="{2BFE3788-AAB6-439C-AB46-94FDCE08D97B}"/>
    <cellStyle name="Normal 26 4" xfId="732" xr:uid="{00000000-0005-0000-0000-0000EE040000}"/>
    <cellStyle name="Normal 26 4 2" xfId="2642" xr:uid="{873C31A0-8DB7-4AC2-A2F6-60595C1FA3FD}"/>
    <cellStyle name="Normal 26 5" xfId="981" xr:uid="{00000000-0005-0000-0000-0000EF040000}"/>
    <cellStyle name="Normal 26 5 2" xfId="2643" xr:uid="{D52E5DBB-638E-4CC3-8499-3E71E2AD7259}"/>
    <cellStyle name="Normal 26 6" xfId="2055" xr:uid="{11BEF465-B2BA-469C-8AED-48B7FE6B4E72}"/>
    <cellStyle name="Normal 26 7" xfId="2093" xr:uid="{D988761B-861A-45AC-BE39-B3B54D01F989}"/>
    <cellStyle name="Normal 26 8" xfId="2097" xr:uid="{D3F319AF-D270-4969-8030-F458FFEE5398}"/>
    <cellStyle name="Normal 27" xfId="478" xr:uid="{00000000-0005-0000-0000-0000F0040000}"/>
    <cellStyle name="Normal 27 2" xfId="868" xr:uid="{00000000-0005-0000-0000-0000F1040000}"/>
    <cellStyle name="Normal 27 2 2" xfId="2645" xr:uid="{EE5B2771-6541-4BA6-8082-656C22AD890B}"/>
    <cellStyle name="Normal 27 3" xfId="2644" xr:uid="{B5D745EC-AAD8-4690-9F26-2D434A9EE380}"/>
    <cellStyle name="Normal 28" xfId="938" xr:uid="{00000000-0005-0000-0000-0000F2040000}"/>
    <cellStyle name="Normal 28 2" xfId="2646" xr:uid="{3316BF89-75FB-4164-BA68-D8A0051AE7D1}"/>
    <cellStyle name="Normal 29" xfId="991" xr:uid="{00000000-0005-0000-0000-0000F3040000}"/>
    <cellStyle name="Normal 29 2" xfId="2647" xr:uid="{B19EB6C9-CDF0-4AD7-94DF-C74D6041AB03}"/>
    <cellStyle name="Normal 3" xfId="76" xr:uid="{00000000-0005-0000-0000-0000F4040000}"/>
    <cellStyle name="Normal 3 10" xfId="937" xr:uid="{00000000-0005-0000-0000-0000F5040000}"/>
    <cellStyle name="Normal 3 11" xfId="1635" xr:uid="{00000000-0005-0000-0000-0000F6040000}"/>
    <cellStyle name="Normal 3 11 2" xfId="2648" xr:uid="{379756F5-C22F-4C3B-87A6-7A91784014F6}"/>
    <cellStyle name="Normal 3 12" xfId="1934" xr:uid="{00000000-0005-0000-0000-0000F7040000}"/>
    <cellStyle name="Normal 3 2" xfId="77" xr:uid="{00000000-0005-0000-0000-0000F8040000}"/>
    <cellStyle name="Normal 3 2 2" xfId="191" xr:uid="{00000000-0005-0000-0000-0000F9040000}"/>
    <cellStyle name="Normal 3 2 2 2" xfId="192" xr:uid="{00000000-0005-0000-0000-0000FA040000}"/>
    <cellStyle name="Normal 3 2 2 2 2" xfId="371" xr:uid="{00000000-0005-0000-0000-0000FB040000}"/>
    <cellStyle name="Normal 3 2 2 2 2 2" xfId="761" xr:uid="{00000000-0005-0000-0000-0000FC040000}"/>
    <cellStyle name="Normal 3 2 2 2 2 2 2" xfId="2652" xr:uid="{6724E10F-693A-44A2-9EB5-AA958549D6FB}"/>
    <cellStyle name="Normal 3 2 2 2 2 3" xfId="2651" xr:uid="{2CF64E88-F854-48AD-9745-F4C9AB87169A}"/>
    <cellStyle name="Normal 3 2 2 2 3" xfId="631" xr:uid="{00000000-0005-0000-0000-0000FD040000}"/>
    <cellStyle name="Normal 3 2 2 2 3 2" xfId="2653" xr:uid="{D61F0A07-D07F-4B67-91F4-6534A2F83BE6}"/>
    <cellStyle name="Normal 3 2 2 2 4" xfId="2650" xr:uid="{92CD392E-FF5B-4205-95E4-36EACA178219}"/>
    <cellStyle name="Normal 3 2 2 3" xfId="222" xr:uid="{00000000-0005-0000-0000-0000FE040000}"/>
    <cellStyle name="Normal 3 2 2 3 2" xfId="395" xr:uid="{00000000-0005-0000-0000-0000FF040000}"/>
    <cellStyle name="Normal 3 2 2 3 2 2" xfId="785" xr:uid="{00000000-0005-0000-0000-000000050000}"/>
    <cellStyle name="Normal 3 2 2 3 2 2 2" xfId="2656" xr:uid="{B0D4237A-E886-44C5-A8A0-06A761AB898A}"/>
    <cellStyle name="Normal 3 2 2 3 2 3" xfId="2655" xr:uid="{A7FD4C90-87C7-4108-AD1B-A02437337AD4}"/>
    <cellStyle name="Normal 3 2 2 3 3" xfId="652" xr:uid="{00000000-0005-0000-0000-000001050000}"/>
    <cellStyle name="Normal 3 2 2 3 3 2" xfId="2657" xr:uid="{FA4DA678-FFAB-4D9D-842B-86152DC0CAD1}"/>
    <cellStyle name="Normal 3 2 2 3 4" xfId="2654" xr:uid="{12997B44-AB9F-453B-AA35-461DEED7F917}"/>
    <cellStyle name="Normal 3 2 2 4" xfId="370" xr:uid="{00000000-0005-0000-0000-000002050000}"/>
    <cellStyle name="Normal 3 2 2 4 2" xfId="760" xr:uid="{00000000-0005-0000-0000-000003050000}"/>
    <cellStyle name="Normal 3 2 2 4 2 2" xfId="2659" xr:uid="{197DD7E4-12CA-43BE-8BAC-647173AE5D05}"/>
    <cellStyle name="Normal 3 2 2 4 3" xfId="2658" xr:uid="{AC1ECF04-C1B7-41FA-B1F2-5E07EF713062}"/>
    <cellStyle name="Normal 3 2 2 5" xfId="588" xr:uid="{00000000-0005-0000-0000-000004050000}"/>
    <cellStyle name="Normal 3 2 2 5 2" xfId="933" xr:uid="{00000000-0005-0000-0000-000005050000}"/>
    <cellStyle name="Normal 3 2 2 5 2 2" xfId="2661" xr:uid="{4B3B4F5A-163F-46B3-B449-2150414A1E86}"/>
    <cellStyle name="Normal 3 2 2 5 3" xfId="2660" xr:uid="{70FB6EDE-2939-4F15-90B8-191E4A95830B}"/>
    <cellStyle name="Normal 3 2 2 6" xfId="630" xr:uid="{00000000-0005-0000-0000-000006050000}"/>
    <cellStyle name="Normal 3 2 2 6 2" xfId="2662" xr:uid="{8CF23286-B6A2-4332-9F7B-D0F4FD3CE46C}"/>
    <cellStyle name="Normal 3 2 2 7" xfId="1636" xr:uid="{00000000-0005-0000-0000-000007050000}"/>
    <cellStyle name="Normal 3 2 2 8" xfId="1963" xr:uid="{00000000-0005-0000-0000-000008050000}"/>
    <cellStyle name="Normal 3 2 2 9" xfId="2649" xr:uid="{DE80F57D-7567-4B59-A70D-F2BE817AC53C}"/>
    <cellStyle name="Normal 3 2 3" xfId="193" xr:uid="{00000000-0005-0000-0000-000009050000}"/>
    <cellStyle name="Normal 3 2 3 2" xfId="372" xr:uid="{00000000-0005-0000-0000-00000A050000}"/>
    <cellStyle name="Normal 3 2 3 2 2" xfId="762" xr:uid="{00000000-0005-0000-0000-00000B050000}"/>
    <cellStyle name="Normal 3 2 3 2 2 2" xfId="2665" xr:uid="{C70FEC5B-E599-4D3D-A175-F619623490E3}"/>
    <cellStyle name="Normal 3 2 3 2 3" xfId="2664" xr:uid="{1B1F221C-7F51-4457-AABA-1BA90A706F6E}"/>
    <cellStyle name="Normal 3 2 3 3" xfId="632" xr:uid="{00000000-0005-0000-0000-00000C050000}"/>
    <cellStyle name="Normal 3 2 3 3 2" xfId="2666" xr:uid="{AC365038-EBDF-4E04-8206-92301566D93E}"/>
    <cellStyle name="Normal 3 2 3 4" xfId="2663" xr:uid="{9140AA8A-5CA8-40F0-A80B-82D2D9544E5E}"/>
    <cellStyle name="Normal 3 2 4" xfId="190" xr:uid="{00000000-0005-0000-0000-00000D050000}"/>
    <cellStyle name="Normal 3 2 4 2" xfId="369" xr:uid="{00000000-0005-0000-0000-00000E050000}"/>
    <cellStyle name="Normal 3 2 4 2 2" xfId="759" xr:uid="{00000000-0005-0000-0000-00000F050000}"/>
    <cellStyle name="Normal 3 2 4 2 2 2" xfId="2669" xr:uid="{A8C634AC-3A92-4D3D-ABA9-1B0297481D77}"/>
    <cellStyle name="Normal 3 2 4 2 3" xfId="2668" xr:uid="{D2C32649-3E4C-4AB2-9334-C52236A8D34C}"/>
    <cellStyle name="Normal 3 2 4 3" xfId="629" xr:uid="{00000000-0005-0000-0000-000010050000}"/>
    <cellStyle name="Normal 3 2 4 3 2" xfId="2670" xr:uid="{FEF81AD6-A7C3-4E95-9D9B-ADF689C072E4}"/>
    <cellStyle name="Normal 3 2 4 4" xfId="2667" xr:uid="{348E27E7-CACC-4673-93FC-9CD6B59FED4A}"/>
    <cellStyle name="Normal 3 2 5" xfId="257" xr:uid="{00000000-0005-0000-0000-000011050000}"/>
    <cellStyle name="Normal 3 2 5 2" xfId="422" xr:uid="{00000000-0005-0000-0000-000012050000}"/>
    <cellStyle name="Normal 3 2 5 2 2" xfId="812" xr:uid="{00000000-0005-0000-0000-000013050000}"/>
    <cellStyle name="Normal 3 2 5 2 2 2" xfId="2673" xr:uid="{5B13A57F-D409-401B-B2B5-CDF429F733F5}"/>
    <cellStyle name="Normal 3 2 5 2 3" xfId="2672" xr:uid="{7D6A87B6-5B89-44EB-9316-B2C9D5A5F491}"/>
    <cellStyle name="Normal 3 2 5 3" xfId="677" xr:uid="{00000000-0005-0000-0000-000014050000}"/>
    <cellStyle name="Normal 3 2 5 3 2" xfId="2674" xr:uid="{A8CBA500-3F1B-4EAF-86A8-3C97F4BFB30D}"/>
    <cellStyle name="Normal 3 2 5 4" xfId="2671" xr:uid="{6D05D5DD-E83F-4167-A64F-5D53CE89D9F6}"/>
    <cellStyle name="Normal 3 2 6" xfId="511" xr:uid="{00000000-0005-0000-0000-000015050000}"/>
    <cellStyle name="Normal 3 2 7" xfId="540" xr:uid="{00000000-0005-0000-0000-000016050000}"/>
    <cellStyle name="Normal 3 2 7 2" xfId="909" xr:uid="{00000000-0005-0000-0000-000017050000}"/>
    <cellStyle name="Normal 3 2 7 2 2" xfId="2676" xr:uid="{1071513F-8F98-4132-A9E4-33DE414D3EA5}"/>
    <cellStyle name="Normal 3 2 7 3" xfId="2675" xr:uid="{947A6D68-E6E2-46DE-A240-9BDCE1954D23}"/>
    <cellStyle name="Normal 3 2 8" xfId="1938" xr:uid="{00000000-0005-0000-0000-000018050000}"/>
    <cellStyle name="Normal 3 3" xfId="78" xr:uid="{00000000-0005-0000-0000-000019050000}"/>
    <cellStyle name="Normal 3 3 2" xfId="158" xr:uid="{00000000-0005-0000-0000-00001A050000}"/>
    <cellStyle name="Normal 3 3 3" xfId="195" xr:uid="{00000000-0005-0000-0000-00001B050000}"/>
    <cellStyle name="Normal 3 3 3 2" xfId="374" xr:uid="{00000000-0005-0000-0000-00001C050000}"/>
    <cellStyle name="Normal 3 3 3 2 2" xfId="764" xr:uid="{00000000-0005-0000-0000-00001D050000}"/>
    <cellStyle name="Normal 3 3 3 2 2 2" xfId="2679" xr:uid="{9FFDBDA9-F6E1-4C5D-A957-771CEDD8AA9F}"/>
    <cellStyle name="Normal 3 3 3 2 3" xfId="2678" xr:uid="{25CF1BF7-F436-4C92-8A29-D508D8CA4DCF}"/>
    <cellStyle name="Normal 3 3 3 3" xfId="634" xr:uid="{00000000-0005-0000-0000-00001E050000}"/>
    <cellStyle name="Normal 3 3 3 3 2" xfId="2680" xr:uid="{0BD627B9-7C1F-43A5-92C9-6179CF9166C3}"/>
    <cellStyle name="Normal 3 3 3 4" xfId="2677" xr:uid="{BBAF8EBD-F8FA-4F0D-8DC3-A5328231FCFC}"/>
    <cellStyle name="Normal 3 3 4" xfId="194" xr:uid="{00000000-0005-0000-0000-00001F050000}"/>
    <cellStyle name="Normal 3 3 4 2" xfId="373" xr:uid="{00000000-0005-0000-0000-000020050000}"/>
    <cellStyle name="Normal 3 3 4 2 2" xfId="763" xr:uid="{00000000-0005-0000-0000-000021050000}"/>
    <cellStyle name="Normal 3 3 4 2 2 2" xfId="2683" xr:uid="{D3E681ED-7544-4A7A-9803-A09FD95C1E1E}"/>
    <cellStyle name="Normal 3 3 4 2 3" xfId="2682" xr:uid="{F1C59734-2ADD-4843-847C-295AE1E22DAC}"/>
    <cellStyle name="Normal 3 3 4 3" xfId="633" xr:uid="{00000000-0005-0000-0000-000022050000}"/>
    <cellStyle name="Normal 3 3 4 3 2" xfId="2684" xr:uid="{7F6CBDED-3BC6-42FE-B29C-6B736FA34503}"/>
    <cellStyle name="Normal 3 3 4 4" xfId="2681" xr:uid="{6F62099B-2422-4BBF-9B6C-C15EC1DE4729}"/>
    <cellStyle name="Normal 3 3 5" xfId="584" xr:uid="{00000000-0005-0000-0000-000023050000}"/>
    <cellStyle name="Normal 3 3 5 2" xfId="929" xr:uid="{00000000-0005-0000-0000-000024050000}"/>
    <cellStyle name="Normal 3 3 5 2 2" xfId="2686" xr:uid="{958A190E-4150-4FBB-9AE3-B7CC2E559184}"/>
    <cellStyle name="Normal 3 3 5 3" xfId="2685" xr:uid="{59783992-C793-4387-B5E1-CA4A4A139FCE}"/>
    <cellStyle name="Normal 3 3 6" xfId="1637" xr:uid="{00000000-0005-0000-0000-000025050000}"/>
    <cellStyle name="Normal 3 3 7" xfId="1959" xr:uid="{00000000-0005-0000-0000-000026050000}"/>
    <cellStyle name="Normal 3 4" xfId="196" xr:uid="{00000000-0005-0000-0000-000027050000}"/>
    <cellStyle name="Normal 3 4 2" xfId="375" xr:uid="{00000000-0005-0000-0000-000028050000}"/>
    <cellStyle name="Normal 3 4 2 2" xfId="765" xr:uid="{00000000-0005-0000-0000-000029050000}"/>
    <cellStyle name="Normal 3 4 2 2 2" xfId="2689" xr:uid="{BC4AC3AE-232C-4CE4-8877-9B2B508B1E35}"/>
    <cellStyle name="Normal 3 4 2 3" xfId="2688" xr:uid="{CE9DDFC4-FFCF-43C5-ACA5-5E58AAFE1849}"/>
    <cellStyle name="Normal 3 4 3" xfId="635" xr:uid="{00000000-0005-0000-0000-00002A050000}"/>
    <cellStyle name="Normal 3 4 3 2" xfId="2690" xr:uid="{80A59B57-1A91-4967-AEA8-F767589CE313}"/>
    <cellStyle name="Normal 3 4 4" xfId="1638" xr:uid="{00000000-0005-0000-0000-00002B050000}"/>
    <cellStyle name="Normal 3 4 5" xfId="2687" xr:uid="{1E243E54-3B1A-4322-9AA8-3B28AA4BF887}"/>
    <cellStyle name="Normal 3 5" xfId="189" xr:uid="{00000000-0005-0000-0000-00002C050000}"/>
    <cellStyle name="Normal 3 5 2" xfId="368" xr:uid="{00000000-0005-0000-0000-00002D050000}"/>
    <cellStyle name="Normal 3 5 2 2" xfId="758" xr:uid="{00000000-0005-0000-0000-00002E050000}"/>
    <cellStyle name="Normal 3 5 2 2 2" xfId="2693" xr:uid="{6AF18330-19F0-40FA-8F85-0232E8A4FC09}"/>
    <cellStyle name="Normal 3 5 2 3" xfId="2692" xr:uid="{208A661E-8C24-40A3-8F64-D04216786B0A}"/>
    <cellStyle name="Normal 3 5 3" xfId="628" xr:uid="{00000000-0005-0000-0000-00002F050000}"/>
    <cellStyle name="Normal 3 5 3 2" xfId="2694" xr:uid="{F8733ACD-0EF8-476F-AD9D-CF770D5585C9}"/>
    <cellStyle name="Normal 3 5 4" xfId="1639" xr:uid="{00000000-0005-0000-0000-000030050000}"/>
    <cellStyle name="Normal 3 5 5" xfId="2691" xr:uid="{F57FC84F-04D4-4516-972B-B8D49F826896}"/>
    <cellStyle name="Normal 3 6" xfId="227" xr:uid="{00000000-0005-0000-0000-000031050000}"/>
    <cellStyle name="Normal 3 6 2" xfId="399" xr:uid="{00000000-0005-0000-0000-000032050000}"/>
    <cellStyle name="Normal 3 6 2 2" xfId="789" xr:uid="{00000000-0005-0000-0000-000033050000}"/>
    <cellStyle name="Normal 3 6 2 2 2" xfId="2697" xr:uid="{3F20FB29-F40F-460F-BA19-353DD6B1AE7F}"/>
    <cellStyle name="Normal 3 6 2 3" xfId="2696" xr:uid="{21446BDA-6CB2-4170-ABF8-9967EAF84B30}"/>
    <cellStyle name="Normal 3 6 3" xfId="656" xr:uid="{00000000-0005-0000-0000-000034050000}"/>
    <cellStyle name="Normal 3 6 3 2" xfId="2698" xr:uid="{BD092751-2C28-4ADE-98AE-1F3DE6DE5E23}"/>
    <cellStyle name="Normal 3 6 4" xfId="1640" xr:uid="{00000000-0005-0000-0000-000035050000}"/>
    <cellStyle name="Normal 3 6 5" xfId="2695" xr:uid="{D515A808-5892-487D-8940-5F1F70AB3D47}"/>
    <cellStyle name="Normal 3 7" xfId="248" xr:uid="{00000000-0005-0000-0000-000036050000}"/>
    <cellStyle name="Normal 3 7 2" xfId="416" xr:uid="{00000000-0005-0000-0000-000037050000}"/>
    <cellStyle name="Normal 3 7 2 2" xfId="806" xr:uid="{00000000-0005-0000-0000-000038050000}"/>
    <cellStyle name="Normal 3 7 2 2 2" xfId="2701" xr:uid="{4379EE45-F8F4-41C6-8D12-6AEDECDB388A}"/>
    <cellStyle name="Normal 3 7 2 3" xfId="2700" xr:uid="{9B1BED69-35B4-4E67-8EA0-6F92F2DAF697}"/>
    <cellStyle name="Normal 3 7 3" xfId="671" xr:uid="{00000000-0005-0000-0000-000039050000}"/>
    <cellStyle name="Normal 3 7 3 2" xfId="2702" xr:uid="{D322DE1F-4A30-4883-B31C-551B68BB9AF4}"/>
    <cellStyle name="Normal 3 7 4" xfId="1641" xr:uid="{00000000-0005-0000-0000-00003A050000}"/>
    <cellStyle name="Normal 3 7 5" xfId="2699" xr:uid="{11CB1073-E9B3-4639-846B-B20842223BD5}"/>
    <cellStyle name="Normal 3 8" xfId="485" xr:uid="{00000000-0005-0000-0000-00003B050000}"/>
    <cellStyle name="Normal 3 9" xfId="536" xr:uid="{00000000-0005-0000-0000-00003C050000}"/>
    <cellStyle name="Normal 3 9 2" xfId="905" xr:uid="{00000000-0005-0000-0000-00003D050000}"/>
    <cellStyle name="Normal 3 9 2 2" xfId="2704" xr:uid="{63241A8D-D6C1-4BFD-B232-CBD01A457C1B}"/>
    <cellStyle name="Normal 3 9 3" xfId="2703" xr:uid="{4EBDD23C-FA5C-444E-8903-5521F008A365}"/>
    <cellStyle name="Normal 3_Notimp_Sumon_OUT2010" xfId="1642" xr:uid="{00000000-0005-0000-0000-00003E050000}"/>
    <cellStyle name="Normal 30" xfId="1929" xr:uid="{00000000-0005-0000-0000-00003F050000}"/>
    <cellStyle name="Normal 30 2" xfId="2705" xr:uid="{81587CFB-EE69-43C7-A103-DFD871944CBE}"/>
    <cellStyle name="Normal 31" xfId="1849" xr:uid="{00000000-0005-0000-0000-000040050000}"/>
    <cellStyle name="Normal 31 2" xfId="2706" xr:uid="{BCBE35D5-84CF-4904-B7A0-D1ABA06F6D88}"/>
    <cellStyle name="Normal 32" xfId="1928" xr:uid="{00000000-0005-0000-0000-000041050000}"/>
    <cellStyle name="Normal 32 2" xfId="2707" xr:uid="{0C58C4CF-E6A6-4250-A3D8-350774512EE6}"/>
    <cellStyle name="Normal 33" xfId="1811" xr:uid="{00000000-0005-0000-0000-000042050000}"/>
    <cellStyle name="Normal 33 2" xfId="2708" xr:uid="{24187871-103A-4C51-B9B2-60C11B1EC86F}"/>
    <cellStyle name="Normal 34" xfId="1927" xr:uid="{00000000-0005-0000-0000-000043050000}"/>
    <cellStyle name="Normal 34 2" xfId="2709" xr:uid="{7DDC475A-4BBA-4464-8725-BC8901BCB689}"/>
    <cellStyle name="Normal 35" xfId="1771" xr:uid="{00000000-0005-0000-0000-000044050000}"/>
    <cellStyle name="Normal 35 2" xfId="2710" xr:uid="{32E88540-C887-4B0C-9F3E-226CC5B20B64}"/>
    <cellStyle name="Normal 36" xfId="1991" xr:uid="{CA3A4067-2A32-448E-8118-EF4918A179E4}"/>
    <cellStyle name="Normal 36 2" xfId="3069" xr:uid="{3FCA6717-1CA3-4974-82BA-A699A0369314}"/>
    <cellStyle name="Normal 37" xfId="1997" xr:uid="{97DA9232-6923-48CB-87B6-24EC5F42110F}"/>
    <cellStyle name="Normal 38" xfId="1999" xr:uid="{63C6A6A6-D189-45D2-A389-4D3CBC053D5F}"/>
    <cellStyle name="Normal 39" xfId="2000" xr:uid="{0DF24906-6C85-461C-A9A4-3A859D9D03EB}"/>
    <cellStyle name="Normal 4" xfId="79" xr:uid="{00000000-0005-0000-0000-000045050000}"/>
    <cellStyle name="Normal 4 2" xfId="258" xr:uid="{00000000-0005-0000-0000-000046050000}"/>
    <cellStyle name="Normal 4 2 2" xfId="423" xr:uid="{00000000-0005-0000-0000-000047050000}"/>
    <cellStyle name="Normal 4 2 2 2" xfId="813" xr:uid="{00000000-0005-0000-0000-000048050000}"/>
    <cellStyle name="Normal 4 2 2 2 2" xfId="2713" xr:uid="{A9044B43-2C25-4581-A1FA-6D844603D531}"/>
    <cellStyle name="Normal 4 2 2 3" xfId="2712" xr:uid="{0A0370BF-DCC2-4E49-BE37-63DFFF279519}"/>
    <cellStyle name="Normal 4 2 3" xfId="587" xr:uid="{00000000-0005-0000-0000-000049050000}"/>
    <cellStyle name="Normal 4 2 3 2" xfId="932" xr:uid="{00000000-0005-0000-0000-00004A050000}"/>
    <cellStyle name="Normal 4 2 3 2 2" xfId="2715" xr:uid="{2947BD99-2EA0-43CA-9DBC-19CBA43C8232}"/>
    <cellStyle name="Normal 4 2 3 3" xfId="2714" xr:uid="{642B8112-BEE6-4541-A4AF-BC41D706858C}"/>
    <cellStyle name="Normal 4 2 4" xfId="678" xr:uid="{00000000-0005-0000-0000-00004B050000}"/>
    <cellStyle name="Normal 4 2 4 2" xfId="2716" xr:uid="{478944DD-6912-4521-9511-0455AF7A8B43}"/>
    <cellStyle name="Normal 4 2 5" xfId="1644" xr:uid="{00000000-0005-0000-0000-00004C050000}"/>
    <cellStyle name="Normal 4 2 6" xfId="1962" xr:uid="{00000000-0005-0000-0000-00004D050000}"/>
    <cellStyle name="Normal 4 2 7" xfId="2711" xr:uid="{1E95DA21-56CE-4F37-892D-FBCB24B5953D}"/>
    <cellStyle name="Normal 4 3" xfId="249" xr:uid="{00000000-0005-0000-0000-00004E050000}"/>
    <cellStyle name="Normal 4 3 2" xfId="417" xr:uid="{00000000-0005-0000-0000-00004F050000}"/>
    <cellStyle name="Normal 4 3 2 2" xfId="807" xr:uid="{00000000-0005-0000-0000-000050050000}"/>
    <cellStyle name="Normal 4 3 2 2 2" xfId="2719" xr:uid="{4DA51819-44E1-4ED8-A2A8-50EFBE98F9BC}"/>
    <cellStyle name="Normal 4 3 2 3" xfId="2718" xr:uid="{DE003598-6FF6-4CC2-AC7C-010DAEEAD84F}"/>
    <cellStyle name="Normal 4 3 3" xfId="672" xr:uid="{00000000-0005-0000-0000-000051050000}"/>
    <cellStyle name="Normal 4 3 3 2" xfId="2720" xr:uid="{CEF577D2-32CE-424A-A017-B947FC0EAFF2}"/>
    <cellStyle name="Normal 4 3 4" xfId="1645" xr:uid="{00000000-0005-0000-0000-000052050000}"/>
    <cellStyle name="Normal 4 3 4 2" xfId="2721" xr:uid="{B0D658A6-073F-40DD-B492-C6D96EE1FF84}"/>
    <cellStyle name="Normal 4 3 5" xfId="2717" xr:uid="{5012FBCB-359C-4836-9378-9744CC07777B}"/>
    <cellStyle name="Normal 4 4" xfId="486" xr:uid="{00000000-0005-0000-0000-000053050000}"/>
    <cellStyle name="Normal 4 4 2" xfId="1646" xr:uid="{00000000-0005-0000-0000-000054050000}"/>
    <cellStyle name="Normal 4 4 2 2" xfId="2722" xr:uid="{9CC76B2F-91BA-4B0C-8B51-D1B2419D2DEF}"/>
    <cellStyle name="Normal 4 5" xfId="539" xr:uid="{00000000-0005-0000-0000-000055050000}"/>
    <cellStyle name="Normal 4 5 2" xfId="908" xr:uid="{00000000-0005-0000-0000-000056050000}"/>
    <cellStyle name="Normal 4 5 2 2" xfId="2724" xr:uid="{AE20991A-8FEE-404E-8187-A8D979502197}"/>
    <cellStyle name="Normal 4 5 3" xfId="1647" xr:uid="{00000000-0005-0000-0000-000057050000}"/>
    <cellStyle name="Normal 4 5 3 2" xfId="2725" xr:uid="{0E66C546-4175-4287-BF03-3E700D7AB8E4}"/>
    <cellStyle name="Normal 4 5 4" xfId="2723" xr:uid="{E4D29118-6CCA-4B3D-9C11-ADAE08AE762C}"/>
    <cellStyle name="Normal 4 6" xfId="1643" xr:uid="{00000000-0005-0000-0000-000058050000}"/>
    <cellStyle name="Normal 4 6 2" xfId="2726" xr:uid="{26A06C9E-5ECA-4090-A277-0B6DBFC9907B}"/>
    <cellStyle name="Normal 4 7" xfId="1937" xr:uid="{00000000-0005-0000-0000-000059050000}"/>
    <cellStyle name="Normal 4 8" xfId="1994" xr:uid="{E5107A07-8A74-4172-AEBB-64C8ABEFA711}"/>
    <cellStyle name="Normal 40" xfId="2001" xr:uid="{1947C81B-7FF2-4B99-A943-6C7784B8716D}"/>
    <cellStyle name="Normal 41" xfId="2003" xr:uid="{4C2535D3-D42F-44F3-93CD-0D990CFD67A6}"/>
    <cellStyle name="Normal 42" xfId="2004" xr:uid="{FF579EEE-22FF-4A8D-9FC1-2CAB72F096B8}"/>
    <cellStyle name="Normal 43" xfId="2005" xr:uid="{2A2C9AA9-56BD-4600-A6A1-8BC313804AA7}"/>
    <cellStyle name="Normal 44" xfId="2006" xr:uid="{64A0C424-14B0-48BA-8524-208E2720BCD7}"/>
    <cellStyle name="Normal 45" xfId="2007" xr:uid="{03F76F2B-7CE2-4456-A1AE-79A650B9938B}"/>
    <cellStyle name="Normal 46" xfId="2008" xr:uid="{44CDBD23-FBAA-4806-AC4C-E87E3679562F}"/>
    <cellStyle name="Normal 47" xfId="2009" xr:uid="{98628D26-C43C-4BC0-90F9-28FFA905A47E}"/>
    <cellStyle name="Normal 48" xfId="2011" xr:uid="{7695D753-69FC-4BC5-9D81-89473CFD88D8}"/>
    <cellStyle name="Normal 49" xfId="2012" xr:uid="{2B1AF0AE-3E82-4A7E-8787-4C9A13CC828E}"/>
    <cellStyle name="Normal 5" xfId="80" xr:uid="{00000000-0005-0000-0000-00005A050000}"/>
    <cellStyle name="Normal 5 2" xfId="197" xr:uid="{00000000-0005-0000-0000-00005B050000}"/>
    <cellStyle name="Normal 5 2 2" xfId="259" xr:uid="{00000000-0005-0000-0000-00005C050000}"/>
    <cellStyle name="Normal 5 2 2 2" xfId="424" xr:uid="{00000000-0005-0000-0000-00005D050000}"/>
    <cellStyle name="Normal 5 2 2 2 2" xfId="814" xr:uid="{00000000-0005-0000-0000-00005E050000}"/>
    <cellStyle name="Normal 5 2 2 2 2 2" xfId="2729" xr:uid="{78E02DF3-645C-4495-A089-6E852BFB0305}"/>
    <cellStyle name="Normal 5 2 2 2 3" xfId="2728" xr:uid="{E5C94393-8D61-4C23-B82B-6EAC55C0FF89}"/>
    <cellStyle name="Normal 5 2 2 3" xfId="679" xr:uid="{00000000-0005-0000-0000-00005F050000}"/>
    <cellStyle name="Normal 5 2 2 3 2" xfId="2730" xr:uid="{C2DC7530-D9BC-43FA-943E-215964868687}"/>
    <cellStyle name="Normal 5 2 2 4" xfId="2727" xr:uid="{8D961CFE-5846-45D8-B443-18241585B6BD}"/>
    <cellStyle name="Normal 5 2 3" xfId="531" xr:uid="{00000000-0005-0000-0000-000060050000}"/>
    <cellStyle name="Normal 5 2 4" xfId="1649" xr:uid="{00000000-0005-0000-0000-000061050000}"/>
    <cellStyle name="Normal 5 2 4 2" xfId="2731" xr:uid="{B72F9C42-F168-4F15-A004-B6385B61616A}"/>
    <cellStyle name="Normal 5 3" xfId="250" xr:uid="{00000000-0005-0000-0000-000062050000}"/>
    <cellStyle name="Normal 5 3 2" xfId="418" xr:uid="{00000000-0005-0000-0000-000063050000}"/>
    <cellStyle name="Normal 5 3 2 2" xfId="808" xr:uid="{00000000-0005-0000-0000-000064050000}"/>
    <cellStyle name="Normal 5 3 2 2 2" xfId="2734" xr:uid="{2AA7F142-371C-4D9D-A80C-117338590F0A}"/>
    <cellStyle name="Normal 5 3 2 3" xfId="2733" xr:uid="{64D420E1-FF15-4BF6-BEB6-D7FE3AF8D3B4}"/>
    <cellStyle name="Normal 5 3 3" xfId="673" xr:uid="{00000000-0005-0000-0000-000065050000}"/>
    <cellStyle name="Normal 5 3 3 2" xfId="2735" xr:uid="{E6624680-0655-4FFC-8BCB-5DFE0EA28DDA}"/>
    <cellStyle name="Normal 5 3 4" xfId="1650" xr:uid="{00000000-0005-0000-0000-000066050000}"/>
    <cellStyle name="Normal 5 3 4 2" xfId="2736" xr:uid="{E2C5EDD5-A04C-4D3A-8C65-9D0D3D85C980}"/>
    <cellStyle name="Normal 5 3 5" xfId="2732" xr:uid="{F0DB148A-6966-4FB1-A4E8-E20E945B04F3}"/>
    <cellStyle name="Normal 5 4" xfId="487" xr:uid="{00000000-0005-0000-0000-000067050000}"/>
    <cellStyle name="Normal 5 4 2" xfId="872" xr:uid="{00000000-0005-0000-0000-000068050000}"/>
    <cellStyle name="Normal 5 4 2 2" xfId="2738" xr:uid="{86E95400-B12C-449D-800E-2A5E89D79A81}"/>
    <cellStyle name="Normal 5 4 3" xfId="2737" xr:uid="{07220C25-B18C-4C9A-856B-E2431A011D7A}"/>
    <cellStyle name="Normal 5 5" xfId="944" xr:uid="{00000000-0005-0000-0000-000069050000}"/>
    <cellStyle name="Normal 5 5 2" xfId="2739" xr:uid="{0E9AE4EB-0D08-45B5-A2AD-CE6A40A14A35}"/>
    <cellStyle name="Normal 5 6" xfId="1648" xr:uid="{00000000-0005-0000-0000-00006A050000}"/>
    <cellStyle name="Normal 5 6 2" xfId="2740" xr:uid="{B7760CE5-7F29-4C06-97C6-077B585F998A}"/>
    <cellStyle name="Normal 5 7" xfId="2025" xr:uid="{61039EFD-2A46-4F27-9D58-D96ECF162183}"/>
    <cellStyle name="Normal 5 8" xfId="2062" xr:uid="{A148CB19-4F73-4827-B295-6D8B8E92D849}"/>
    <cellStyle name="Normal 50" xfId="2014" xr:uid="{9B654234-9BF8-4AA2-A680-D3C9E29108EA}"/>
    <cellStyle name="Normal 51" xfId="2015" xr:uid="{BDD6ABB9-B393-4EB6-8DDF-5A8E0607782E}"/>
    <cellStyle name="Normal 52" xfId="2016" xr:uid="{CA9BB07A-FB89-4BB7-B5F4-71B80F882C8D}"/>
    <cellStyle name="Normal 53" xfId="2013" xr:uid="{8AB2A14A-0607-4BE9-9E21-F5AAA5C9A42F}"/>
    <cellStyle name="Normal 54" xfId="2019" xr:uid="{8A27740F-BA75-4D2F-B53A-89BA246BD0D7}"/>
    <cellStyle name="Normal 55" xfId="2020" xr:uid="{D29C8EA7-6780-4E0C-B9ED-974119058C10}"/>
    <cellStyle name="Normal 56" xfId="2021" xr:uid="{F8605C97-FDC8-41D7-8C7A-C454ED735940}"/>
    <cellStyle name="Normal 57" xfId="2022" xr:uid="{231F303D-5004-4060-9984-A63BFC0B70DE}"/>
    <cellStyle name="Normal 58" xfId="2023" xr:uid="{34330AF3-29DE-47CC-B662-E945847125BC}"/>
    <cellStyle name="Normal 59" xfId="2017" xr:uid="{73C0E3E6-7AB3-4B05-BC79-8D12E2F433A7}"/>
    <cellStyle name="Normal 6" xfId="123" xr:uid="{00000000-0005-0000-0000-00006B050000}"/>
    <cellStyle name="Normal 6 10" xfId="1939" xr:uid="{00000000-0005-0000-0000-00006C050000}"/>
    <cellStyle name="Normal 6 2" xfId="199" xr:uid="{00000000-0005-0000-0000-00006D050000}"/>
    <cellStyle name="Normal 6 2 2" xfId="200" xr:uid="{00000000-0005-0000-0000-00006E050000}"/>
    <cellStyle name="Normal 6 2 2 2" xfId="378" xr:uid="{00000000-0005-0000-0000-00006F050000}"/>
    <cellStyle name="Normal 6 2 2 2 2" xfId="768" xr:uid="{00000000-0005-0000-0000-000070050000}"/>
    <cellStyle name="Normal 6 2 2 2 2 2" xfId="2744" xr:uid="{896CF446-D9C3-4F40-86B9-0E6F20A2FDDA}"/>
    <cellStyle name="Normal 6 2 2 2 3" xfId="2743" xr:uid="{FFDC3AC1-2B4B-45E9-94B0-9FFCCAEF45E7}"/>
    <cellStyle name="Normal 6 2 2 3" xfId="638" xr:uid="{00000000-0005-0000-0000-000071050000}"/>
    <cellStyle name="Normal 6 2 2 3 2" xfId="2745" xr:uid="{097EC564-A8C1-4222-8718-AF7B0A2540E6}"/>
    <cellStyle name="Normal 6 2 2 4" xfId="2742" xr:uid="{9B950BF0-A37D-4956-9845-29E313B77891}"/>
    <cellStyle name="Normal 6 2 3" xfId="223" xr:uid="{00000000-0005-0000-0000-000072050000}"/>
    <cellStyle name="Normal 6 2 3 2" xfId="396" xr:uid="{00000000-0005-0000-0000-000073050000}"/>
    <cellStyle name="Normal 6 2 3 2 2" xfId="786" xr:uid="{00000000-0005-0000-0000-000074050000}"/>
    <cellStyle name="Normal 6 2 3 2 2 2" xfId="2748" xr:uid="{699C9E96-8291-4E31-A83D-43D734858AEF}"/>
    <cellStyle name="Normal 6 2 3 2 3" xfId="2747" xr:uid="{2A1EC171-2118-4F00-A836-CE7EF4D5EB37}"/>
    <cellStyle name="Normal 6 2 3 3" xfId="653" xr:uid="{00000000-0005-0000-0000-000075050000}"/>
    <cellStyle name="Normal 6 2 3 3 2" xfId="2749" xr:uid="{AA667812-0ACE-4829-8125-92BF9E0FC201}"/>
    <cellStyle name="Normal 6 2 3 4" xfId="2746" xr:uid="{A51288DB-8FB8-4D0B-AF07-DAE33BE5C635}"/>
    <cellStyle name="Normal 6 2 4" xfId="377" xr:uid="{00000000-0005-0000-0000-000076050000}"/>
    <cellStyle name="Normal 6 2 4 2" xfId="767" xr:uid="{00000000-0005-0000-0000-000077050000}"/>
    <cellStyle name="Normal 6 2 4 2 2" xfId="2751" xr:uid="{D6C8E8D5-6D5D-476F-893B-272BE16D684E}"/>
    <cellStyle name="Normal 6 2 4 3" xfId="2750" xr:uid="{36284413-A79F-4107-BAE4-00734441C9C6}"/>
    <cellStyle name="Normal 6 2 5" xfId="637" xr:uid="{00000000-0005-0000-0000-000078050000}"/>
    <cellStyle name="Normal 6 2 5 2" xfId="2752" xr:uid="{DFC282D9-8EE5-4CBB-9C56-0C12C7E3BC70}"/>
    <cellStyle name="Normal 6 2 6" xfId="1652" xr:uid="{00000000-0005-0000-0000-000079050000}"/>
    <cellStyle name="Normal 6 2 6 2" xfId="2753" xr:uid="{8E57310E-708C-4437-82A7-C92E49DB4B5D}"/>
    <cellStyle name="Normal 6 2 7" xfId="2741" xr:uid="{01AF88A1-1051-4DE5-9744-392D11BD52D9}"/>
    <cellStyle name="Normal 6 3" xfId="201" xr:uid="{00000000-0005-0000-0000-00007A050000}"/>
    <cellStyle name="Normal 6 3 2" xfId="379" xr:uid="{00000000-0005-0000-0000-00007B050000}"/>
    <cellStyle name="Normal 6 3 2 2" xfId="769" xr:uid="{00000000-0005-0000-0000-00007C050000}"/>
    <cellStyle name="Normal 6 3 2 2 2" xfId="2756" xr:uid="{8B2E6172-D90B-474A-A2DB-0A47EDF90C1E}"/>
    <cellStyle name="Normal 6 3 2 3" xfId="2755" xr:uid="{A9A1C99C-29FE-43DB-AD57-9529DD6074FA}"/>
    <cellStyle name="Normal 6 3 3" xfId="639" xr:uid="{00000000-0005-0000-0000-00007D050000}"/>
    <cellStyle name="Normal 6 3 3 2" xfId="2757" xr:uid="{C503BB83-8AA4-44AE-B80A-B1E2F93221DB}"/>
    <cellStyle name="Normal 6 3 4" xfId="1653" xr:uid="{00000000-0005-0000-0000-00007E050000}"/>
    <cellStyle name="Normal 6 3 4 2" xfId="2758" xr:uid="{2BAC071C-2F7C-443E-B011-87BAF396946E}"/>
    <cellStyle name="Normal 6 3 5" xfId="2754" xr:uid="{114E424C-3673-4C67-98D3-0D447BA4F8FB}"/>
    <cellStyle name="Normal 6 4" xfId="198" xr:uid="{00000000-0005-0000-0000-00007F050000}"/>
    <cellStyle name="Normal 6 4 2" xfId="376" xr:uid="{00000000-0005-0000-0000-000080050000}"/>
    <cellStyle name="Normal 6 4 2 2" xfId="766" xr:uid="{00000000-0005-0000-0000-000081050000}"/>
    <cellStyle name="Normal 6 4 2 2 2" xfId="2761" xr:uid="{66E496CC-E9DF-4E85-BD81-B1AA55354139}"/>
    <cellStyle name="Normal 6 4 2 3" xfId="2760" xr:uid="{ECD72D8B-8314-41E0-A5B2-2C279E57B22B}"/>
    <cellStyle name="Normal 6 4 3" xfId="636" xr:uid="{00000000-0005-0000-0000-000082050000}"/>
    <cellStyle name="Normal 6 4 3 2" xfId="2762" xr:uid="{02DD131D-7C18-4A34-B19D-1C40F17A1599}"/>
    <cellStyle name="Normal 6 4 4" xfId="2759" xr:uid="{23CF4716-8952-477D-B769-2BD39396D109}"/>
    <cellStyle name="Normal 6 5" xfId="252" xr:uid="{00000000-0005-0000-0000-000083050000}"/>
    <cellStyle name="Normal 6 6" xfId="352" xr:uid="{00000000-0005-0000-0000-000084050000}"/>
    <cellStyle name="Normal 6 7" xfId="488" xr:uid="{00000000-0005-0000-0000-000085050000}"/>
    <cellStyle name="Normal 6 8" xfId="541" xr:uid="{00000000-0005-0000-0000-000086050000}"/>
    <cellStyle name="Normal 6 8 2" xfId="910" xr:uid="{00000000-0005-0000-0000-000087050000}"/>
    <cellStyle name="Normal 6 8 2 2" xfId="2764" xr:uid="{99E5417B-9CD5-4382-85B2-2F44FD0699F1}"/>
    <cellStyle name="Normal 6 8 3" xfId="2763" xr:uid="{54401CED-851C-4BE4-83D9-80B466BAAAB2}"/>
    <cellStyle name="Normal 6 9" xfId="1651" xr:uid="{00000000-0005-0000-0000-000088050000}"/>
    <cellStyle name="Normal 6 9 2" xfId="2765" xr:uid="{A4AA608A-6A9F-4F1A-9416-D4EADB79F347}"/>
    <cellStyle name="Normal 60" xfId="2057" xr:uid="{8B692C1E-3848-4ADB-899F-D5EBA8D319E4}"/>
    <cellStyle name="Normal 61" xfId="2056" xr:uid="{E3B927A4-E856-4726-90E5-776A323D6071}"/>
    <cellStyle name="Normal 62" xfId="2058" xr:uid="{6539E6DA-BF08-44B6-B03A-5D3FFB64A6A4}"/>
    <cellStyle name="Normal 63" xfId="2066" xr:uid="{5AA2A009-439D-4101-8FC2-2436AEBFB72F}"/>
    <cellStyle name="Normal 64" xfId="2094" xr:uid="{EA75F757-4F1A-42C0-843A-FD8CD62FC637}"/>
    <cellStyle name="Normal 65" xfId="2096" xr:uid="{001F8D05-50EE-41D5-919F-ED7001A3A5FF}"/>
    <cellStyle name="Normal 66" xfId="3068" xr:uid="{86FAE404-ED8C-42A9-BC24-4BAD683E9C07}"/>
    <cellStyle name="Normal 67" xfId="3082" xr:uid="{B4D5CE07-3440-4DB0-8E2A-62890F3F534A}"/>
    <cellStyle name="Normal 68" xfId="3024" xr:uid="{CC4EAE07-6B53-4F1F-B45C-01CDF4E2E50D}"/>
    <cellStyle name="Normal 69" xfId="3081" xr:uid="{209AA438-DC3F-4703-98C0-FF83577790A3}"/>
    <cellStyle name="Normal 7" xfId="121" xr:uid="{00000000-0005-0000-0000-000089050000}"/>
    <cellStyle name="Normal 7 2" xfId="203" xr:uid="{00000000-0005-0000-0000-00008A050000}"/>
    <cellStyle name="Normal 7 2 2" xfId="1655" xr:uid="{00000000-0005-0000-0000-00008B050000}"/>
    <cellStyle name="Normal 7 2 2 2" xfId="2767" xr:uid="{4D5048B8-93C7-41AA-841E-084411A5CB19}"/>
    <cellStyle name="Normal 7 3" xfId="202" xr:uid="{00000000-0005-0000-0000-00008C050000}"/>
    <cellStyle name="Normal 7 3 2" xfId="1656" xr:uid="{00000000-0005-0000-0000-00008D050000}"/>
    <cellStyle name="Normal 7 3 2 2" xfId="2768" xr:uid="{8A755715-CF8C-484D-A864-308ECF24602B}"/>
    <cellStyle name="Normal 7 4" xfId="351" xr:uid="{00000000-0005-0000-0000-00008E050000}"/>
    <cellStyle name="Normal 7 4 2" xfId="742" xr:uid="{00000000-0005-0000-0000-00008F050000}"/>
    <cellStyle name="Normal 7 4 2 2" xfId="2770" xr:uid="{F71BE8A9-5299-435D-A1F7-DB3051E8D437}"/>
    <cellStyle name="Normal 7 4 3" xfId="2769" xr:uid="{C2293D87-A281-4D70-9BD2-C700B9D4ED46}"/>
    <cellStyle name="Normal 7 5" xfId="489" xr:uid="{00000000-0005-0000-0000-000090050000}"/>
    <cellStyle name="Normal 7 6" xfId="613" xr:uid="{00000000-0005-0000-0000-000091050000}"/>
    <cellStyle name="Normal 7 6 2" xfId="2771" xr:uid="{CAD7E2E3-898D-4B0D-BA30-295D089CBB85}"/>
    <cellStyle name="Normal 7 7" xfId="1654" xr:uid="{00000000-0005-0000-0000-000092050000}"/>
    <cellStyle name="Normal 7 7 2" xfId="2772" xr:uid="{EF4DB750-15D8-41C4-A4EB-29DA06D50411}"/>
    <cellStyle name="Normal 7 8" xfId="1966" xr:uid="{00000000-0005-0000-0000-000093050000}"/>
    <cellStyle name="Normal 7 9" xfId="2766" xr:uid="{6F2EFEF3-8948-4927-8561-80A8D5760E44}"/>
    <cellStyle name="Normal 70" xfId="3015" xr:uid="{F78B8155-1E4D-4D1C-B4E0-506A613C9A01}"/>
    <cellStyle name="Normal 71" xfId="3080" xr:uid="{8D9F77FA-9166-4A70-9F25-43BB0C605E3A}"/>
    <cellStyle name="Normal 72" xfId="3014" xr:uid="{B8EEFAEC-1002-411A-86BB-620BAED4DBC2}"/>
    <cellStyle name="Normal 73" xfId="3079" xr:uid="{BEE23EED-0DDC-4E7B-973F-D5F8B177BEC4}"/>
    <cellStyle name="Normal 74" xfId="3013" xr:uid="{E02E0B93-07CF-4A96-9C52-BA24B009B414}"/>
    <cellStyle name="Normal 75" xfId="3078" xr:uid="{52F180B3-118F-4E46-9284-9D1204DE830E}"/>
    <cellStyle name="Normal 76" xfId="3012" xr:uid="{B14151BA-055B-47F4-87FC-6D887D7206CD}"/>
    <cellStyle name="Normal 77" xfId="3077" xr:uid="{CCE379CB-6716-450B-B260-6F6EDCB91957}"/>
    <cellStyle name="Normal 78" xfId="3011" xr:uid="{92292432-784B-4FA5-A55D-A090F800213A}"/>
    <cellStyle name="Normal 79" xfId="3076" xr:uid="{34D9F1C0-5373-4920-A265-975D9C294470}"/>
    <cellStyle name="Normal 8" xfId="204" xr:uid="{00000000-0005-0000-0000-000094050000}"/>
    <cellStyle name="Normal 8 2" xfId="205" xr:uid="{00000000-0005-0000-0000-000095050000}"/>
    <cellStyle name="Normal 8 2 2" xfId="381" xr:uid="{00000000-0005-0000-0000-000096050000}"/>
    <cellStyle name="Normal 8 2 2 2" xfId="771" xr:uid="{00000000-0005-0000-0000-000097050000}"/>
    <cellStyle name="Normal 8 2 2 2 2" xfId="2776" xr:uid="{DEE02ABB-F3E2-4084-A276-3DDC09AED20F}"/>
    <cellStyle name="Normal 8 2 2 3" xfId="2775" xr:uid="{B9B6C9EA-E80F-40F6-BCDD-AA5CA78667DE}"/>
    <cellStyle name="Normal 8 2 3" xfId="641" xr:uid="{00000000-0005-0000-0000-000098050000}"/>
    <cellStyle name="Normal 8 2 3 2" xfId="2777" xr:uid="{0921886B-AD2E-4DD3-B69A-EE3B848EFD28}"/>
    <cellStyle name="Normal 8 2 4" xfId="2774" xr:uid="{C225C5C8-FB07-493C-A3F3-94B6501F9F2D}"/>
    <cellStyle name="Normal 8 3" xfId="224" xr:uid="{00000000-0005-0000-0000-000099050000}"/>
    <cellStyle name="Normal 8 3 2" xfId="397" xr:uid="{00000000-0005-0000-0000-00009A050000}"/>
    <cellStyle name="Normal 8 3 2 2" xfId="787" xr:uid="{00000000-0005-0000-0000-00009B050000}"/>
    <cellStyle name="Normal 8 3 2 2 2" xfId="2780" xr:uid="{2487D513-4E2C-4F83-8AE4-78AA3C9DF033}"/>
    <cellStyle name="Normal 8 3 2 3" xfId="2779" xr:uid="{2C166E42-054A-41A2-B095-ADD1B3C9D8C0}"/>
    <cellStyle name="Normal 8 3 3" xfId="654" xr:uid="{00000000-0005-0000-0000-00009C050000}"/>
    <cellStyle name="Normal 8 3 3 2" xfId="2781" xr:uid="{0095E93A-A920-47B8-9AF6-E51D2EA3CA73}"/>
    <cellStyle name="Normal 8 3 4" xfId="2778" xr:uid="{5A23041B-49A7-4137-ACEA-2F4360BF91AD}"/>
    <cellStyle name="Normal 8 4" xfId="261" xr:uid="{00000000-0005-0000-0000-00009D050000}"/>
    <cellStyle name="Normal 8 5" xfId="380" xr:uid="{00000000-0005-0000-0000-00009E050000}"/>
    <cellStyle name="Normal 8 5 2" xfId="770" xr:uid="{00000000-0005-0000-0000-00009F050000}"/>
    <cellStyle name="Normal 8 5 2 2" xfId="2783" xr:uid="{4437D657-B605-46B1-8211-2471AA9F6E57}"/>
    <cellStyle name="Normal 8 5 3" xfId="2782" xr:uid="{6DCB2832-8DA1-445C-8519-7771F71456AF}"/>
    <cellStyle name="Normal 8 6" xfId="498" xr:uid="{00000000-0005-0000-0000-0000A0050000}"/>
    <cellStyle name="Normal 8 7" xfId="640" xr:uid="{00000000-0005-0000-0000-0000A1050000}"/>
    <cellStyle name="Normal 8 7 2" xfId="2784" xr:uid="{E10874D7-EF7F-4677-A287-67DF919431ED}"/>
    <cellStyle name="Normal 8 8" xfId="1657" xr:uid="{00000000-0005-0000-0000-0000A2050000}"/>
    <cellStyle name="Normal 8 8 2" xfId="2785" xr:uid="{6781AE02-E4BA-440C-B29A-E22382659154}"/>
    <cellStyle name="Normal 8 9" xfId="2773" xr:uid="{CA6AF7A7-7FEF-4C67-B1A5-06E72A05A550}"/>
    <cellStyle name="Normal 80" xfId="3010" xr:uid="{1C28F675-C7E2-4119-8433-5F8721B28A88}"/>
    <cellStyle name="Normal 81" xfId="3075" xr:uid="{30A693A4-5DB8-4EAC-9A77-0FDD5D00505E}"/>
    <cellStyle name="Normal 82" xfId="3009" xr:uid="{264FC105-8244-4BE4-89BA-9F8491E4B7AB}"/>
    <cellStyle name="Normal 83" xfId="3074" xr:uid="{B9434D2C-4875-4983-A0F4-A65100EA9A8A}"/>
    <cellStyle name="Normal 84" xfId="3008" xr:uid="{B5538612-D63E-415D-8953-7D3CB03FF3E0}"/>
    <cellStyle name="Normal 85" xfId="3073" xr:uid="{D1CB4A52-2D83-4686-9F1F-644BF29919CE}"/>
    <cellStyle name="Normal 86" xfId="3007" xr:uid="{82BEFA08-33B6-4348-BD8C-3134E59C10E6}"/>
    <cellStyle name="Normal 87" xfId="3072" xr:uid="{27679E85-7E26-410F-9437-6CE872256AB5}"/>
    <cellStyle name="Normal 88" xfId="3083" xr:uid="{76599895-EF00-4EE2-8AEF-6397CB0C95BE}"/>
    <cellStyle name="Normal 89" xfId="3088" xr:uid="{BC9B87A0-198E-4663-97C1-97423B150C75}"/>
    <cellStyle name="Normal 9" xfId="206" xr:uid="{00000000-0005-0000-0000-0000A3050000}"/>
    <cellStyle name="Normal 9 2" xfId="207" xr:uid="{00000000-0005-0000-0000-0000A4050000}"/>
    <cellStyle name="Normal 9 2 2" xfId="383" xr:uid="{00000000-0005-0000-0000-0000A5050000}"/>
    <cellStyle name="Normal 9 2 2 2" xfId="773" xr:uid="{00000000-0005-0000-0000-0000A6050000}"/>
    <cellStyle name="Normal 9 2 2 2 2" xfId="2789" xr:uid="{738D11B9-30B2-471B-9C4B-50038F11F59C}"/>
    <cellStyle name="Normal 9 2 2 3" xfId="2788" xr:uid="{5553229A-C5DF-49CE-A098-D12D36BE181E}"/>
    <cellStyle name="Normal 9 2 3" xfId="643" xr:uid="{00000000-0005-0000-0000-0000A7050000}"/>
    <cellStyle name="Normal 9 2 3 2" xfId="2790" xr:uid="{DB99B24D-59FD-4BEB-BCD9-BE7B5E70BB09}"/>
    <cellStyle name="Normal 9 2 4" xfId="2787" xr:uid="{C65CC860-71D8-48F5-BFAA-40BACF63EC2C}"/>
    <cellStyle name="Normal 9 3" xfId="225" xr:uid="{00000000-0005-0000-0000-0000A8050000}"/>
    <cellStyle name="Normal 9 3 2" xfId="398" xr:uid="{00000000-0005-0000-0000-0000A9050000}"/>
    <cellStyle name="Normal 9 3 2 2" xfId="788" xr:uid="{00000000-0005-0000-0000-0000AA050000}"/>
    <cellStyle name="Normal 9 3 2 2 2" xfId="2793" xr:uid="{ABE3F85D-776C-450F-9A24-26C7DFF386D2}"/>
    <cellStyle name="Normal 9 3 2 3" xfId="2792" xr:uid="{D465904B-A9F6-436B-B508-911798764C33}"/>
    <cellStyle name="Normal 9 3 3" xfId="655" xr:uid="{00000000-0005-0000-0000-0000AB050000}"/>
    <cellStyle name="Normal 9 3 3 2" xfId="2794" xr:uid="{4627C256-9971-4D5F-82F6-DC03CDD73DB3}"/>
    <cellStyle name="Normal 9 3 4" xfId="2791" xr:uid="{13C1831D-745C-4298-B581-ABD14B30330B}"/>
    <cellStyle name="Normal 9 4" xfId="263" xr:uid="{00000000-0005-0000-0000-0000AC050000}"/>
    <cellStyle name="Normal 9 4 2" xfId="427" xr:uid="{00000000-0005-0000-0000-0000AD050000}"/>
    <cellStyle name="Normal 9 4 2 2" xfId="817" xr:uid="{00000000-0005-0000-0000-0000AE050000}"/>
    <cellStyle name="Normal 9 4 2 2 2" xfId="2797" xr:uid="{927003B1-0E50-4718-B349-7D88C26E3182}"/>
    <cellStyle name="Normal 9 4 2 3" xfId="2796" xr:uid="{F7BA6666-A39D-4FCD-890D-6F820D6DB47E}"/>
    <cellStyle name="Normal 9 4 3" xfId="682" xr:uid="{00000000-0005-0000-0000-0000AF050000}"/>
    <cellStyle name="Normal 9 4 3 2" xfId="2798" xr:uid="{3A609F15-5EBF-4DA5-B877-F230B935D8F4}"/>
    <cellStyle name="Normal 9 4 4" xfId="2795" xr:uid="{87127D36-35FE-493E-B3D5-610410E5DE6A}"/>
    <cellStyle name="Normal 9 5" xfId="382" xr:uid="{00000000-0005-0000-0000-0000B0050000}"/>
    <cellStyle name="Normal 9 5 2" xfId="772" xr:uid="{00000000-0005-0000-0000-0000B1050000}"/>
    <cellStyle name="Normal 9 5 2 2" xfId="2800" xr:uid="{5B0B60C7-0207-4B65-B1EF-CD7DDBD039B5}"/>
    <cellStyle name="Normal 9 5 3" xfId="2799" xr:uid="{BF5C28E4-CB27-49A2-9325-501D706D8F4B}"/>
    <cellStyle name="Normal 9 6" xfId="501" xr:uid="{00000000-0005-0000-0000-0000B2050000}"/>
    <cellStyle name="Normal 9 7" xfId="642" xr:uid="{00000000-0005-0000-0000-0000B3050000}"/>
    <cellStyle name="Normal 9 7 2" xfId="2801" xr:uid="{6FE4B817-975C-4EFD-8ADF-35ABB821563E}"/>
    <cellStyle name="Normal 9 8" xfId="1658" xr:uid="{00000000-0005-0000-0000-0000B4050000}"/>
    <cellStyle name="Normal 9 8 2" xfId="2802" xr:uid="{8BAA10B3-BAFC-4898-8DAE-234AF7F8E282}"/>
    <cellStyle name="Normal 9 9" xfId="2786" xr:uid="{6D6AD997-3111-4294-A48E-0C03229D46C7}"/>
    <cellStyle name="Normal 90" xfId="3124" xr:uid="{5A378EF8-DD0D-4A6C-9951-9F99A3486A1F}"/>
    <cellStyle name="Normal_~3133526" xfId="81" xr:uid="{00000000-0005-0000-0000-0000B5050000}"/>
    <cellStyle name="Normal_Banco de Dados BMF BOVESPA" xfId="82" xr:uid="{00000000-0005-0000-0000-0000B6050000}"/>
    <cellStyle name="Normal10" xfId="1659" xr:uid="{00000000-0005-0000-0000-0000B7050000}"/>
    <cellStyle name="Normale_A_UdC_MM_CCC_CdC" xfId="1660" xr:uid="{00000000-0005-0000-0000-0000B8050000}"/>
    <cellStyle name="Nota" xfId="1682" builtinId="10" customBuiltin="1"/>
    <cellStyle name="Nota 10" xfId="3125" xr:uid="{D06C83FB-FD6D-499C-8620-0820DAF6B5C6}"/>
    <cellStyle name="Nota 2" xfId="83" xr:uid="{00000000-0005-0000-0000-0000BA050000}"/>
    <cellStyle name="Nota 2 2" xfId="84" xr:uid="{00000000-0005-0000-0000-0000BB050000}"/>
    <cellStyle name="Nota 2 2 2" xfId="1663" xr:uid="{00000000-0005-0000-0000-0000BC050000}"/>
    <cellStyle name="Nota 2 2 2 2" xfId="2803" xr:uid="{75E0E0AA-6EBD-4AED-AC2A-57FAB75147AE}"/>
    <cellStyle name="Nota 2 2 3" xfId="1664" xr:uid="{00000000-0005-0000-0000-0000BD050000}"/>
    <cellStyle name="Nota 2 2 3 2" xfId="2804" xr:uid="{BA41365D-EF23-4341-9B33-B9560F64D97E}"/>
    <cellStyle name="Nota 2 2 4" xfId="1662" xr:uid="{00000000-0005-0000-0000-0000BE050000}"/>
    <cellStyle name="Nota 2 2 4 2" xfId="2805" xr:uid="{B73F541C-D584-4A3F-8FE8-9ECAA41BDB77}"/>
    <cellStyle name="Nota 2 2 5" xfId="1978" xr:uid="{00000000-0005-0000-0000-0000BF050000}"/>
    <cellStyle name="Nota 2 3" xfId="306" xr:uid="{00000000-0005-0000-0000-0000C0050000}"/>
    <cellStyle name="Nota 2 3 2" xfId="442" xr:uid="{00000000-0005-0000-0000-0000C1050000}"/>
    <cellStyle name="Nota 2 3 2 2" xfId="832" xr:uid="{00000000-0005-0000-0000-0000C2050000}"/>
    <cellStyle name="Nota 2 3 2 2 2" xfId="2808" xr:uid="{36941299-780B-43C0-8A3B-8719072356CF}"/>
    <cellStyle name="Nota 2 3 2 3" xfId="2807" xr:uid="{EB31CCE8-592E-4EC1-BE7B-62D6BA6D14C3}"/>
    <cellStyle name="Nota 2 3 3" xfId="594" xr:uid="{00000000-0005-0000-0000-0000C3050000}"/>
    <cellStyle name="Nota 2 3 3 2" xfId="2809" xr:uid="{5EC8C656-F0CB-497B-8B70-89C8CE0EB59C}"/>
    <cellStyle name="Nota 2 3 4" xfId="697" xr:uid="{00000000-0005-0000-0000-0000C4050000}"/>
    <cellStyle name="Nota 2 3 4 2" xfId="2810" xr:uid="{D9FA097D-9A1E-4700-A635-A05B7336E0DE}"/>
    <cellStyle name="Nota 2 3 5" xfId="1665" xr:uid="{00000000-0005-0000-0000-0000C5050000}"/>
    <cellStyle name="Nota 2 3 5 2" xfId="2811" xr:uid="{C2F58F7B-AB90-4511-AF63-F0061CF2DF7A}"/>
    <cellStyle name="Nota 2 3 6" xfId="1974" xr:uid="{00000000-0005-0000-0000-0000C6050000}"/>
    <cellStyle name="Nota 2 3 7" xfId="2806" xr:uid="{DA9A3E9B-485C-4838-B213-F587EDC434F3}"/>
    <cellStyle name="Nota 2 4" xfId="1666" xr:uid="{00000000-0005-0000-0000-0000C7050000}"/>
    <cellStyle name="Nota 2 4 2" xfId="2812" xr:uid="{68D17D83-D5BE-4E8A-AE84-F916BD73433F}"/>
    <cellStyle name="Nota 2 5" xfId="1667" xr:uid="{00000000-0005-0000-0000-0000C8050000}"/>
    <cellStyle name="Nota 2 5 2" xfId="2813" xr:uid="{E460B7EA-4E5C-4D26-A912-5419C3DE08DC}"/>
    <cellStyle name="Nota 2 6" xfId="1668" xr:uid="{00000000-0005-0000-0000-0000C9050000}"/>
    <cellStyle name="Nota 2 6 2" xfId="2814" xr:uid="{CB174102-3EFC-4AB0-8FA1-A0797ED9A544}"/>
    <cellStyle name="Nota 2 7" xfId="1669" xr:uid="{00000000-0005-0000-0000-0000CA050000}"/>
    <cellStyle name="Nota 2 7 2" xfId="2815" xr:uid="{02AC3C12-BA97-4134-ABBF-B3C0F3D3BA72}"/>
    <cellStyle name="Nota 2 8" xfId="1670" xr:uid="{00000000-0005-0000-0000-0000CB050000}"/>
    <cellStyle name="Nota 2 8 2" xfId="2816" xr:uid="{8A694CCE-AF21-4E62-AC84-18C81395CFA3}"/>
    <cellStyle name="Nota 2 9" xfId="1661" xr:uid="{00000000-0005-0000-0000-0000CC050000}"/>
    <cellStyle name="Nota 2 9 2" xfId="2817" xr:uid="{5B40C558-30B4-4BDA-8EF8-8D2C939168ED}"/>
    <cellStyle name="Nota 3" xfId="159" xr:uid="{00000000-0005-0000-0000-0000CD050000}"/>
    <cellStyle name="Nota 3 2" xfId="311" xr:uid="{00000000-0005-0000-0000-0000CE050000}"/>
    <cellStyle name="Nota 3 2 2" xfId="447" xr:uid="{00000000-0005-0000-0000-0000CF050000}"/>
    <cellStyle name="Nota 3 2 2 2" xfId="837" xr:uid="{00000000-0005-0000-0000-0000D0050000}"/>
    <cellStyle name="Nota 3 2 2 2 2" xfId="2820" xr:uid="{B624293D-A6C4-4E29-B50A-35212F9AA6D6}"/>
    <cellStyle name="Nota 3 2 2 3" xfId="2819" xr:uid="{63C22BBB-6837-4DBF-8832-F0F483BC0B48}"/>
    <cellStyle name="Nota 3 2 3" xfId="601" xr:uid="{00000000-0005-0000-0000-0000D1050000}"/>
    <cellStyle name="Nota 3 2 3 2" xfId="2821" xr:uid="{3061FFE0-A0C3-4487-BC1D-A2FA033805FE}"/>
    <cellStyle name="Nota 3 2 4" xfId="702" xr:uid="{00000000-0005-0000-0000-0000D2050000}"/>
    <cellStyle name="Nota 3 2 4 2" xfId="2822" xr:uid="{BEA9F5DF-8B96-4485-9733-5E2DF3B334BC}"/>
    <cellStyle name="Nota 3 2 5" xfId="1672" xr:uid="{00000000-0005-0000-0000-0000D3050000}"/>
    <cellStyle name="Nota 3 2 5 2" xfId="2823" xr:uid="{1F71D9E2-E5C9-4A85-88E6-67B2EA9A07C3}"/>
    <cellStyle name="Nota 3 2 6" xfId="1983" xr:uid="{00000000-0005-0000-0000-0000D4050000}"/>
    <cellStyle name="Nota 3 2 7" xfId="2818" xr:uid="{6D9CDDD2-73CD-4BEB-B3C9-9A34F367B3BF}"/>
    <cellStyle name="Nota 3 3" xfId="606" xr:uid="{00000000-0005-0000-0000-0000D5050000}"/>
    <cellStyle name="Nota 3 3 2" xfId="1673" xr:uid="{00000000-0005-0000-0000-0000D6050000}"/>
    <cellStyle name="Nota 3 3 2 2" xfId="2824" xr:uid="{1FF5EED2-2AAD-4311-A892-CCB051D889FB}"/>
    <cellStyle name="Nota 3 3 3" xfId="1988" xr:uid="{00000000-0005-0000-0000-0000D7050000}"/>
    <cellStyle name="Nota 3 4" xfId="589" xr:uid="{00000000-0005-0000-0000-0000D8050000}"/>
    <cellStyle name="Nota 3 4 2" xfId="2825" xr:uid="{60A736C4-EBCE-4486-AECC-6ADB70D644C2}"/>
    <cellStyle name="Nota 3 5" xfId="1671" xr:uid="{00000000-0005-0000-0000-0000D9050000}"/>
    <cellStyle name="Nota 3 5 2" xfId="2826" xr:uid="{9CBEA95C-14A7-4F9C-9561-78AE7C01CCE1}"/>
    <cellStyle name="Nota 4" xfId="325" xr:uid="{00000000-0005-0000-0000-0000DA050000}"/>
    <cellStyle name="Nota 4 2" xfId="461" xr:uid="{00000000-0005-0000-0000-0000DB050000}"/>
    <cellStyle name="Nota 4 2 2" xfId="851" xr:uid="{00000000-0005-0000-0000-0000DC050000}"/>
    <cellStyle name="Nota 4 2 2 2" xfId="2829" xr:uid="{7ED11ECA-02EE-403F-9F69-21A6E2565522}"/>
    <cellStyle name="Nota 4 2 3" xfId="1675" xr:uid="{00000000-0005-0000-0000-0000DD050000}"/>
    <cellStyle name="Nota 4 2 3 2" xfId="2830" xr:uid="{4CAC39F7-AF2F-4FB1-ABD7-86FF8F14D4A8}"/>
    <cellStyle name="Nota 4 2 4" xfId="2828" xr:uid="{C3A8481C-0D10-4AE4-8C25-6C5605217FD5}"/>
    <cellStyle name="Nota 4 3" xfId="554" xr:uid="{00000000-0005-0000-0000-0000DE050000}"/>
    <cellStyle name="Nota 4 3 2" xfId="912" xr:uid="{00000000-0005-0000-0000-0000DF050000}"/>
    <cellStyle name="Nota 4 3 2 2" xfId="2832" xr:uid="{FE363F96-6C1B-45AF-9D0F-F2AE3AB598F4}"/>
    <cellStyle name="Nota 4 3 3" xfId="1676" xr:uid="{00000000-0005-0000-0000-0000E0050000}"/>
    <cellStyle name="Nota 4 3 3 2" xfId="2833" xr:uid="{8E994253-6FD6-4B0D-BB43-7767205401A3}"/>
    <cellStyle name="Nota 4 3 4" xfId="2831" xr:uid="{530EE14A-E9A2-4C87-8231-0055661F3748}"/>
    <cellStyle name="Nota 4 4" xfId="716" xr:uid="{00000000-0005-0000-0000-0000E1050000}"/>
    <cellStyle name="Nota 4 4 2" xfId="2834" xr:uid="{1FBB5510-475A-4C70-A0BD-43424D9305CA}"/>
    <cellStyle name="Nota 4 5" xfId="1674" xr:uid="{00000000-0005-0000-0000-0000E2050000}"/>
    <cellStyle name="Nota 4 5 2" xfId="2835" xr:uid="{B2DF3925-5592-47D4-841D-37E0D16AC788}"/>
    <cellStyle name="Nota 4 6" xfId="1941" xr:uid="{00000000-0005-0000-0000-0000E3050000}"/>
    <cellStyle name="Nota 4 7" xfId="2827" xr:uid="{32B08B93-B40B-44F5-AC9B-A058A83D576A}"/>
    <cellStyle name="Nota 5" xfId="1677" xr:uid="{00000000-0005-0000-0000-0000E4050000}"/>
    <cellStyle name="Nota 5 2" xfId="2836" xr:uid="{AA8DC68A-7E76-499D-B2A9-1F88EF2953B5}"/>
    <cellStyle name="Nota 6" xfId="1678" xr:uid="{00000000-0005-0000-0000-0000E5050000}"/>
    <cellStyle name="Nota 6 2" xfId="2837" xr:uid="{F35A8A14-FB14-4259-B23A-EF4B7EBCC737}"/>
    <cellStyle name="Nota 7" xfId="1679" xr:uid="{00000000-0005-0000-0000-0000E6050000}"/>
    <cellStyle name="Nota 7 2" xfId="2838" xr:uid="{B2110289-943D-4291-89BA-2461A238CEDE}"/>
    <cellStyle name="Nota 8" xfId="1680" xr:uid="{00000000-0005-0000-0000-0000E7050000}"/>
    <cellStyle name="Nota 8 2" xfId="2839" xr:uid="{65E24603-1F90-4EA5-AA38-C6BEE0D18F99}"/>
    <cellStyle name="Nota 9" xfId="1681" xr:uid="{00000000-0005-0000-0000-0000E8050000}"/>
    <cellStyle name="Nota 9 2" xfId="2840" xr:uid="{8FF840B5-4FDC-4196-9CB9-5760A7A1D9BA}"/>
    <cellStyle name="Œ…‹æØ‚è [0.00]_laroux" xfId="1683" xr:uid="{00000000-0005-0000-0000-0000EA050000}"/>
    <cellStyle name="Œ…‹æØ‚è_laroux" xfId="1684" xr:uid="{00000000-0005-0000-0000-0000EB050000}"/>
    <cellStyle name="Output" xfId="90" xr:uid="{00000000-0005-0000-0000-0000EC050000}"/>
    <cellStyle name="Output 2" xfId="2841" xr:uid="{04ACC5D4-C9FC-415D-B1A9-BAAAE0983FC5}"/>
    <cellStyle name="Percent (0)" xfId="1685" xr:uid="{00000000-0005-0000-0000-0000ED050000}"/>
    <cellStyle name="Percent [2]" xfId="1686" xr:uid="{00000000-0005-0000-0000-0000EE050000}"/>
    <cellStyle name="Percent 2" xfId="1687" xr:uid="{00000000-0005-0000-0000-0000EF050000}"/>
    <cellStyle name="PERCENTAGE" xfId="1688" xr:uid="{00000000-0005-0000-0000-0000F0050000}"/>
    <cellStyle name="Percentual" xfId="1689" xr:uid="{00000000-0005-0000-0000-0000F1050000}"/>
    <cellStyle name="Ponto" xfId="1690" xr:uid="{00000000-0005-0000-0000-0000F2050000}"/>
    <cellStyle name="Porcentagem" xfId="85" builtinId="5"/>
    <cellStyle name="Porcentagem 10" xfId="940" xr:uid="{00000000-0005-0000-0000-0000F4050000}"/>
    <cellStyle name="Porcentagem 10 2" xfId="2842" xr:uid="{0C679B8E-C02E-475E-92B7-02E75C0C2554}"/>
    <cellStyle name="Porcentagem 11" xfId="1993" xr:uid="{D1231D51-4033-4EBC-BA3B-6D5E6555132F}"/>
    <cellStyle name="Porcentagem 11 2" xfId="3071" xr:uid="{AF8BE003-A97B-4B05-9A00-EDA866B379A3}"/>
    <cellStyle name="Porcentagem 12" xfId="2018" xr:uid="{A4595113-88F4-48BC-B6F6-DB22A0BCAA6F}"/>
    <cellStyle name="Porcentagem 13" xfId="2060" xr:uid="{778B95F9-705F-4AFB-9AD8-727977C5BA76}"/>
    <cellStyle name="Porcentagem 14" xfId="3089" xr:uid="{6BB67F80-699B-4919-8177-97D58C0B08C1}"/>
    <cellStyle name="Porcentagem 2" xfId="86" xr:uid="{00000000-0005-0000-0000-0000F5050000}"/>
    <cellStyle name="Porcentagem 2 2" xfId="87" xr:uid="{00000000-0005-0000-0000-0000F6050000}"/>
    <cellStyle name="Porcentagem 2 2 2" xfId="586" xr:uid="{00000000-0005-0000-0000-0000F7050000}"/>
    <cellStyle name="Porcentagem 2 2 2 2" xfId="931" xr:uid="{00000000-0005-0000-0000-0000F8050000}"/>
    <cellStyle name="Porcentagem 2 2 2 2 2" xfId="2844" xr:uid="{CCC0893C-FB6C-44B6-A35F-DDF3BF308CEF}"/>
    <cellStyle name="Porcentagem 2 2 2 3" xfId="1691" xr:uid="{00000000-0005-0000-0000-0000F9050000}"/>
    <cellStyle name="Porcentagem 2 2 2 4" xfId="2843" xr:uid="{616F5724-9C36-4DA6-AF8A-A5FE3D6145E2}"/>
    <cellStyle name="Porcentagem 2 2 3" xfId="1961" xr:uid="{00000000-0005-0000-0000-0000FA050000}"/>
    <cellStyle name="Porcentagem 2 3" xfId="309" xr:uid="{00000000-0005-0000-0000-0000FB050000}"/>
    <cellStyle name="Porcentagem 2 3 2" xfId="445" xr:uid="{00000000-0005-0000-0000-0000FC050000}"/>
    <cellStyle name="Porcentagem 2 3 2 2" xfId="835" xr:uid="{00000000-0005-0000-0000-0000FD050000}"/>
    <cellStyle name="Porcentagem 2 3 2 2 2" xfId="2847" xr:uid="{654FFD87-54FE-4E29-ABC7-09A8ECD80B79}"/>
    <cellStyle name="Porcentagem 2 3 2 3" xfId="2846" xr:uid="{C3E900C8-2878-49BC-B4E4-5A3CFFDFE0E7}"/>
    <cellStyle name="Porcentagem 2 3 3" xfId="700" xr:uid="{00000000-0005-0000-0000-0000FE050000}"/>
    <cellStyle name="Porcentagem 2 3 3 2" xfId="2848" xr:uid="{6E44AB8D-1ADA-49EE-BE1C-0D88394D706D}"/>
    <cellStyle name="Porcentagem 2 3 4" xfId="1692" xr:uid="{00000000-0005-0000-0000-0000FF050000}"/>
    <cellStyle name="Porcentagem 2 3 5" xfId="2845" xr:uid="{A8948560-A9B7-49E3-8ECE-B4F5CE64F03D}"/>
    <cellStyle name="Porcentagem 2 4" xfId="490" xr:uid="{00000000-0005-0000-0000-000000060000}"/>
    <cellStyle name="Porcentagem 2 4 2" xfId="1693" xr:uid="{00000000-0005-0000-0000-000001060000}"/>
    <cellStyle name="Porcentagem 2 5" xfId="538" xr:uid="{00000000-0005-0000-0000-000002060000}"/>
    <cellStyle name="Porcentagem 2 5 2" xfId="907" xr:uid="{00000000-0005-0000-0000-000003060000}"/>
    <cellStyle name="Porcentagem 2 5 2 2" xfId="2850" xr:uid="{34AE82F0-06F5-43DA-80EC-A89D8E6EFD0D}"/>
    <cellStyle name="Porcentagem 2 5 3" xfId="2849" xr:uid="{9D8B672F-CF16-4F2E-9449-F928FA04041F}"/>
    <cellStyle name="Porcentagem 2 6" xfId="1936" xr:uid="{00000000-0005-0000-0000-000004060000}"/>
    <cellStyle name="Porcentagem 2 7" xfId="1996" xr:uid="{3528C5BE-5CB5-45F1-B09D-FF3264BB0331}"/>
    <cellStyle name="Porcentagem 3" xfId="88" xr:uid="{00000000-0005-0000-0000-000005060000}"/>
    <cellStyle name="Porcentagem 3 2" xfId="161" xr:uid="{00000000-0005-0000-0000-000006060000}"/>
    <cellStyle name="Porcentagem 3 2 2" xfId="210" xr:uid="{00000000-0005-0000-0000-000007060000}"/>
    <cellStyle name="Porcentagem 3 2 2 2" xfId="385" xr:uid="{00000000-0005-0000-0000-000008060000}"/>
    <cellStyle name="Porcentagem 3 2 2 2 2" xfId="775" xr:uid="{00000000-0005-0000-0000-000009060000}"/>
    <cellStyle name="Porcentagem 3 2 2 2 2 2" xfId="2855" xr:uid="{78218E11-714F-4306-A045-4E074FEE977F}"/>
    <cellStyle name="Porcentagem 3 2 2 2 3" xfId="2854" xr:uid="{6FEA7008-6130-486E-BDA6-2C48159A14CD}"/>
    <cellStyle name="Porcentagem 3 2 2 3" xfId="645" xr:uid="{00000000-0005-0000-0000-00000A060000}"/>
    <cellStyle name="Porcentagem 3 2 2 3 2" xfId="2856" xr:uid="{E751009B-A99F-457D-98AA-D68E98D3837E}"/>
    <cellStyle name="Porcentagem 3 2 2 4" xfId="1694" xr:uid="{00000000-0005-0000-0000-00000B060000}"/>
    <cellStyle name="Porcentagem 3 2 2 5" xfId="2853" xr:uid="{1831C5AE-121F-4CD0-86C4-14D8C69D4C3D}"/>
    <cellStyle name="Porcentagem 3 2 3" xfId="209" xr:uid="{00000000-0005-0000-0000-00000C060000}"/>
    <cellStyle name="Porcentagem 3 2 3 2" xfId="384" xr:uid="{00000000-0005-0000-0000-00000D060000}"/>
    <cellStyle name="Porcentagem 3 2 3 2 2" xfId="774" xr:uid="{00000000-0005-0000-0000-00000E060000}"/>
    <cellStyle name="Porcentagem 3 2 3 2 2 2" xfId="2859" xr:uid="{6E873B16-DF61-4B94-B523-FA8473F25786}"/>
    <cellStyle name="Porcentagem 3 2 3 2 3" xfId="2858" xr:uid="{64D6A339-4A3F-4D7C-9CD3-277490F7DCE7}"/>
    <cellStyle name="Porcentagem 3 2 3 3" xfId="644" xr:uid="{00000000-0005-0000-0000-00000F060000}"/>
    <cellStyle name="Porcentagem 3 2 3 3 2" xfId="2860" xr:uid="{38DC2A48-AD5D-4102-AC1E-F28ED201791F}"/>
    <cellStyle name="Porcentagem 3 2 3 4" xfId="2857" xr:uid="{4DF87210-F66E-42F2-8D0E-CE9303E8F9E2}"/>
    <cellStyle name="Porcentagem 3 2 4" xfId="253" xr:uid="{00000000-0005-0000-0000-000010060000}"/>
    <cellStyle name="Porcentagem 3 2 5" xfId="355" xr:uid="{00000000-0005-0000-0000-000011060000}"/>
    <cellStyle name="Porcentagem 3 2 5 2" xfId="745" xr:uid="{00000000-0005-0000-0000-000012060000}"/>
    <cellStyle name="Porcentagem 3 2 5 2 2" xfId="2862" xr:uid="{84756981-92E0-46A3-8031-AC77A44DBF90}"/>
    <cellStyle name="Porcentagem 3 2 5 3" xfId="2861" xr:uid="{8CF0DC78-FE3D-48F9-9363-9A8D9A66D59E}"/>
    <cellStyle name="Porcentagem 3 2 6" xfId="583" xr:uid="{00000000-0005-0000-0000-000013060000}"/>
    <cellStyle name="Porcentagem 3 2 6 2" xfId="928" xr:uid="{00000000-0005-0000-0000-000014060000}"/>
    <cellStyle name="Porcentagem 3 2 6 2 2" xfId="2864" xr:uid="{A910C1CC-596D-491B-B4BB-87F34277DEE8}"/>
    <cellStyle name="Porcentagem 3 2 6 3" xfId="2863" xr:uid="{B1DBAC62-21B1-4CBA-A3C1-0FDAB08412C2}"/>
    <cellStyle name="Porcentagem 3 2 7" xfId="616" xr:uid="{00000000-0005-0000-0000-000015060000}"/>
    <cellStyle name="Porcentagem 3 2 7 2" xfId="2865" xr:uid="{26C6F341-DB66-4039-9580-E6022B2F8453}"/>
    <cellStyle name="Porcentagem 3 2 8" xfId="1958" xr:uid="{00000000-0005-0000-0000-000016060000}"/>
    <cellStyle name="Porcentagem 3 2 9" xfId="2852" xr:uid="{0CD089CD-8C1E-40DC-B826-73F57552C122}"/>
    <cellStyle name="Porcentagem 3 3" xfId="208" xr:uid="{00000000-0005-0000-0000-000017060000}"/>
    <cellStyle name="Porcentagem 3 4" xfId="344" xr:uid="{00000000-0005-0000-0000-000018060000}"/>
    <cellStyle name="Porcentagem 3 4 2" xfId="735" xr:uid="{00000000-0005-0000-0000-000019060000}"/>
    <cellStyle name="Porcentagem 3 4 2 2" xfId="2867" xr:uid="{C55A9AE2-37B3-43B7-85EA-5A7D97D66CC6}"/>
    <cellStyle name="Porcentagem 3 4 3" xfId="2866" xr:uid="{CC8C1D97-CA18-4109-BBFB-70ACBC27CF20}"/>
    <cellStyle name="Porcentagem 3 5" xfId="491" xr:uid="{00000000-0005-0000-0000-00001A060000}"/>
    <cellStyle name="Porcentagem 3 6" xfId="535" xr:uid="{00000000-0005-0000-0000-00001B060000}"/>
    <cellStyle name="Porcentagem 3 6 2" xfId="904" xr:uid="{00000000-0005-0000-0000-00001C060000}"/>
    <cellStyle name="Porcentagem 3 6 2 2" xfId="2869" xr:uid="{D397A9D0-46A8-48CF-A3B7-9463DFE02169}"/>
    <cellStyle name="Porcentagem 3 6 3" xfId="2868" xr:uid="{50DC3CDF-43A6-4774-8422-965C0418C2FC}"/>
    <cellStyle name="Porcentagem 3 7" xfId="611" xr:uid="{00000000-0005-0000-0000-00001D060000}"/>
    <cellStyle name="Porcentagem 3 7 2" xfId="2870" xr:uid="{2A2EA192-6718-4DEB-B897-552D63D25FA3}"/>
    <cellStyle name="Porcentagem 3 8" xfId="1933" xr:uid="{00000000-0005-0000-0000-00001E060000}"/>
    <cellStyle name="Porcentagem 3 9" xfId="2851" xr:uid="{F381D217-FA35-40BD-AB70-625F06651E76}"/>
    <cellStyle name="Porcentagem 4" xfId="89" xr:uid="{00000000-0005-0000-0000-00001F060000}"/>
    <cellStyle name="Porcentagem 4 2" xfId="254" xr:uid="{00000000-0005-0000-0000-000020060000}"/>
    <cellStyle name="Porcentagem 4 3" xfId="499" xr:uid="{00000000-0005-0000-0000-000021060000}"/>
    <cellStyle name="Porcentagem 4 4" xfId="1695" xr:uid="{00000000-0005-0000-0000-000022060000}"/>
    <cellStyle name="Porcentagem 4 4 2" xfId="2871" xr:uid="{9D3CA0C2-E353-4F83-99A2-4798BE0EB61D}"/>
    <cellStyle name="Porcentagem 5" xfId="160" xr:uid="{00000000-0005-0000-0000-000023060000}"/>
    <cellStyle name="Porcentagem 5 2" xfId="508" xr:uid="{00000000-0005-0000-0000-000024060000}"/>
    <cellStyle name="Porcentagem 5 3" xfId="1696" xr:uid="{00000000-0005-0000-0000-000025060000}"/>
    <cellStyle name="Porcentagem 6" xfId="211" xr:uid="{00000000-0005-0000-0000-000026060000}"/>
    <cellStyle name="Porcentagem 6 2" xfId="1697" xr:uid="{00000000-0005-0000-0000-000027060000}"/>
    <cellStyle name="Porcentagem 6 2 2" xfId="2872" xr:uid="{D52F3EEB-A241-40FF-BEF2-374A6E56EC90}"/>
    <cellStyle name="Porcentagem 7" xfId="232" xr:uid="{00000000-0005-0000-0000-000028060000}"/>
    <cellStyle name="Porcentagem 7 2" xfId="404" xr:uid="{00000000-0005-0000-0000-000029060000}"/>
    <cellStyle name="Porcentagem 7 2 2" xfId="794" xr:uid="{00000000-0005-0000-0000-00002A060000}"/>
    <cellStyle name="Porcentagem 7 2 2 2" xfId="2875" xr:uid="{93E59DB6-4833-48FC-9650-DD7D08B17FA1}"/>
    <cellStyle name="Porcentagem 7 2 3" xfId="2874" xr:uid="{B16A33BF-BF70-41CD-A1BE-27E8B6D13096}"/>
    <cellStyle name="Porcentagem 7 3" xfId="660" xr:uid="{00000000-0005-0000-0000-00002B060000}"/>
    <cellStyle name="Porcentagem 7 3 2" xfId="2876" xr:uid="{342D793A-2E0B-4577-92D9-BFDE77E1806C}"/>
    <cellStyle name="Porcentagem 7 4" xfId="1698" xr:uid="{00000000-0005-0000-0000-00002C060000}"/>
    <cellStyle name="Porcentagem 7 5" xfId="2873" xr:uid="{C25DA6D5-9564-4FF8-9370-8C85A5D24EB9}"/>
    <cellStyle name="Porcentagem 8" xfId="239" xr:uid="{00000000-0005-0000-0000-00002D060000}"/>
    <cellStyle name="Porcentagem 8 2" xfId="411" xr:uid="{00000000-0005-0000-0000-00002E060000}"/>
    <cellStyle name="Porcentagem 8 2 2" xfId="801" xr:uid="{00000000-0005-0000-0000-00002F060000}"/>
    <cellStyle name="Porcentagem 8 2 2 2" xfId="2879" xr:uid="{7A53F3C6-5C82-4BF8-A1C8-42009543B8CA}"/>
    <cellStyle name="Porcentagem 8 2 3" xfId="2878" xr:uid="{16F99C1B-7255-4D29-8E2A-47723D42DD62}"/>
    <cellStyle name="Porcentagem 8 3" xfId="666" xr:uid="{00000000-0005-0000-0000-000030060000}"/>
    <cellStyle name="Porcentagem 8 3 2" xfId="2880" xr:uid="{DC120108-E3E5-478A-9B4E-D8987DCE30EE}"/>
    <cellStyle name="Porcentagem 8 4" xfId="1699" xr:uid="{00000000-0005-0000-0000-000031060000}"/>
    <cellStyle name="Porcentagem 8 4 2" xfId="2881" xr:uid="{0EBB8506-902B-453D-AF7F-B76E0E726E77}"/>
    <cellStyle name="Porcentagem 8 5" xfId="2877" xr:uid="{47943903-347B-41A1-B83A-0962A1B7EBA6}"/>
    <cellStyle name="Porcentagem 9" xfId="480" xr:uid="{00000000-0005-0000-0000-000032060000}"/>
    <cellStyle name="Porcentagem 9 2" xfId="870" xr:uid="{00000000-0005-0000-0000-000033060000}"/>
    <cellStyle name="Porcentagem 9 2 2" xfId="2883" xr:uid="{895719AF-0287-4D4C-ABCE-FD02E24C44DE}"/>
    <cellStyle name="Porcentagem 9 3" xfId="2882" xr:uid="{985F57BB-06D9-4FFA-B55A-30E512A40C86}"/>
    <cellStyle name="Porcentaje" xfId="1700" xr:uid="{00000000-0005-0000-0000-000034060000}"/>
    <cellStyle name="PSChar" xfId="1701" xr:uid="{00000000-0005-0000-0000-000035060000}"/>
    <cellStyle name="PSDate" xfId="1702" xr:uid="{00000000-0005-0000-0000-000036060000}"/>
    <cellStyle name="PSDec" xfId="1703" xr:uid="{00000000-0005-0000-0000-000037060000}"/>
    <cellStyle name="PSHeading" xfId="1704" xr:uid="{00000000-0005-0000-0000-000038060000}"/>
    <cellStyle name="PSInt" xfId="1705" xr:uid="{00000000-0005-0000-0000-000039060000}"/>
    <cellStyle name="PSSpacer" xfId="1706" xr:uid="{00000000-0005-0000-0000-00003A060000}"/>
    <cellStyle name="rodape" xfId="1707" xr:uid="{00000000-0005-0000-0000-00003B060000}"/>
    <cellStyle name="Ruim" xfId="3095" builtinId="27" customBuiltin="1"/>
    <cellStyle name="Saída" xfId="3097" builtinId="21" customBuiltin="1"/>
    <cellStyle name="Saída 10" xfId="1965" xr:uid="{00000000-0005-0000-0000-00003E060000}"/>
    <cellStyle name="Saída 2" xfId="91" xr:uid="{00000000-0005-0000-0000-00003F060000}"/>
    <cellStyle name="Saída 2 10" xfId="1954" xr:uid="{00000000-0005-0000-0000-000040060000}"/>
    <cellStyle name="Saída 2 2" xfId="596" xr:uid="{00000000-0005-0000-0000-000041060000}"/>
    <cellStyle name="Saída 2 2 2" xfId="1709" xr:uid="{00000000-0005-0000-0000-000042060000}"/>
    <cellStyle name="Saída 2 2 3" xfId="1710" xr:uid="{00000000-0005-0000-0000-000043060000}"/>
    <cellStyle name="Saída 2 2 4" xfId="1976" xr:uid="{00000000-0005-0000-0000-000044060000}"/>
    <cellStyle name="Saída 2 3" xfId="593" xr:uid="{00000000-0005-0000-0000-000045060000}"/>
    <cellStyle name="Saída 2 3 2" xfId="1711" xr:uid="{00000000-0005-0000-0000-000046060000}"/>
    <cellStyle name="Saída 2 3 3" xfId="1973" xr:uid="{00000000-0005-0000-0000-000047060000}"/>
    <cellStyle name="Saída 2 4" xfId="1712" xr:uid="{00000000-0005-0000-0000-000048060000}"/>
    <cellStyle name="Saída 2 5" xfId="1713" xr:uid="{00000000-0005-0000-0000-000049060000}"/>
    <cellStyle name="Saída 2 6" xfId="1714" xr:uid="{00000000-0005-0000-0000-00004A060000}"/>
    <cellStyle name="Saída 2 7" xfId="1715" xr:uid="{00000000-0005-0000-0000-00004B060000}"/>
    <cellStyle name="Saída 2 8" xfId="1716" xr:uid="{00000000-0005-0000-0000-00004C060000}"/>
    <cellStyle name="Saída 2 8 2" xfId="2884" xr:uid="{87C73D9F-E6D3-4BB6-9F8C-A83DBBC07AAE}"/>
    <cellStyle name="Saída 2 9" xfId="1708" xr:uid="{00000000-0005-0000-0000-00004D060000}"/>
    <cellStyle name="Saída 3" xfId="162" xr:uid="{00000000-0005-0000-0000-00004E060000}"/>
    <cellStyle name="Saída 3 2" xfId="602" xr:uid="{00000000-0005-0000-0000-00004F060000}"/>
    <cellStyle name="Saída 3 2 2" xfId="1718" xr:uid="{00000000-0005-0000-0000-000050060000}"/>
    <cellStyle name="Saída 3 2 3" xfId="1984" xr:uid="{00000000-0005-0000-0000-000051060000}"/>
    <cellStyle name="Saída 3 3" xfId="607" xr:uid="{00000000-0005-0000-0000-000052060000}"/>
    <cellStyle name="Saída 3 3 2" xfId="1719" xr:uid="{00000000-0005-0000-0000-000053060000}"/>
    <cellStyle name="Saída 3 3 3" xfId="1989" xr:uid="{00000000-0005-0000-0000-000054060000}"/>
    <cellStyle name="Saída 3 4" xfId="1717" xr:uid="{00000000-0005-0000-0000-000055060000}"/>
    <cellStyle name="Saída 3 5" xfId="1969" xr:uid="{00000000-0005-0000-0000-000056060000}"/>
    <cellStyle name="Saída 4" xfId="274" xr:uid="{00000000-0005-0000-0000-000057060000}"/>
    <cellStyle name="Saída 4 2" xfId="1720" xr:uid="{00000000-0005-0000-0000-000058060000}"/>
    <cellStyle name="Saída 4 2 2" xfId="2885" xr:uid="{949233D9-4DE2-4C6D-9C07-4551337B9F9D}"/>
    <cellStyle name="Saída 4 3" xfId="1721" xr:uid="{00000000-0005-0000-0000-000059060000}"/>
    <cellStyle name="Saída 4 3 2" xfId="2886" xr:uid="{6484B0AB-2AF0-41E7-8BD5-30F74F19DD42}"/>
    <cellStyle name="Saída 5" xfId="1722" xr:uid="{00000000-0005-0000-0000-00005A060000}"/>
    <cellStyle name="Saída 5 2" xfId="2887" xr:uid="{80E1E2FF-C690-4902-9C07-E1F4557E9CFB}"/>
    <cellStyle name="Saída 6" xfId="1723" xr:uid="{00000000-0005-0000-0000-00005B060000}"/>
    <cellStyle name="Saída 6 2" xfId="2888" xr:uid="{DBBE2689-2D39-450C-98FA-165924A43824}"/>
    <cellStyle name="Saída 7" xfId="1724" xr:uid="{00000000-0005-0000-0000-00005C060000}"/>
    <cellStyle name="Saída 7 2" xfId="2889" xr:uid="{6DBD47A7-730A-4277-B325-E7C0743D8E72}"/>
    <cellStyle name="Saída 8" xfId="1725" xr:uid="{00000000-0005-0000-0000-00005D060000}"/>
    <cellStyle name="Saída 8 2" xfId="2890" xr:uid="{B8AC9DD2-0555-47A4-A2EC-2DED0896C058}"/>
    <cellStyle name="Saída 9" xfId="1726" xr:uid="{00000000-0005-0000-0000-00005E060000}"/>
    <cellStyle name="Sep. milhar [0]" xfId="92" xr:uid="{00000000-0005-0000-0000-00005F060000}"/>
    <cellStyle name="Separador de milhares [0] 2" xfId="245" xr:uid="{00000000-0005-0000-0000-000060060000}"/>
    <cellStyle name="Separador de milhares [0] 2 2" xfId="413" xr:uid="{00000000-0005-0000-0000-000061060000}"/>
    <cellStyle name="Separador de milhares [0] 2 2 2" xfId="803" xr:uid="{00000000-0005-0000-0000-000062060000}"/>
    <cellStyle name="Separador de milhares [0] 2 2 2 2" xfId="2893" xr:uid="{21D40AB8-E676-4974-A98C-69F1F454AB3C}"/>
    <cellStyle name="Separador de milhares [0] 2 2 3" xfId="2892" xr:uid="{66FA3267-AFDA-47BC-8BDA-1C79FADC8E1F}"/>
    <cellStyle name="Separador de milhares [0] 2 3" xfId="668" xr:uid="{00000000-0005-0000-0000-000063060000}"/>
    <cellStyle name="Separador de milhares [0] 2 3 2" xfId="2894" xr:uid="{F4EE71E6-4BE9-4420-BCB4-490B2B43F9A2}"/>
    <cellStyle name="Separador de milhares [0] 2 4" xfId="2891" xr:uid="{E75FF805-DCE6-4DB8-AEB7-AF45B1F62C66}"/>
    <cellStyle name="Separador de milhares [0] 3" xfId="1727" xr:uid="{00000000-0005-0000-0000-000064060000}"/>
    <cellStyle name="Separador de milhares [0] 3 2" xfId="2895" xr:uid="{A864C4B4-3327-4661-BD44-663F4676D9D0}"/>
    <cellStyle name="Separador de milhares 10" xfId="505" xr:uid="{00000000-0005-0000-0000-000065060000}"/>
    <cellStyle name="Separador de milhares 10 2" xfId="880" xr:uid="{00000000-0005-0000-0000-000066060000}"/>
    <cellStyle name="Separador de milhares 10 2 2" xfId="2897" xr:uid="{8C60E454-D734-4823-AA93-3CD3F3DCE732}"/>
    <cellStyle name="Separador de milhares 10 3" xfId="1728" xr:uid="{00000000-0005-0000-0000-000067060000}"/>
    <cellStyle name="Separador de milhares 10 3 2" xfId="2898" xr:uid="{042A6107-DB62-4101-953E-3F97F03247E9}"/>
    <cellStyle name="Separador de milhares 10 4" xfId="2033" xr:uid="{5F3217D9-1D35-4CC3-9DB0-7CD84CAD8DE3}"/>
    <cellStyle name="Separador de milhares 10 5" xfId="2071" xr:uid="{4252E351-472B-407C-A207-188D218ABB02}"/>
    <cellStyle name="Separador de milhares 10 6" xfId="2896" xr:uid="{5D181A2C-775F-4B63-AD80-E506C832962C}"/>
    <cellStyle name="Separador de milhares 11" xfId="507" xr:uid="{00000000-0005-0000-0000-000068060000}"/>
    <cellStyle name="Separador de milhares 11 2" xfId="881" xr:uid="{00000000-0005-0000-0000-000069060000}"/>
    <cellStyle name="Separador de milhares 11 2 2" xfId="2900" xr:uid="{A36D2E0E-1D84-4917-900E-626409BC9484}"/>
    <cellStyle name="Separador de milhares 11 3" xfId="1729" xr:uid="{00000000-0005-0000-0000-00006A060000}"/>
    <cellStyle name="Separador de milhares 11 3 2" xfId="2901" xr:uid="{AD9380AA-A947-4A8F-BB8F-5AF00374CA49}"/>
    <cellStyle name="Separador de milhares 11 4" xfId="2034" xr:uid="{FB277361-F29B-4B58-A4C4-B29CE5C1EA46}"/>
    <cellStyle name="Separador de milhares 11 5" xfId="2072" xr:uid="{3BF40BAC-C484-45AC-AF86-A83E1DA408A7}"/>
    <cellStyle name="Separador de milhares 11 6" xfId="2899" xr:uid="{7BD04538-0681-449F-897F-A12927C753DC}"/>
    <cellStyle name="Separador de milhares 12" xfId="1730" xr:uid="{00000000-0005-0000-0000-00006B060000}"/>
    <cellStyle name="Separador de milhares 12 2" xfId="2902" xr:uid="{0966514F-AC36-4ADF-8657-E64F32D6AAD1}"/>
    <cellStyle name="Separador de milhares 13" xfId="1731" xr:uid="{00000000-0005-0000-0000-00006C060000}"/>
    <cellStyle name="Separador de milhares 13 2" xfId="2903" xr:uid="{DE1431D2-FA46-4FAE-8A6D-1E7E84A8ADC0}"/>
    <cellStyle name="Separador de milhares 14" xfId="1732" xr:uid="{00000000-0005-0000-0000-00006D060000}"/>
    <cellStyle name="Separador de milhares 14 2" xfId="2904" xr:uid="{E6ECBA5E-1603-44D2-B3C1-1038B4098674}"/>
    <cellStyle name="Separador de milhares 15" xfId="1733" xr:uid="{00000000-0005-0000-0000-00006E060000}"/>
    <cellStyle name="Separador de milhares 15 2" xfId="2905" xr:uid="{BC4A93BF-390A-4EA0-8080-BEA9BACF2568}"/>
    <cellStyle name="Separador de milhares 16" xfId="1734" xr:uid="{00000000-0005-0000-0000-00006F060000}"/>
    <cellStyle name="Separador de milhares 16 2" xfId="2906" xr:uid="{4CDD2942-DE6C-460D-978B-48599B69587B}"/>
    <cellStyle name="Separador de milhares 17" xfId="1735" xr:uid="{00000000-0005-0000-0000-000070060000}"/>
    <cellStyle name="Separador de milhares 17 2" xfId="2907" xr:uid="{F24C7FFC-7569-4F20-B062-A252F7A09813}"/>
    <cellStyle name="Separador de milhares 18" xfId="1736" xr:uid="{00000000-0005-0000-0000-000071060000}"/>
    <cellStyle name="Separador de milhares 18 2" xfId="2908" xr:uid="{33FE8BCB-9D1D-4899-BA1D-03AA3E36E63D}"/>
    <cellStyle name="Separador de milhares 19" xfId="1737" xr:uid="{00000000-0005-0000-0000-000072060000}"/>
    <cellStyle name="Separador de milhares 19 2" xfId="2909" xr:uid="{FBD23812-4BD1-4A6E-8B53-9736BCA515B2}"/>
    <cellStyle name="Separador de milhares 2" xfId="94" xr:uid="{00000000-0005-0000-0000-000073060000}"/>
    <cellStyle name="Separador de milhares 2 10" xfId="1932" xr:uid="{00000000-0005-0000-0000-000074060000}"/>
    <cellStyle name="Separador de milhares 2 11" xfId="2024" xr:uid="{74C40D46-13F5-420E-BC28-516185B38B71}"/>
    <cellStyle name="Separador de milhares 2 12" xfId="2061" xr:uid="{FA566DD7-33FC-45D4-BB9C-9D4D8955EC18}"/>
    <cellStyle name="Separador de milhares 2 2" xfId="95" xr:uid="{00000000-0005-0000-0000-000075060000}"/>
    <cellStyle name="Separador de milhares 2 2 2" xfId="96" xr:uid="{00000000-0005-0000-0000-000076060000}"/>
    <cellStyle name="Separador de milhares 2 2 2 2" xfId="347" xr:uid="{00000000-0005-0000-0000-000077060000}"/>
    <cellStyle name="Separador de milhares 2 2 2 2 2" xfId="738" xr:uid="{00000000-0005-0000-0000-000078060000}"/>
    <cellStyle name="Separador de milhares 2 2 2 2 2 2" xfId="2911" xr:uid="{07B11B2F-73D2-4AA7-9962-D6EFC021497A}"/>
    <cellStyle name="Separador de milhares 2 2 2 2 3" xfId="2910" xr:uid="{349723AF-2A87-4FFF-BA9F-616038F6966A}"/>
    <cellStyle name="Separador de milhares 2 2 2 3" xfId="1739" xr:uid="{00000000-0005-0000-0000-000079060000}"/>
    <cellStyle name="Separador de milhares 2 2 2 3 2" xfId="2912" xr:uid="{A5E75A23-4819-40FC-805B-331F57F1EDFC}"/>
    <cellStyle name="Separador de milhares 2 2 3" xfId="256" xr:uid="{00000000-0005-0000-0000-00007A060000}"/>
    <cellStyle name="Separador de milhares 2 2 3 2" xfId="421" xr:uid="{00000000-0005-0000-0000-00007B060000}"/>
    <cellStyle name="Separador de milhares 2 2 3 2 2" xfId="811" xr:uid="{00000000-0005-0000-0000-00007C060000}"/>
    <cellStyle name="Separador de milhares 2 2 3 2 2 2" xfId="2915" xr:uid="{BD474C5A-E8AC-47CE-BFDC-C0CEC2D861E6}"/>
    <cellStyle name="Separador de milhares 2 2 3 2 3" xfId="2914" xr:uid="{6BAE4A04-DEC4-4193-8728-45CF32F8778D}"/>
    <cellStyle name="Separador de milhares 2 2 3 3" xfId="676" xr:uid="{00000000-0005-0000-0000-00007D060000}"/>
    <cellStyle name="Separador de milhares 2 2 3 3 2" xfId="2916" xr:uid="{AA3718F8-02D2-49C9-9DBC-03E15F0163B4}"/>
    <cellStyle name="Separador de milhares 2 2 3 4" xfId="2913" xr:uid="{BBDEE11F-EED9-4044-A595-2BC196BDCA23}"/>
    <cellStyle name="Separador de milhares 2 2 4" xfId="346" xr:uid="{00000000-0005-0000-0000-00007E060000}"/>
    <cellStyle name="Separador de milhares 2 2 4 2" xfId="737" xr:uid="{00000000-0005-0000-0000-00007F060000}"/>
    <cellStyle name="Separador de milhares 2 2 4 2 2" xfId="2918" xr:uid="{4A0B33EC-6AB2-4140-9C59-87D5C0C0C25E}"/>
    <cellStyle name="Separador de milhares 2 2 4 3" xfId="2917" xr:uid="{64D36A5C-1934-46E2-9D41-4E3A9D4CCAA7}"/>
    <cellStyle name="Separador de milhares 2 2 5" xfId="492" xr:uid="{00000000-0005-0000-0000-000080060000}"/>
    <cellStyle name="Separador de milhares 2 2 5 2" xfId="873" xr:uid="{00000000-0005-0000-0000-000081060000}"/>
    <cellStyle name="Separador de milhares 2 2 5 2 2" xfId="2920" xr:uid="{8AE3EE2E-DCAD-4A6C-9E23-48153F8AEE72}"/>
    <cellStyle name="Separador de milhares 2 2 5 3" xfId="2919" xr:uid="{501D98FE-1C63-463C-B3C1-26C3BC27BE9B}"/>
    <cellStyle name="Separador de milhares 2 2 6" xfId="1738" xr:uid="{00000000-0005-0000-0000-000082060000}"/>
    <cellStyle name="Separador de milhares 2 2 6 2" xfId="2921" xr:uid="{B814EAC9-3C45-4CE4-9024-F89A94EF5394}"/>
    <cellStyle name="Separador de milhares 2 2 7" xfId="2026" xr:uid="{0B6237C4-2CDE-43B2-A89F-681B2A1EAA1F}"/>
    <cellStyle name="Separador de milhares 2 2 8" xfId="2063" xr:uid="{7EC77616-D3D8-4085-82FC-05E724C7F111}"/>
    <cellStyle name="Separador de milhares 2 3" xfId="97" xr:uid="{00000000-0005-0000-0000-000083060000}"/>
    <cellStyle name="Separador de milhares 2 3 2" xfId="348" xr:uid="{00000000-0005-0000-0000-000084060000}"/>
    <cellStyle name="Separador de milhares 2 3 2 2" xfId="739" xr:uid="{00000000-0005-0000-0000-000085060000}"/>
    <cellStyle name="Separador de milhares 2 3 2 2 2" xfId="2923" xr:uid="{55043E20-9B31-48B1-9379-8F2CC17EDCFC}"/>
    <cellStyle name="Separador de milhares 2 3 2 3" xfId="2922" xr:uid="{EFAFE69F-B5F7-45E9-8996-5BDB348C93F4}"/>
    <cellStyle name="Separador de milhares 2 3 3" xfId="510" xr:uid="{00000000-0005-0000-0000-000086060000}"/>
    <cellStyle name="Separador de milhares 2 3 3 2" xfId="883" xr:uid="{00000000-0005-0000-0000-000087060000}"/>
    <cellStyle name="Separador de milhares 2 3 3 2 2" xfId="2925" xr:uid="{9F1CC2BF-2451-48D7-94E1-704DC8EF8489}"/>
    <cellStyle name="Separador de milhares 2 3 3 3" xfId="2924" xr:uid="{2C10167E-AE7C-4ADA-9A80-5B172E991920}"/>
    <cellStyle name="Separador de milhares 2 3 4" xfId="581" xr:uid="{00000000-0005-0000-0000-000088060000}"/>
    <cellStyle name="Separador de milhares 2 3 4 2" xfId="926" xr:uid="{00000000-0005-0000-0000-000089060000}"/>
    <cellStyle name="Separador de milhares 2 3 4 2 2" xfId="2927" xr:uid="{A9FE382E-4856-44FD-9510-6E5F55971494}"/>
    <cellStyle name="Separador de milhares 2 3 4 3" xfId="2926" xr:uid="{2CD45B16-39F1-42EB-8CF3-FE3CAC682165}"/>
    <cellStyle name="Separador de milhares 2 3 5" xfId="962" xr:uid="{00000000-0005-0000-0000-00008A060000}"/>
    <cellStyle name="Separador de milhares 2 3 5 2" xfId="2928" xr:uid="{D450FC62-2474-4CFB-82E4-4DB38515A2C1}"/>
    <cellStyle name="Separador de milhares 2 3 6" xfId="1740" xr:uid="{00000000-0005-0000-0000-00008B060000}"/>
    <cellStyle name="Separador de milhares 2 3 6 2" xfId="2929" xr:uid="{4A26E469-7EE8-48CA-8A37-7E959245381B}"/>
    <cellStyle name="Separador de milhares 2 3 7" xfId="1956" xr:uid="{00000000-0005-0000-0000-00008C060000}"/>
    <cellStyle name="Separador de milhares 2 3 8" xfId="2036" xr:uid="{4AF3A300-1FA1-41D6-BC0C-4684048AA148}"/>
    <cellStyle name="Separador de milhares 2 3 9" xfId="2074" xr:uid="{3952B399-C9AE-47DD-B235-F6EF2BA01A2A}"/>
    <cellStyle name="Separador de milhares 2 4" xfId="98" xr:uid="{00000000-0005-0000-0000-00008D060000}"/>
    <cellStyle name="Separador de milhares 2 4 2" xfId="164" xr:uid="{00000000-0005-0000-0000-00008E060000}"/>
    <cellStyle name="Separador de milhares 2 4 2 2" xfId="215" xr:uid="{00000000-0005-0000-0000-00008F060000}"/>
    <cellStyle name="Separador de milhares 2 4 2 2 2" xfId="389" xr:uid="{00000000-0005-0000-0000-000090060000}"/>
    <cellStyle name="Separador de milhares 2 4 2 2 2 2" xfId="779" xr:uid="{00000000-0005-0000-0000-000091060000}"/>
    <cellStyle name="Separador de milhares 2 4 2 2 2 2 2" xfId="2934" xr:uid="{8B1840EF-BD68-421C-BFB9-4C8D96B30B15}"/>
    <cellStyle name="Separador de milhares 2 4 2 2 2 3" xfId="2933" xr:uid="{DEC6DFE1-09DB-48BC-80A5-3880C461EDBE}"/>
    <cellStyle name="Separador de milhares 2 4 2 2 3" xfId="648" xr:uid="{00000000-0005-0000-0000-000092060000}"/>
    <cellStyle name="Separador de milhares 2 4 2 2 3 2" xfId="2935" xr:uid="{BE4E92F2-4E42-4EC0-A0FC-173AFFA0110B}"/>
    <cellStyle name="Separador de milhares 2 4 2 2 4" xfId="2932" xr:uid="{7DA72814-DC1C-453C-99CA-B97309350B71}"/>
    <cellStyle name="Separador de milhares 2 4 2 3" xfId="214" xr:uid="{00000000-0005-0000-0000-000093060000}"/>
    <cellStyle name="Separador de milhares 2 4 2 3 2" xfId="388" xr:uid="{00000000-0005-0000-0000-000094060000}"/>
    <cellStyle name="Separador de milhares 2 4 2 3 2 2" xfId="778" xr:uid="{00000000-0005-0000-0000-000095060000}"/>
    <cellStyle name="Separador de milhares 2 4 2 3 2 2 2" xfId="2938" xr:uid="{DE5AAEBB-D8AD-4644-875D-0B231FA42458}"/>
    <cellStyle name="Separador de milhares 2 4 2 3 2 3" xfId="2937" xr:uid="{8D48C42E-4029-4A32-ABAD-2D47B8980101}"/>
    <cellStyle name="Separador de milhares 2 4 2 3 3" xfId="647" xr:uid="{00000000-0005-0000-0000-000096060000}"/>
    <cellStyle name="Separador de milhares 2 4 2 3 3 2" xfId="2939" xr:uid="{880465E0-2479-4676-BE8E-1FA4054B0E72}"/>
    <cellStyle name="Separador de milhares 2 4 2 3 4" xfId="2936" xr:uid="{D9B71736-6B22-44C6-832B-582988D08DA9}"/>
    <cellStyle name="Separador de milhares 2 4 2 4" xfId="357" xr:uid="{00000000-0005-0000-0000-000097060000}"/>
    <cellStyle name="Separador de milhares 2 4 2 4 2" xfId="747" xr:uid="{00000000-0005-0000-0000-000098060000}"/>
    <cellStyle name="Separador de milhares 2 4 2 4 2 2" xfId="2941" xr:uid="{F9E8D7D5-DA39-49AB-9FDD-A5D048B86B9B}"/>
    <cellStyle name="Separador de milhares 2 4 2 4 3" xfId="2940" xr:uid="{E2AC7B46-79B7-4C63-A741-4EE30DBC2F39}"/>
    <cellStyle name="Separador de milhares 2 4 2 5" xfId="617" xr:uid="{00000000-0005-0000-0000-000099060000}"/>
    <cellStyle name="Separador de milhares 2 4 2 5 2" xfId="2942" xr:uid="{272D1DAA-C16A-45FC-BF5D-D941B16A5111}"/>
    <cellStyle name="Separador de milhares 2 4 2 6" xfId="2931" xr:uid="{2B6E2B5F-F65F-4C3F-9CE5-EDDEA695E1C7}"/>
    <cellStyle name="Separador de milhares 2 4 3" xfId="216" xr:uid="{00000000-0005-0000-0000-00009A060000}"/>
    <cellStyle name="Separador de milhares 2 4 3 2" xfId="390" xr:uid="{00000000-0005-0000-0000-00009B060000}"/>
    <cellStyle name="Separador de milhares 2 4 3 2 2" xfId="780" xr:uid="{00000000-0005-0000-0000-00009C060000}"/>
    <cellStyle name="Separador de milhares 2 4 3 2 2 2" xfId="2945" xr:uid="{6F7E712D-58F3-40EE-80FF-E7B145D840F0}"/>
    <cellStyle name="Separador de milhares 2 4 3 2 3" xfId="2944" xr:uid="{D532E34F-5207-4B4C-B3D4-F19D8734B963}"/>
    <cellStyle name="Separador de milhares 2 4 3 3" xfId="649" xr:uid="{00000000-0005-0000-0000-00009D060000}"/>
    <cellStyle name="Separador de milhares 2 4 3 3 2" xfId="2946" xr:uid="{E928660E-7CCA-4302-BEC5-96BE366DE49B}"/>
    <cellStyle name="Separador de milhares 2 4 3 4" xfId="2943" xr:uid="{8BFCABE0-3580-426E-9942-993A082FA0F3}"/>
    <cellStyle name="Separador de milhares 2 4 4" xfId="213" xr:uid="{00000000-0005-0000-0000-00009E060000}"/>
    <cellStyle name="Separador de milhares 2 4 4 2" xfId="387" xr:uid="{00000000-0005-0000-0000-00009F060000}"/>
    <cellStyle name="Separador de milhares 2 4 4 2 2" xfId="777" xr:uid="{00000000-0005-0000-0000-0000A0060000}"/>
    <cellStyle name="Separador de milhares 2 4 4 2 2 2" xfId="2949" xr:uid="{3C0C4295-9B46-455A-8D40-550A4A985ED8}"/>
    <cellStyle name="Separador de milhares 2 4 4 2 3" xfId="2948" xr:uid="{B68E21F3-9245-418C-966F-B4D502223355}"/>
    <cellStyle name="Separador de milhares 2 4 4 3" xfId="646" xr:uid="{00000000-0005-0000-0000-0000A1060000}"/>
    <cellStyle name="Separador de milhares 2 4 4 3 2" xfId="2950" xr:uid="{FEFF3F10-1AF3-4CA2-8341-6C7215749576}"/>
    <cellStyle name="Separador de milhares 2 4 4 4" xfId="2947" xr:uid="{031EA6E5-64D4-4CBD-AEA6-70BAF69FEDF8}"/>
    <cellStyle name="Separador de milhares 2 4 5" xfId="349" xr:uid="{00000000-0005-0000-0000-0000A2060000}"/>
    <cellStyle name="Separador de milhares 2 4 5 2" xfId="740" xr:uid="{00000000-0005-0000-0000-0000A3060000}"/>
    <cellStyle name="Separador de milhares 2 4 5 2 2" xfId="2952" xr:uid="{15FA22FC-3549-4E22-93BC-900C31229713}"/>
    <cellStyle name="Separador de milhares 2 4 5 3" xfId="2951" xr:uid="{652B3B27-C378-4E38-878F-8CA2FE2EAE9F}"/>
    <cellStyle name="Separador de milhares 2 4 6" xfId="612" xr:uid="{00000000-0005-0000-0000-0000A4060000}"/>
    <cellStyle name="Separador de milhares 2 4 6 2" xfId="2953" xr:uid="{E2D236EB-A1D1-4162-B3FA-573E6375E259}"/>
    <cellStyle name="Separador de milhares 2 4 7" xfId="1741" xr:uid="{00000000-0005-0000-0000-0000A5060000}"/>
    <cellStyle name="Separador de milhares 2 4 7 2" xfId="2954" xr:uid="{79B5C9C7-AC07-49CD-95A1-FC7058B44AD3}"/>
    <cellStyle name="Separador de milhares 2 4 8" xfId="2930" xr:uid="{A9874FDC-96A8-4EF2-A99F-0391A01C0B5D}"/>
    <cellStyle name="Separador de milhares 2 5" xfId="212" xr:uid="{00000000-0005-0000-0000-0000A6060000}"/>
    <cellStyle name="Separador de milhares 2 5 2" xfId="386" xr:uid="{00000000-0005-0000-0000-0000A7060000}"/>
    <cellStyle name="Separador de milhares 2 5 2 2" xfId="776" xr:uid="{00000000-0005-0000-0000-0000A8060000}"/>
    <cellStyle name="Separador de milhares 2 5 2 2 2" xfId="2956" xr:uid="{3D5368B2-4357-4678-B622-1BF08B052DFD}"/>
    <cellStyle name="Separador de milhares 2 5 2 3" xfId="2955" xr:uid="{E41E2E84-980F-486F-B3D3-87C1F7391832}"/>
    <cellStyle name="Separador de milhares 2 6" xfId="247" xr:uid="{00000000-0005-0000-0000-0000A9060000}"/>
    <cellStyle name="Separador de milhares 2 6 2" xfId="415" xr:uid="{00000000-0005-0000-0000-0000AA060000}"/>
    <cellStyle name="Separador de milhares 2 6 2 2" xfId="805" xr:uid="{00000000-0005-0000-0000-0000AB060000}"/>
    <cellStyle name="Separador de milhares 2 6 2 2 2" xfId="2959" xr:uid="{90E91721-633A-4704-B21C-C26DA74CD1B2}"/>
    <cellStyle name="Separador de milhares 2 6 2 3" xfId="2958" xr:uid="{9277E7C9-830C-4F8D-AC24-65920D063C29}"/>
    <cellStyle name="Separador de milhares 2 6 3" xfId="670" xr:uid="{00000000-0005-0000-0000-0000AC060000}"/>
    <cellStyle name="Separador de milhares 2 6 3 2" xfId="2960" xr:uid="{53EEBFE7-451F-46CD-AF53-C4F0F23AEA48}"/>
    <cellStyle name="Separador de milhares 2 6 4" xfId="1742" xr:uid="{00000000-0005-0000-0000-0000AD060000}"/>
    <cellStyle name="Separador de milhares 2 6 4 2" xfId="2961" xr:uid="{371CC0AF-0E40-46A0-B9E7-DD5CF41F3330}"/>
    <cellStyle name="Separador de milhares 2 6 5" xfId="2957" xr:uid="{01D8DCCE-2FD9-4B58-83BC-83EDECB3AAE0}"/>
    <cellStyle name="Separador de milhares 2 7" xfId="345" xr:uid="{00000000-0005-0000-0000-0000AE060000}"/>
    <cellStyle name="Separador de milhares 2 7 2" xfId="736" xr:uid="{00000000-0005-0000-0000-0000AF060000}"/>
    <cellStyle name="Separador de milhares 2 7 2 2" xfId="2963" xr:uid="{EEF7A310-0673-45FF-BB8A-271522E2AAD7}"/>
    <cellStyle name="Separador de milhares 2 7 3" xfId="1743" xr:uid="{00000000-0005-0000-0000-0000B0060000}"/>
    <cellStyle name="Separador de milhares 2 7 3 2" xfId="2964" xr:uid="{A726499A-1B62-4521-B508-B125A07E606C}"/>
    <cellStyle name="Separador de milhares 2 7 4" xfId="2962" xr:uid="{CBF720B2-55A6-43AA-B86F-6E3D0C712343}"/>
    <cellStyle name="Separador de milhares 2 8" xfId="482" xr:uid="{00000000-0005-0000-0000-0000B1060000}"/>
    <cellStyle name="Separador de milhares 2 8 2" xfId="871" xr:uid="{00000000-0005-0000-0000-0000B2060000}"/>
    <cellStyle name="Separador de milhares 2 8 2 2" xfId="2966" xr:uid="{A2455421-A3F5-4CAC-AC46-0A1CC349850C}"/>
    <cellStyle name="Separador de milhares 2 8 3" xfId="1744" xr:uid="{00000000-0005-0000-0000-0000B3060000}"/>
    <cellStyle name="Separador de milhares 2 8 3 2" xfId="2967" xr:uid="{3A773DE0-5C99-4F2A-A0A1-56FFFF994936}"/>
    <cellStyle name="Separador de milhares 2 8 4" xfId="2965" xr:uid="{7FCE18D6-B426-4BEA-9DE8-FEB4891FBFFC}"/>
    <cellStyle name="Separador de milhares 2 9" xfId="534" xr:uid="{00000000-0005-0000-0000-0000B4060000}"/>
    <cellStyle name="Separador de milhares 2 9 2" xfId="903" xr:uid="{00000000-0005-0000-0000-0000B5060000}"/>
    <cellStyle name="Separador de milhares 2 9 2 2" xfId="2969" xr:uid="{417A72A3-DB03-434F-90E3-532125E80057}"/>
    <cellStyle name="Separador de milhares 2 9 3" xfId="2968" xr:uid="{35CA67E1-376F-4D3D-8127-23515A009CF9}"/>
    <cellStyle name="Separador de milhares 3" xfId="99" xr:uid="{00000000-0005-0000-0000-0000B6060000}"/>
    <cellStyle name="Separador de milhares 3 2" xfId="260" xr:uid="{00000000-0005-0000-0000-0000B7060000}"/>
    <cellStyle name="Separador de milhares 3 2 2" xfId="425" xr:uid="{00000000-0005-0000-0000-0000B8060000}"/>
    <cellStyle name="Separador de milhares 3 2 2 2" xfId="815" xr:uid="{00000000-0005-0000-0000-0000B9060000}"/>
    <cellStyle name="Separador de milhares 3 2 2 2 2" xfId="2972" xr:uid="{7A3BB732-57A3-4774-ADC6-C9BA0BF8D589}"/>
    <cellStyle name="Separador de milhares 3 2 2 3" xfId="2971" xr:uid="{DD0C41DA-60B3-4478-AF3F-6AE57B05BC1B}"/>
    <cellStyle name="Separador de milhares 3 2 3" xfId="585" xr:uid="{00000000-0005-0000-0000-0000BA060000}"/>
    <cellStyle name="Separador de milhares 3 2 3 2" xfId="930" xr:uid="{00000000-0005-0000-0000-0000BB060000}"/>
    <cellStyle name="Separador de milhares 3 2 3 2 2" xfId="2974" xr:uid="{7C9628FC-7AF9-42FD-B9A9-285F6E0DFE68}"/>
    <cellStyle name="Separador de milhares 3 2 3 3" xfId="2973" xr:uid="{522A06F5-CA44-47B3-BB18-A7B2A996C865}"/>
    <cellStyle name="Separador de milhares 3 2 4" xfId="680" xr:uid="{00000000-0005-0000-0000-0000BC060000}"/>
    <cellStyle name="Separador de milhares 3 2 4 2" xfId="2975" xr:uid="{A1443D06-A751-4BFE-A89B-AEECAD3EE707}"/>
    <cellStyle name="Separador de milhares 3 2 5" xfId="1745" xr:uid="{00000000-0005-0000-0000-0000BD060000}"/>
    <cellStyle name="Separador de milhares 3 2 5 2" xfId="2976" xr:uid="{C4B6C0C4-AC76-43F1-AC93-B10C7D5D6FC8}"/>
    <cellStyle name="Separador de milhares 3 2 6" xfId="1960" xr:uid="{00000000-0005-0000-0000-0000BE060000}"/>
    <cellStyle name="Separador de milhares 3 2 7" xfId="2970" xr:uid="{EEDAF8DC-61A0-431B-AB1A-05D97123DA25}"/>
    <cellStyle name="Separador de milhares 3 3" xfId="251" xr:uid="{00000000-0005-0000-0000-0000BF060000}"/>
    <cellStyle name="Separador de milhares 3 3 2" xfId="419" xr:uid="{00000000-0005-0000-0000-0000C0060000}"/>
    <cellStyle name="Separador de milhares 3 3 2 2" xfId="809" xr:uid="{00000000-0005-0000-0000-0000C1060000}"/>
    <cellStyle name="Separador de milhares 3 3 2 2 2" xfId="2979" xr:uid="{21DFA2CB-8C69-470A-93F0-CC9922AC6A21}"/>
    <cellStyle name="Separador de milhares 3 3 2 3" xfId="2978" xr:uid="{E4658466-7225-449D-8A2B-C7D13D1F3C28}"/>
    <cellStyle name="Separador de milhares 3 3 3" xfId="674" xr:uid="{00000000-0005-0000-0000-0000C2060000}"/>
    <cellStyle name="Separador de milhares 3 3 3 2" xfId="2980" xr:uid="{C58B17E2-CE88-4F35-ADF5-FDB224EBADAB}"/>
    <cellStyle name="Separador de milhares 3 3 4" xfId="1746" xr:uid="{00000000-0005-0000-0000-0000C3060000}"/>
    <cellStyle name="Separador de milhares 3 3 4 2" xfId="2981" xr:uid="{52434243-0A87-4FAF-8F76-E9E02E81FD1C}"/>
    <cellStyle name="Separador de milhares 3 3 5" xfId="2977" xr:uid="{23E0E369-7D77-434E-99A4-E8666226AC37}"/>
    <cellStyle name="Separador de milhares 3 4" xfId="350" xr:uid="{00000000-0005-0000-0000-0000C4060000}"/>
    <cellStyle name="Separador de milhares 3 4 2" xfId="741" xr:uid="{00000000-0005-0000-0000-0000C5060000}"/>
    <cellStyle name="Separador de milhares 3 4 2 2" xfId="2983" xr:uid="{518881AE-31FA-4228-B869-B2B33DF161B4}"/>
    <cellStyle name="Separador de milhares 3 4 3" xfId="2982" xr:uid="{F37A542C-9A8D-45A6-AC61-67ED08E357BE}"/>
    <cellStyle name="Separador de milhares 3 5" xfId="493" xr:uid="{00000000-0005-0000-0000-0000C6060000}"/>
    <cellStyle name="Separador de milhares 3 5 2" xfId="874" xr:uid="{00000000-0005-0000-0000-0000C7060000}"/>
    <cellStyle name="Separador de milhares 3 5 2 2" xfId="2985" xr:uid="{ED2E2A37-092A-479B-81BE-C96FA5B5161F}"/>
    <cellStyle name="Separador de milhares 3 5 3" xfId="2984" xr:uid="{3CCDC780-EBB4-49F5-9406-9B761A4A393C}"/>
    <cellStyle name="Separador de milhares 3 6" xfId="537" xr:uid="{00000000-0005-0000-0000-0000C8060000}"/>
    <cellStyle name="Separador de milhares 3 6 2" xfId="906" xr:uid="{00000000-0005-0000-0000-0000C9060000}"/>
    <cellStyle name="Separador de milhares 3 6 2 2" xfId="2987" xr:uid="{F4503E93-81B7-478D-8F24-2784E90E3E57}"/>
    <cellStyle name="Separador de milhares 3 6 3" xfId="2986" xr:uid="{A31E0870-6FA5-44E2-9DE6-5C122C443D56}"/>
    <cellStyle name="Separador de milhares 3 7" xfId="1935" xr:uid="{00000000-0005-0000-0000-0000CA060000}"/>
    <cellStyle name="Separador de milhares 3 8" xfId="2027" xr:uid="{15A04F62-EA24-4E09-B472-E46128E70E91}"/>
    <cellStyle name="Separador de milhares 3 9" xfId="2064" xr:uid="{FD27AE70-592B-4F5D-9BBB-34987EFA1586}"/>
    <cellStyle name="Separador de milhares 4" xfId="163" xr:uid="{00000000-0005-0000-0000-0000CB060000}"/>
    <cellStyle name="Separador de milhares 4 2" xfId="356" xr:uid="{00000000-0005-0000-0000-0000CC060000}"/>
    <cellStyle name="Separador de milhares 4 2 2" xfId="746" xr:uid="{00000000-0005-0000-0000-0000CD060000}"/>
    <cellStyle name="Separador de milhares 4 2 2 2" xfId="2989" xr:uid="{52F59D13-49FC-4EB7-B8AB-CEAA0DEBAB92}"/>
    <cellStyle name="Separador de milhares 4 2 3" xfId="2988" xr:uid="{7EB91443-DE27-4CD8-8196-A3004BA48579}"/>
    <cellStyle name="Separador de milhares 4 3" xfId="494" xr:uid="{00000000-0005-0000-0000-0000CE060000}"/>
    <cellStyle name="Separador de milhares 4 3 2" xfId="875" xr:uid="{00000000-0005-0000-0000-0000CF060000}"/>
    <cellStyle name="Separador de milhares 4 3 2 2" xfId="2991" xr:uid="{ED07CDFA-8814-440B-ACF7-C5261A97E687}"/>
    <cellStyle name="Separador de milhares 4 3 3" xfId="2990" xr:uid="{35DF904D-A3BB-41D3-AD11-38C512F5E1CC}"/>
    <cellStyle name="Separador de milhares 4 4" xfId="2028" xr:uid="{D4930DE1-61DB-48DB-B63B-1E95A5A545F0}"/>
    <cellStyle name="Separador de milhares 4 5" xfId="2065" xr:uid="{5204C6FD-B089-4F76-939F-D338E75C66E3}"/>
    <cellStyle name="Separador de milhares 5" xfId="495" xr:uid="{00000000-0005-0000-0000-0000D0060000}"/>
    <cellStyle name="Separador de milhares 5 2" xfId="1748" xr:uid="{00000000-0005-0000-0000-0000D1060000}"/>
    <cellStyle name="Separador de milhares 5 2 2" xfId="2992" xr:uid="{35EE973C-4D53-4C0A-9BF5-C5326FE78E6E}"/>
    <cellStyle name="Separador de milhares 5 3" xfId="1749" xr:uid="{00000000-0005-0000-0000-0000D2060000}"/>
    <cellStyle name="Separador de milhares 5 3 2" xfId="2993" xr:uid="{76373A14-45E5-4858-A31A-A8A907AEA16C}"/>
    <cellStyle name="Separador de milhares 5 4" xfId="1750" xr:uid="{00000000-0005-0000-0000-0000D3060000}"/>
    <cellStyle name="Separador de milhares 5 4 2" xfId="2994" xr:uid="{40EB62F4-CBC4-4DC6-9EC6-9BAEE21CC94C}"/>
    <cellStyle name="Separador de milhares 5 5" xfId="1747" xr:uid="{00000000-0005-0000-0000-0000D4060000}"/>
    <cellStyle name="Separador de milhares 5 5 2" xfId="2995" xr:uid="{8439310B-BFE2-492A-BDF0-F5A982FE3907}"/>
    <cellStyle name="Separador de milhares 6" xfId="496" xr:uid="{00000000-0005-0000-0000-0000D5060000}"/>
    <cellStyle name="Separador de milhares 6 2" xfId="876" xr:uid="{00000000-0005-0000-0000-0000D6060000}"/>
    <cellStyle name="Separador de milhares 6 2 2" xfId="2997" xr:uid="{7A92FAF6-3F73-4273-91AB-A88E66D4FA1F}"/>
    <cellStyle name="Separador de milhares 6 3" xfId="1751" xr:uid="{00000000-0005-0000-0000-0000D7060000}"/>
    <cellStyle name="Separador de milhares 6 4" xfId="2029" xr:uid="{73B0CA28-AC07-4802-94CB-8D5B3FCADE30}"/>
    <cellStyle name="Separador de milhares 6 5" xfId="2067" xr:uid="{AF052F47-567B-4DBF-891C-B2B438EC417F}"/>
    <cellStyle name="Separador de milhares 6 6" xfId="2996" xr:uid="{0F9956C1-1FA1-4C01-B1C9-132DF788DBD5}"/>
    <cellStyle name="Separador de milhares 7" xfId="497" xr:uid="{00000000-0005-0000-0000-0000D8060000}"/>
    <cellStyle name="Separador de milhares 7 2" xfId="877" xr:uid="{00000000-0005-0000-0000-0000D9060000}"/>
    <cellStyle name="Separador de milhares 7 2 2" xfId="2999" xr:uid="{BEAFE8A2-057F-43D5-B4AF-0F41C8FAAC5A}"/>
    <cellStyle name="Separador de milhares 7 3" xfId="1752" xr:uid="{00000000-0005-0000-0000-0000DA060000}"/>
    <cellStyle name="Separador de milhares 7 4" xfId="2030" xr:uid="{C19770BB-1E30-48B8-AA58-2DC0F37F0A1B}"/>
    <cellStyle name="Separador de milhares 7 5" xfId="2068" xr:uid="{B0F22781-29E3-448D-B6E4-CD4BEF40E0C8}"/>
    <cellStyle name="Separador de milhares 7 6" xfId="2998" xr:uid="{5A73C56A-6E0F-4BEA-922E-61C447EB3171}"/>
    <cellStyle name="Separador de milhares 8" xfId="500" xr:uid="{00000000-0005-0000-0000-0000DB060000}"/>
    <cellStyle name="Separador de milhares 8 2" xfId="878" xr:uid="{00000000-0005-0000-0000-0000DC060000}"/>
    <cellStyle name="Separador de milhares 8 2 2" xfId="1754" xr:uid="{00000000-0005-0000-0000-0000DD060000}"/>
    <cellStyle name="Separador de milhares 8 2 2 2" xfId="3002" xr:uid="{CFCCBDC8-4D2A-46AF-9727-77A82CE21563}"/>
    <cellStyle name="Separador de milhares 8 2 3" xfId="3001" xr:uid="{9D1BA4AD-99BA-4868-86EB-C02FE681EAB6}"/>
    <cellStyle name="Separador de milhares 8 3" xfId="1753" xr:uid="{00000000-0005-0000-0000-0000DE060000}"/>
    <cellStyle name="Separador de milhares 8 4" xfId="2031" xr:uid="{5A909970-F9EC-45FA-BB13-B7960791E1F6}"/>
    <cellStyle name="Separador de milhares 8 5" xfId="2069" xr:uid="{0020C244-26B8-4D42-8556-B122B8CE663C}"/>
    <cellStyle name="Separador de milhares 8 6" xfId="3000" xr:uid="{BFEFC5C6-C0B2-4C09-A123-C3D679C1347E}"/>
    <cellStyle name="Separador de milhares 9" xfId="503" xr:uid="{00000000-0005-0000-0000-0000DF060000}"/>
    <cellStyle name="Separador de milhares 9 2" xfId="521" xr:uid="{00000000-0005-0000-0000-0000E0060000}"/>
    <cellStyle name="Separador de milhares 9 2 2" xfId="891" xr:uid="{00000000-0005-0000-0000-0000E1060000}"/>
    <cellStyle name="Separador de milhares 9 2 2 2" xfId="3005" xr:uid="{ED4A6CDA-AA46-4B1C-BB8E-81E53C023C79}"/>
    <cellStyle name="Separador de milhares 9 2 3" xfId="2045" xr:uid="{3A21AEDC-8DB4-4A84-8205-515307BCC176}"/>
    <cellStyle name="Separador de milhares 9 2 4" xfId="2083" xr:uid="{4B4D7632-E2C1-43DE-B2B1-AF5E1D323314}"/>
    <cellStyle name="Separador de milhares 9 2 5" xfId="3004" xr:uid="{EEA6B149-1A0E-438F-8693-BC913B0FADDE}"/>
    <cellStyle name="Separador de milhares 9 3" xfId="879" xr:uid="{00000000-0005-0000-0000-0000E2060000}"/>
    <cellStyle name="Separador de milhares 9 3 2" xfId="3006" xr:uid="{06630211-1BA7-47F0-8EB1-337DD09544FA}"/>
    <cellStyle name="Separador de milhares 9 4" xfId="1755" xr:uid="{00000000-0005-0000-0000-0000E3060000}"/>
    <cellStyle name="Separador de milhares 9 5" xfId="2032" xr:uid="{6966343F-E496-4EFB-A7B8-B448D2644CE9}"/>
    <cellStyle name="Separador de milhares 9 6" xfId="2070" xr:uid="{597D3B14-86E1-4DCB-972E-CF37DC798761}"/>
    <cellStyle name="Separador de milhares 9 7" xfId="3003" xr:uid="{09D90970-DF87-44BD-B79A-BCA3FF18A400}"/>
    <cellStyle name="Small Page Heading" xfId="1756" xr:uid="{00000000-0005-0000-0000-0000E4060000}"/>
    <cellStyle name="Standard_44" xfId="1757" xr:uid="{00000000-0005-0000-0000-0000E5060000}"/>
    <cellStyle name="STYL1 - Style1" xfId="1758" xr:uid="{00000000-0005-0000-0000-0000E6060000}"/>
    <cellStyle name="SubHeading" xfId="1759" xr:uid="{00000000-0005-0000-0000-0000E7060000}"/>
    <cellStyle name="TESTE" xfId="1760" xr:uid="{00000000-0005-0000-0000-0000E8060000}"/>
    <cellStyle name="Texto de Aviso" xfId="1920" builtinId="11" customBuiltin="1"/>
    <cellStyle name="Texto de Aviso 2" xfId="100" xr:uid="{00000000-0005-0000-0000-0000EA060000}"/>
    <cellStyle name="Texto de Aviso 2 2" xfId="1762" xr:uid="{00000000-0005-0000-0000-0000EB060000}"/>
    <cellStyle name="Texto de Aviso 2 2 2" xfId="1763" xr:uid="{00000000-0005-0000-0000-0000EC060000}"/>
    <cellStyle name="Texto de Aviso 2 2 3" xfId="1764" xr:uid="{00000000-0005-0000-0000-0000ED060000}"/>
    <cellStyle name="Texto de Aviso 2 3" xfId="1765" xr:uid="{00000000-0005-0000-0000-0000EE060000}"/>
    <cellStyle name="Texto de Aviso 2 4" xfId="1766" xr:uid="{00000000-0005-0000-0000-0000EF060000}"/>
    <cellStyle name="Texto de Aviso 2 5" xfId="1767" xr:uid="{00000000-0005-0000-0000-0000F0060000}"/>
    <cellStyle name="Texto de Aviso 2 6" xfId="1768" xr:uid="{00000000-0005-0000-0000-0000F1060000}"/>
    <cellStyle name="Texto de Aviso 2 7" xfId="1769" xr:uid="{00000000-0005-0000-0000-0000F2060000}"/>
    <cellStyle name="Texto de Aviso 2 8" xfId="1770" xr:uid="{00000000-0005-0000-0000-0000F3060000}"/>
    <cellStyle name="Texto de Aviso 2 9" xfId="1761" xr:uid="{00000000-0005-0000-0000-0000F4060000}"/>
    <cellStyle name="Texto de Aviso 3" xfId="165" xr:uid="{00000000-0005-0000-0000-0000F5060000}"/>
    <cellStyle name="Texto de Aviso 3 2" xfId="553" xr:uid="{00000000-0005-0000-0000-0000F6060000}"/>
    <cellStyle name="Texto de Aviso 3 3" xfId="1772" xr:uid="{00000000-0005-0000-0000-0000F7060000}"/>
    <cellStyle name="Texto de Aviso 4" xfId="278" xr:uid="{00000000-0005-0000-0000-0000F8060000}"/>
    <cellStyle name="Texto de Aviso 4 2" xfId="1773" xr:uid="{00000000-0005-0000-0000-0000F9060000}"/>
    <cellStyle name="Texto de Aviso 4 3" xfId="1774" xr:uid="{00000000-0005-0000-0000-0000FA060000}"/>
    <cellStyle name="Texto de Aviso 5" xfId="1775" xr:uid="{00000000-0005-0000-0000-0000FB060000}"/>
    <cellStyle name="Texto de Aviso 6" xfId="1776" xr:uid="{00000000-0005-0000-0000-0000FC060000}"/>
    <cellStyle name="Texto de Aviso 7" xfId="1777" xr:uid="{00000000-0005-0000-0000-0000FD060000}"/>
    <cellStyle name="Texto de Aviso 8" xfId="1778" xr:uid="{00000000-0005-0000-0000-0000FE060000}"/>
    <cellStyle name="Texto de Aviso 9" xfId="1779" xr:uid="{00000000-0005-0000-0000-0000FF060000}"/>
    <cellStyle name="Texto Explicativo" xfId="3099" builtinId="53" customBuiltin="1"/>
    <cellStyle name="Texto Explicativo 2" xfId="102" xr:uid="{00000000-0005-0000-0000-000001070000}"/>
    <cellStyle name="Texto Explicativo 2 2" xfId="1781" xr:uid="{00000000-0005-0000-0000-000002070000}"/>
    <cellStyle name="Texto Explicativo 2 2 2" xfId="1782" xr:uid="{00000000-0005-0000-0000-000003070000}"/>
    <cellStyle name="Texto Explicativo 2 2 3" xfId="1783" xr:uid="{00000000-0005-0000-0000-000004070000}"/>
    <cellStyle name="Texto Explicativo 2 3" xfId="1784" xr:uid="{00000000-0005-0000-0000-000005070000}"/>
    <cellStyle name="Texto Explicativo 2 4" xfId="1785" xr:uid="{00000000-0005-0000-0000-000006070000}"/>
    <cellStyle name="Texto Explicativo 2 5" xfId="1786" xr:uid="{00000000-0005-0000-0000-000007070000}"/>
    <cellStyle name="Texto Explicativo 2 6" xfId="1787" xr:uid="{00000000-0005-0000-0000-000008070000}"/>
    <cellStyle name="Texto Explicativo 2 7" xfId="1788" xr:uid="{00000000-0005-0000-0000-000009070000}"/>
    <cellStyle name="Texto Explicativo 2 8" xfId="1789" xr:uid="{00000000-0005-0000-0000-00000A070000}"/>
    <cellStyle name="Texto Explicativo 2 9" xfId="1780" xr:uid="{00000000-0005-0000-0000-00000B070000}"/>
    <cellStyle name="Texto Explicativo 3" xfId="166" xr:uid="{00000000-0005-0000-0000-00000C070000}"/>
    <cellStyle name="Texto Explicativo 3 2" xfId="555" xr:uid="{00000000-0005-0000-0000-00000D070000}"/>
    <cellStyle name="Texto Explicativo 3 3" xfId="1790" xr:uid="{00000000-0005-0000-0000-00000E070000}"/>
    <cellStyle name="Texto Explicativo 4" xfId="279" xr:uid="{00000000-0005-0000-0000-00000F070000}"/>
    <cellStyle name="Texto Explicativo 4 2" xfId="1791" xr:uid="{00000000-0005-0000-0000-000010070000}"/>
    <cellStyle name="Texto Explicativo 4 3" xfId="1792" xr:uid="{00000000-0005-0000-0000-000011070000}"/>
    <cellStyle name="Texto Explicativo 5" xfId="1793" xr:uid="{00000000-0005-0000-0000-000012070000}"/>
    <cellStyle name="Texto Explicativo 6" xfId="1794" xr:uid="{00000000-0005-0000-0000-000013070000}"/>
    <cellStyle name="Texto Explicativo 7" xfId="1795" xr:uid="{00000000-0005-0000-0000-000014070000}"/>
    <cellStyle name="Texto Explicativo 8" xfId="1796" xr:uid="{00000000-0005-0000-0000-000015070000}"/>
    <cellStyle name="Texto Explicativo 9" xfId="1797" xr:uid="{00000000-0005-0000-0000-000016070000}"/>
    <cellStyle name="Tickmark" xfId="1798" xr:uid="{00000000-0005-0000-0000-000017070000}"/>
    <cellStyle name="Title" xfId="103" xr:uid="{00000000-0005-0000-0000-000018070000}"/>
    <cellStyle name="Titulo" xfId="1799" xr:uid="{00000000-0005-0000-0000-000019070000}"/>
    <cellStyle name="Título" xfId="3090" builtinId="15" customBuiltin="1"/>
    <cellStyle name="Título 1" xfId="3091" builtinId="16" customBuiltin="1"/>
    <cellStyle name="Título 1 1" xfId="1800" xr:uid="{00000000-0005-0000-0000-00001C070000}"/>
    <cellStyle name="Título 1 2" xfId="105" xr:uid="{00000000-0005-0000-0000-00001D070000}"/>
    <cellStyle name="Título 1 2 2" xfId="106" xr:uid="{00000000-0005-0000-0000-00001E070000}"/>
    <cellStyle name="Título 1 2 2 2" xfId="1802" xr:uid="{00000000-0005-0000-0000-00001F070000}"/>
    <cellStyle name="Título 1 2 2 3" xfId="1803" xr:uid="{00000000-0005-0000-0000-000020070000}"/>
    <cellStyle name="Título 1 2 3" xfId="1804" xr:uid="{00000000-0005-0000-0000-000021070000}"/>
    <cellStyle name="Título 1 2 4" xfId="1805" xr:uid="{00000000-0005-0000-0000-000022070000}"/>
    <cellStyle name="Título 1 2 5" xfId="1806" xr:uid="{00000000-0005-0000-0000-000023070000}"/>
    <cellStyle name="Título 1 2 6" xfId="1807" xr:uid="{00000000-0005-0000-0000-000024070000}"/>
    <cellStyle name="Título 1 2 7" xfId="1808" xr:uid="{00000000-0005-0000-0000-000025070000}"/>
    <cellStyle name="Título 1 2 8" xfId="1809" xr:uid="{00000000-0005-0000-0000-000026070000}"/>
    <cellStyle name="Título 1 2 9" xfId="1801" xr:uid="{00000000-0005-0000-0000-000027070000}"/>
    <cellStyle name="Título 1 3" xfId="168" xr:uid="{00000000-0005-0000-0000-000028070000}"/>
    <cellStyle name="Título 1 3 2" xfId="544" xr:uid="{00000000-0005-0000-0000-000029070000}"/>
    <cellStyle name="Título 1 3 3" xfId="1810" xr:uid="{00000000-0005-0000-0000-00002A070000}"/>
    <cellStyle name="Título 1 4" xfId="266" xr:uid="{00000000-0005-0000-0000-00002B070000}"/>
    <cellStyle name="Título 1 4 2" xfId="1812" xr:uid="{00000000-0005-0000-0000-00002C070000}"/>
    <cellStyle name="Título 1 4 3" xfId="1813" xr:uid="{00000000-0005-0000-0000-00002D070000}"/>
    <cellStyle name="Título 1 5" xfId="1814" xr:uid="{00000000-0005-0000-0000-00002E070000}"/>
    <cellStyle name="Título 1 6" xfId="1815" xr:uid="{00000000-0005-0000-0000-00002F070000}"/>
    <cellStyle name="Título 1 7" xfId="1816" xr:uid="{00000000-0005-0000-0000-000030070000}"/>
    <cellStyle name="Título 1 8" xfId="1817" xr:uid="{00000000-0005-0000-0000-000031070000}"/>
    <cellStyle name="Título 1 9" xfId="1818" xr:uid="{00000000-0005-0000-0000-000032070000}"/>
    <cellStyle name="Título 10" xfId="1819" xr:uid="{00000000-0005-0000-0000-000033070000}"/>
    <cellStyle name="Título 11" xfId="1820" xr:uid="{00000000-0005-0000-0000-000034070000}"/>
    <cellStyle name="Título 12" xfId="1821" xr:uid="{00000000-0005-0000-0000-000035070000}"/>
    <cellStyle name="Título 2" xfId="3092" builtinId="17" customBuiltin="1"/>
    <cellStyle name="Título 2 2" xfId="108" xr:uid="{00000000-0005-0000-0000-000037070000}"/>
    <cellStyle name="Título 2 2 2" xfId="109" xr:uid="{00000000-0005-0000-0000-000038070000}"/>
    <cellStyle name="Título 2 2 2 2" xfId="1823" xr:uid="{00000000-0005-0000-0000-000039070000}"/>
    <cellStyle name="Título 2 2 2 3" xfId="1824" xr:uid="{00000000-0005-0000-0000-00003A070000}"/>
    <cellStyle name="Título 2 2 3" xfId="1825" xr:uid="{00000000-0005-0000-0000-00003B070000}"/>
    <cellStyle name="Título 2 2 4" xfId="1826" xr:uid="{00000000-0005-0000-0000-00003C070000}"/>
    <cellStyle name="Título 2 2 5" xfId="1827" xr:uid="{00000000-0005-0000-0000-00003D070000}"/>
    <cellStyle name="Título 2 2 6" xfId="1828" xr:uid="{00000000-0005-0000-0000-00003E070000}"/>
    <cellStyle name="Título 2 2 7" xfId="1829" xr:uid="{00000000-0005-0000-0000-00003F070000}"/>
    <cellStyle name="Título 2 2 8" xfId="1830" xr:uid="{00000000-0005-0000-0000-000040070000}"/>
    <cellStyle name="Título 2 2 9" xfId="1822" xr:uid="{00000000-0005-0000-0000-000041070000}"/>
    <cellStyle name="Título 2 3" xfId="169" xr:uid="{00000000-0005-0000-0000-000042070000}"/>
    <cellStyle name="Título 2 3 2" xfId="545" xr:uid="{00000000-0005-0000-0000-000043070000}"/>
    <cellStyle name="Título 2 3 3" xfId="1831" xr:uid="{00000000-0005-0000-0000-000044070000}"/>
    <cellStyle name="Título 2 4" xfId="267" xr:uid="{00000000-0005-0000-0000-000045070000}"/>
    <cellStyle name="Título 2 4 2" xfId="1832" xr:uid="{00000000-0005-0000-0000-000046070000}"/>
    <cellStyle name="Título 2 4 3" xfId="1833" xr:uid="{00000000-0005-0000-0000-000047070000}"/>
    <cellStyle name="Título 2 5" xfId="1834" xr:uid="{00000000-0005-0000-0000-000048070000}"/>
    <cellStyle name="Título 2 6" xfId="1835" xr:uid="{00000000-0005-0000-0000-000049070000}"/>
    <cellStyle name="Título 2 7" xfId="1836" xr:uid="{00000000-0005-0000-0000-00004A070000}"/>
    <cellStyle name="Título 2 8" xfId="1837" xr:uid="{00000000-0005-0000-0000-00004B070000}"/>
    <cellStyle name="Título 2 9" xfId="1838" xr:uid="{00000000-0005-0000-0000-00004C070000}"/>
    <cellStyle name="Título 3" xfId="3093" builtinId="18" customBuiltin="1"/>
    <cellStyle name="Título 3 2" xfId="111" xr:uid="{00000000-0005-0000-0000-00004E070000}"/>
    <cellStyle name="Título 3 2 2" xfId="112" xr:uid="{00000000-0005-0000-0000-00004F070000}"/>
    <cellStyle name="Título 3 2 2 2" xfId="1840" xr:uid="{00000000-0005-0000-0000-000050070000}"/>
    <cellStyle name="Título 3 2 2 3" xfId="1841" xr:uid="{00000000-0005-0000-0000-000051070000}"/>
    <cellStyle name="Título 3 2 3" xfId="1842" xr:uid="{00000000-0005-0000-0000-000052070000}"/>
    <cellStyle name="Título 3 2 4" xfId="1843" xr:uid="{00000000-0005-0000-0000-000053070000}"/>
    <cellStyle name="Título 3 2 5" xfId="1844" xr:uid="{00000000-0005-0000-0000-000054070000}"/>
    <cellStyle name="Título 3 2 6" xfId="1845" xr:uid="{00000000-0005-0000-0000-000055070000}"/>
    <cellStyle name="Título 3 2 7" xfId="1846" xr:uid="{00000000-0005-0000-0000-000056070000}"/>
    <cellStyle name="Título 3 2 8" xfId="1847" xr:uid="{00000000-0005-0000-0000-000057070000}"/>
    <cellStyle name="Título 3 2 9" xfId="1839" xr:uid="{00000000-0005-0000-0000-000058070000}"/>
    <cellStyle name="Título 3 3" xfId="170" xr:uid="{00000000-0005-0000-0000-000059070000}"/>
    <cellStyle name="Título 3 3 2" xfId="546" xr:uid="{00000000-0005-0000-0000-00005A070000}"/>
    <cellStyle name="Título 3 3 3" xfId="1848" xr:uid="{00000000-0005-0000-0000-00005B070000}"/>
    <cellStyle name="Título 3 4" xfId="268" xr:uid="{00000000-0005-0000-0000-00005C070000}"/>
    <cellStyle name="Título 3 4 2" xfId="1850" xr:uid="{00000000-0005-0000-0000-00005D070000}"/>
    <cellStyle name="Título 3 4 3" xfId="1851" xr:uid="{00000000-0005-0000-0000-00005E070000}"/>
    <cellStyle name="Título 3 5" xfId="1852" xr:uid="{00000000-0005-0000-0000-00005F070000}"/>
    <cellStyle name="Título 3 6" xfId="1853" xr:uid="{00000000-0005-0000-0000-000060070000}"/>
    <cellStyle name="Título 3 7" xfId="1854" xr:uid="{00000000-0005-0000-0000-000061070000}"/>
    <cellStyle name="Título 3 8" xfId="1855" xr:uid="{00000000-0005-0000-0000-000062070000}"/>
    <cellStyle name="Título 3 9" xfId="1856" xr:uid="{00000000-0005-0000-0000-000063070000}"/>
    <cellStyle name="Título 4" xfId="3094" builtinId="19" customBuiltin="1"/>
    <cellStyle name="Título 4 2" xfId="114" xr:uid="{00000000-0005-0000-0000-000065070000}"/>
    <cellStyle name="Título 4 2 2" xfId="115" xr:uid="{00000000-0005-0000-0000-000066070000}"/>
    <cellStyle name="Título 4 2 2 2" xfId="1858" xr:uid="{00000000-0005-0000-0000-000067070000}"/>
    <cellStyle name="Título 4 2 2 3" xfId="1859" xr:uid="{00000000-0005-0000-0000-000068070000}"/>
    <cellStyle name="Título 4 2 3" xfId="1860" xr:uid="{00000000-0005-0000-0000-000069070000}"/>
    <cellStyle name="Título 4 2 4" xfId="1861" xr:uid="{00000000-0005-0000-0000-00006A070000}"/>
    <cellStyle name="Título 4 2 5" xfId="1862" xr:uid="{00000000-0005-0000-0000-00006B070000}"/>
    <cellStyle name="Título 4 2 6" xfId="1863" xr:uid="{00000000-0005-0000-0000-00006C070000}"/>
    <cellStyle name="Título 4 2 7" xfId="1864" xr:uid="{00000000-0005-0000-0000-00006D070000}"/>
    <cellStyle name="Título 4 2 8" xfId="1865" xr:uid="{00000000-0005-0000-0000-00006E070000}"/>
    <cellStyle name="Título 4 2 9" xfId="1857" xr:uid="{00000000-0005-0000-0000-00006F070000}"/>
    <cellStyle name="Título 4 3" xfId="171" xr:uid="{00000000-0005-0000-0000-000070070000}"/>
    <cellStyle name="Título 4 3 2" xfId="547" xr:uid="{00000000-0005-0000-0000-000071070000}"/>
    <cellStyle name="Título 4 3 3" xfId="1866" xr:uid="{00000000-0005-0000-0000-000072070000}"/>
    <cellStyle name="Título 4 4" xfId="269" xr:uid="{00000000-0005-0000-0000-000073070000}"/>
    <cellStyle name="Título 4 4 2" xfId="1867" xr:uid="{00000000-0005-0000-0000-000074070000}"/>
    <cellStyle name="Título 4 4 3" xfId="1868" xr:uid="{00000000-0005-0000-0000-000075070000}"/>
    <cellStyle name="Título 4 5" xfId="1869" xr:uid="{00000000-0005-0000-0000-000076070000}"/>
    <cellStyle name="Título 4 6" xfId="1870" xr:uid="{00000000-0005-0000-0000-000077070000}"/>
    <cellStyle name="Título 4 7" xfId="1871" xr:uid="{00000000-0005-0000-0000-000078070000}"/>
    <cellStyle name="Título 4 8" xfId="1872" xr:uid="{00000000-0005-0000-0000-000079070000}"/>
    <cellStyle name="Título 4 9" xfId="1873" xr:uid="{00000000-0005-0000-0000-00007A070000}"/>
    <cellStyle name="Título 5" xfId="116" xr:uid="{00000000-0005-0000-0000-00007B070000}"/>
    <cellStyle name="Título 5 2" xfId="117" xr:uid="{00000000-0005-0000-0000-00007C070000}"/>
    <cellStyle name="Título 5 2 2" xfId="1875" xr:uid="{00000000-0005-0000-0000-00007D070000}"/>
    <cellStyle name="Título 5 2 3" xfId="1876" xr:uid="{00000000-0005-0000-0000-00007E070000}"/>
    <cellStyle name="Título 5 3" xfId="1877" xr:uid="{00000000-0005-0000-0000-00007F070000}"/>
    <cellStyle name="Título 5 4" xfId="1878" xr:uid="{00000000-0005-0000-0000-000080070000}"/>
    <cellStyle name="Título 5 5" xfId="1879" xr:uid="{00000000-0005-0000-0000-000081070000}"/>
    <cellStyle name="Título 5 6" xfId="1880" xr:uid="{00000000-0005-0000-0000-000082070000}"/>
    <cellStyle name="Título 5 7" xfId="1881" xr:uid="{00000000-0005-0000-0000-000083070000}"/>
    <cellStyle name="Título 5 8" xfId="1882" xr:uid="{00000000-0005-0000-0000-000084070000}"/>
    <cellStyle name="Título 5 9" xfId="1874" xr:uid="{00000000-0005-0000-0000-000085070000}"/>
    <cellStyle name="Título 6" xfId="167" xr:uid="{00000000-0005-0000-0000-000086070000}"/>
    <cellStyle name="Título 6 2" xfId="543" xr:uid="{00000000-0005-0000-0000-000087070000}"/>
    <cellStyle name="Título 6 3" xfId="1883" xr:uid="{00000000-0005-0000-0000-000088070000}"/>
    <cellStyle name="Título 7" xfId="265" xr:uid="{00000000-0005-0000-0000-000089070000}"/>
    <cellStyle name="Título 7 2" xfId="1885" xr:uid="{00000000-0005-0000-0000-00008A070000}"/>
    <cellStyle name="Título 7 3" xfId="1886" xr:uid="{00000000-0005-0000-0000-00008B070000}"/>
    <cellStyle name="Título 7 4" xfId="1884" xr:uid="{00000000-0005-0000-0000-00008C070000}"/>
    <cellStyle name="Título 8" xfId="1887" xr:uid="{00000000-0005-0000-0000-00008D070000}"/>
    <cellStyle name="Título 9" xfId="1888" xr:uid="{00000000-0005-0000-0000-00008E070000}"/>
    <cellStyle name="Titulo_EBI_jun09 ingles" xfId="1889" xr:uid="{00000000-0005-0000-0000-00008F070000}"/>
    <cellStyle name="Titulo1" xfId="1890" xr:uid="{00000000-0005-0000-0000-000090070000}"/>
    <cellStyle name="Titulo2" xfId="1891" xr:uid="{00000000-0005-0000-0000-000091070000}"/>
    <cellStyle name="Total" xfId="118" builtinId="25" customBuiltin="1"/>
    <cellStyle name="Total 10" xfId="1964" xr:uid="{00000000-0005-0000-0000-000093070000}"/>
    <cellStyle name="Total 2" xfId="119" xr:uid="{00000000-0005-0000-0000-000094070000}"/>
    <cellStyle name="Total 2 10" xfId="1968" xr:uid="{00000000-0005-0000-0000-000095070000}"/>
    <cellStyle name="Total 2 2" xfId="120" xr:uid="{00000000-0005-0000-0000-000096070000}"/>
    <cellStyle name="Total 2 2 2" xfId="1893" xr:uid="{00000000-0005-0000-0000-000097070000}"/>
    <cellStyle name="Total 2 2 3" xfId="1894" xr:uid="{00000000-0005-0000-0000-000098070000}"/>
    <cellStyle name="Total 2 2 4" xfId="1980" xr:uid="{00000000-0005-0000-0000-000099070000}"/>
    <cellStyle name="Total 2 3" xfId="592" xr:uid="{00000000-0005-0000-0000-00009A070000}"/>
    <cellStyle name="Total 2 3 2" xfId="1895" xr:uid="{00000000-0005-0000-0000-00009B070000}"/>
    <cellStyle name="Total 2 3 3" xfId="1972" xr:uid="{00000000-0005-0000-0000-00009C070000}"/>
    <cellStyle name="Total 2 4" xfId="1896" xr:uid="{00000000-0005-0000-0000-00009D070000}"/>
    <cellStyle name="Total 2 5" xfId="1897" xr:uid="{00000000-0005-0000-0000-00009E070000}"/>
    <cellStyle name="Total 2 6" xfId="1898" xr:uid="{00000000-0005-0000-0000-00009F070000}"/>
    <cellStyle name="Total 2 7" xfId="1899" xr:uid="{00000000-0005-0000-0000-0000A0070000}"/>
    <cellStyle name="Total 2 8" xfId="1900" xr:uid="{00000000-0005-0000-0000-0000A1070000}"/>
    <cellStyle name="Total 2 8 2" xfId="3016" xr:uid="{2BC5A4A8-D9B2-436A-A2B6-047187DCB2BF}"/>
    <cellStyle name="Total 2 9" xfId="1892" xr:uid="{00000000-0005-0000-0000-0000A2070000}"/>
    <cellStyle name="Total 3" xfId="172" xr:uid="{00000000-0005-0000-0000-0000A3070000}"/>
    <cellStyle name="Total 3 2" xfId="603" xr:uid="{00000000-0005-0000-0000-0000A4070000}"/>
    <cellStyle name="Total 3 2 2" xfId="1902" xr:uid="{00000000-0005-0000-0000-0000A5070000}"/>
    <cellStyle name="Total 3 2 3" xfId="1985" xr:uid="{00000000-0005-0000-0000-0000A6070000}"/>
    <cellStyle name="Total 3 3" xfId="608" xr:uid="{00000000-0005-0000-0000-0000A7070000}"/>
    <cellStyle name="Total 3 3 2" xfId="1903" xr:uid="{00000000-0005-0000-0000-0000A8070000}"/>
    <cellStyle name="Total 3 3 3" xfId="1990" xr:uid="{00000000-0005-0000-0000-0000A9070000}"/>
    <cellStyle name="Total 3 4" xfId="590" xr:uid="{00000000-0005-0000-0000-0000AA070000}"/>
    <cellStyle name="Total 3 4 2" xfId="3017" xr:uid="{564349D4-0E35-4D6F-8965-E5D8B53BEF1B}"/>
    <cellStyle name="Total 3 5" xfId="1901" xr:uid="{00000000-0005-0000-0000-0000AB070000}"/>
    <cellStyle name="Total 3 6" xfId="1970" xr:uid="{00000000-0005-0000-0000-0000AC070000}"/>
    <cellStyle name="Total 4" xfId="280" xr:uid="{00000000-0005-0000-0000-0000AD070000}"/>
    <cellStyle name="Total 4 2" xfId="1904" xr:uid="{00000000-0005-0000-0000-0000AE070000}"/>
    <cellStyle name="Total 4 2 2" xfId="3018" xr:uid="{814E2D58-DCBC-445F-9F70-3AA75EA18AD2}"/>
    <cellStyle name="Total 4 3" xfId="1905" xr:uid="{00000000-0005-0000-0000-0000AF070000}"/>
    <cellStyle name="Total 4 3 2" xfId="3019" xr:uid="{C65E3DCF-B40E-4CE1-8E6D-8D9E280B734E}"/>
    <cellStyle name="Total 5" xfId="1906" xr:uid="{00000000-0005-0000-0000-0000B0070000}"/>
    <cellStyle name="Total 5 2" xfId="3020" xr:uid="{9501A83E-38E6-4DAF-9D28-7D6E6BFCB8AF}"/>
    <cellStyle name="Total 6" xfId="1907" xr:uid="{00000000-0005-0000-0000-0000B1070000}"/>
    <cellStyle name="Total 6 2" xfId="3021" xr:uid="{A65F2BF2-5905-4A6A-9235-B275AFC8F041}"/>
    <cellStyle name="Total 7" xfId="1908" xr:uid="{00000000-0005-0000-0000-0000B2070000}"/>
    <cellStyle name="Total 7 2" xfId="3022" xr:uid="{A7AFD5ED-0F16-404D-95C0-3443603B3E07}"/>
    <cellStyle name="Total 8" xfId="1909" xr:uid="{00000000-0005-0000-0000-0000B3070000}"/>
    <cellStyle name="Total 8 2" xfId="3023" xr:uid="{CEA88D9B-47F2-487C-95B3-EB16906117B4}"/>
    <cellStyle name="Total 9" xfId="1910" xr:uid="{00000000-0005-0000-0000-0000B4070000}"/>
    <cellStyle name="Unprot" xfId="1911" xr:uid="{00000000-0005-0000-0000-0000B5070000}"/>
    <cellStyle name="Unprot$" xfId="1912" xr:uid="{00000000-0005-0000-0000-0000B6070000}"/>
    <cellStyle name="Unprot_2008 DRE e Cash v12" xfId="1913" xr:uid="{00000000-0005-0000-0000-0000B7070000}"/>
    <cellStyle name="Unprotect" xfId="1914" xr:uid="{00000000-0005-0000-0000-0000B8070000}"/>
    <cellStyle name="Valuta (0)_Cartel1" xfId="1915" xr:uid="{00000000-0005-0000-0000-0000B9070000}"/>
    <cellStyle name="Valuta_Cartel1" xfId="1916" xr:uid="{00000000-0005-0000-0000-0000BA070000}"/>
    <cellStyle name="Vírgula" xfId="93" builtinId="3"/>
    <cellStyle name="Vírgula 10" xfId="935" xr:uid="{00000000-0005-0000-0000-0000BC070000}"/>
    <cellStyle name="Vírgula 10 2" xfId="3025" xr:uid="{F27FC017-24EC-4214-B30B-2E489A4982AA}"/>
    <cellStyle name="Vírgula 11" xfId="939" xr:uid="{00000000-0005-0000-0000-0000BD070000}"/>
    <cellStyle name="Vírgula 11 2" xfId="1926" xr:uid="{00000000-0005-0000-0000-0000BE070000}"/>
    <cellStyle name="Vírgula 11 2 2" xfId="3027" xr:uid="{54486A3E-F36E-429B-AD71-05F42CEBE9F8}"/>
    <cellStyle name="Vírgula 11 3" xfId="3026" xr:uid="{060D293C-7A7C-4D9F-A93A-C428F230F3EF}"/>
    <cellStyle name="Vírgula 12" xfId="1992" xr:uid="{20792078-5D92-4185-88B6-304A42C60EE2}"/>
    <cellStyle name="Vírgula 12 2" xfId="3070" xr:uid="{B4B9F554-B54D-4A04-A050-D31D7E24F13F}"/>
    <cellStyle name="Vírgula 13" xfId="1998" xr:uid="{F23FBD6B-12AC-42DE-A5EB-434904869244}"/>
    <cellStyle name="Vírgula 14" xfId="2002" xr:uid="{EAF7F36C-FE2F-43E3-B3E2-62905C3E3B45}"/>
    <cellStyle name="Vírgula 15" xfId="2010" xr:uid="{8FD309AF-1069-41D0-9155-E0E748806E7E}"/>
    <cellStyle name="Vírgula 16" xfId="2059" xr:uid="{7FB85AED-142B-4B01-B2F9-B764B7E4B124}"/>
    <cellStyle name="Vírgula 17" xfId="2095" xr:uid="{E16BEC91-B68A-4193-A834-F54A053FEC90}"/>
    <cellStyle name="Vírgula 18" xfId="3084" xr:uid="{515A38CE-F474-451E-9B3A-A514DEBC3D4D}"/>
    <cellStyle name="Vírgula 19" xfId="3126" xr:uid="{1928993C-EC58-4731-9D9D-1F86D9419AA4}"/>
    <cellStyle name="Vírgula 2" xfId="217" xr:uid="{00000000-0005-0000-0000-0000BF070000}"/>
    <cellStyle name="Vírgula 2 2" xfId="262" xr:uid="{00000000-0005-0000-0000-0000C0070000}"/>
    <cellStyle name="Vírgula 2 2 2" xfId="426" xr:uid="{00000000-0005-0000-0000-0000C1070000}"/>
    <cellStyle name="Vírgula 2 2 2 2" xfId="816" xr:uid="{00000000-0005-0000-0000-0000C2070000}"/>
    <cellStyle name="Vírgula 2 2 2 2 2" xfId="3030" xr:uid="{6B2C64E3-F8EA-45EE-8F0E-9549C512D052}"/>
    <cellStyle name="Vírgula 2 2 2 3" xfId="3029" xr:uid="{EDC5414E-2EFE-4F1B-ADB7-BC074C5C68C3}"/>
    <cellStyle name="Vírgula 2 2 3" xfId="681" xr:uid="{00000000-0005-0000-0000-0000C3070000}"/>
    <cellStyle name="Vírgula 2 2 3 2" xfId="3031" xr:uid="{9FF55F6A-6725-4632-962B-CCD96FFFC74B}"/>
    <cellStyle name="Vírgula 2 2 4" xfId="3028" xr:uid="{652E0AA5-B76A-4F67-B7E0-DEAAC3C4CBED}"/>
    <cellStyle name="Vírgula 2 3" xfId="391" xr:uid="{00000000-0005-0000-0000-0000C4070000}"/>
    <cellStyle name="Vírgula 2 3 2" xfId="781" xr:uid="{00000000-0005-0000-0000-0000C5070000}"/>
    <cellStyle name="Vírgula 2 3 2 2" xfId="3032" xr:uid="{711346B6-99D0-42B3-9BAE-E79045E8A092}"/>
    <cellStyle name="Vírgula 2 3 3" xfId="2098" xr:uid="{CB44C048-1571-4194-B867-4F6FE2C8CB5F}"/>
    <cellStyle name="Vírgula 2 4" xfId="582" xr:uid="{00000000-0005-0000-0000-0000C6070000}"/>
    <cellStyle name="Vírgula 2 4 2" xfId="927" xr:uid="{00000000-0005-0000-0000-0000C7070000}"/>
    <cellStyle name="Vírgula 2 4 2 2" xfId="3034" xr:uid="{7FAED89F-7340-4385-BFB6-A5ACB9FE8D25}"/>
    <cellStyle name="Vírgula 2 4 3" xfId="3033" xr:uid="{A8CA228F-E14E-4E4A-A147-3631DE6E06E9}"/>
    <cellStyle name="Vírgula 2 5" xfId="1917" xr:uid="{00000000-0005-0000-0000-0000C8070000}"/>
    <cellStyle name="Vírgula 2 5 2" xfId="3035" xr:uid="{4E5FA3FE-7859-4B4B-9B4C-A58F773084BD}"/>
    <cellStyle name="Vírgula 2 6" xfId="1957" xr:uid="{00000000-0005-0000-0000-0000C9070000}"/>
    <cellStyle name="Vírgula 2 7" xfId="2037" xr:uid="{B3CDABC7-BDD7-4D9A-AD2F-4466F054AA76}"/>
    <cellStyle name="Vírgula 2 8" xfId="2075" xr:uid="{2DDD11BB-EDAD-4682-B875-02DF48266877}"/>
    <cellStyle name="Vírgula 2 9" xfId="3087" xr:uid="{D433B5E5-03AC-4F55-845F-B5F11E1342C5}"/>
    <cellStyle name="Vírgula 3" xfId="218" xr:uid="{00000000-0005-0000-0000-0000CA070000}"/>
    <cellStyle name="Vírgula 3 2" xfId="392" xr:uid="{00000000-0005-0000-0000-0000CB070000}"/>
    <cellStyle name="Vírgula 3 2 2" xfId="782" xr:uid="{00000000-0005-0000-0000-0000CC070000}"/>
    <cellStyle name="Vírgula 3 2 2 2" xfId="3037" xr:uid="{4450CA02-C6FF-4E51-B422-EDEB5A02E3F9}"/>
    <cellStyle name="Vírgula 3 2 3" xfId="3036" xr:uid="{43A81491-1FE3-477D-A1E6-717D0DE4A0B0}"/>
    <cellStyle name="Vírgula 3 3" xfId="514" xr:uid="{00000000-0005-0000-0000-0000CD070000}"/>
    <cellStyle name="Vírgula 3 3 2" xfId="884" xr:uid="{00000000-0005-0000-0000-0000CE070000}"/>
    <cellStyle name="Vírgula 3 3 2 2" xfId="3039" xr:uid="{E6DDAAE8-1391-4E99-B7F2-23DF452CA376}"/>
    <cellStyle name="Vírgula 3 3 3" xfId="3038" xr:uid="{FBFE920D-430E-4590-BF8B-1380CA140426}"/>
    <cellStyle name="Vírgula 3 4" xfId="2038" xr:uid="{AD0D0D06-B7D5-449E-AFC7-C23A1ECFEC45}"/>
    <cellStyle name="Vírgula 3 5" xfId="2076" xr:uid="{27AB4FDE-BBC9-47D6-BB8C-24A071AD60D2}"/>
    <cellStyle name="Vírgula 3 6" xfId="3086" xr:uid="{0B3D5E81-F32E-46FD-BD53-4EF0AC45EBD8}"/>
    <cellStyle name="Vírgula 4" xfId="228" xr:uid="{00000000-0005-0000-0000-0000CF070000}"/>
    <cellStyle name="Vírgula 4 2" xfId="400" xr:uid="{00000000-0005-0000-0000-0000D0070000}"/>
    <cellStyle name="Vírgula 4 2 2" xfId="790" xr:uid="{00000000-0005-0000-0000-0000D1070000}"/>
    <cellStyle name="Vírgula 4 2 2 2" xfId="3041" xr:uid="{DF26EFCB-D675-46A9-B4E8-93C037AF2BE6}"/>
    <cellStyle name="Vírgula 4 2 3" xfId="3040" xr:uid="{8AAD313B-FD82-4720-9423-C0E6CB5ED2D3}"/>
    <cellStyle name="Vírgula 4 3" xfId="518" xr:uid="{00000000-0005-0000-0000-0000D2070000}"/>
    <cellStyle name="Vírgula 4 3 2" xfId="888" xr:uid="{00000000-0005-0000-0000-0000D3070000}"/>
    <cellStyle name="Vírgula 4 3 2 2" xfId="3043" xr:uid="{3B42F8DC-E436-401E-B08D-212DC8BECEB3}"/>
    <cellStyle name="Vírgula 4 3 3" xfId="3042" xr:uid="{496D98B7-F634-4344-AC88-6CDEC2E69EF3}"/>
    <cellStyle name="Vírgula 4 4" xfId="542" xr:uid="{00000000-0005-0000-0000-0000D4070000}"/>
    <cellStyle name="Vírgula 4 4 2" xfId="911" xr:uid="{00000000-0005-0000-0000-0000D5070000}"/>
    <cellStyle name="Vírgula 4 4 2 2" xfId="3045" xr:uid="{8B5F302D-46C2-4A0C-8D6B-0F5A383B7DCB}"/>
    <cellStyle name="Vírgula 4 4 3" xfId="3044" xr:uid="{018A4DE5-1EF2-4FDC-97D8-AA749CEBD4F9}"/>
    <cellStyle name="Vírgula 4 5" xfId="968" xr:uid="{00000000-0005-0000-0000-0000D6070000}"/>
    <cellStyle name="Vírgula 4 5 2" xfId="3046" xr:uid="{386C596A-C188-49ED-855D-88AD9D451817}"/>
    <cellStyle name="Vírgula 4 6" xfId="1940" xr:uid="{00000000-0005-0000-0000-0000D7070000}"/>
    <cellStyle name="Vírgula 4 7" xfId="2042" xr:uid="{75B9B710-2503-4E73-BA42-4F91AF5E4060}"/>
    <cellStyle name="Vírgula 4 8" xfId="2080" xr:uid="{055BF2C4-503A-4103-AFFC-F67416B77C5A}"/>
    <cellStyle name="Vírgula 5" xfId="231" xr:uid="{00000000-0005-0000-0000-0000D8070000}"/>
    <cellStyle name="Vírgula 5 2" xfId="403" xr:uid="{00000000-0005-0000-0000-0000D9070000}"/>
    <cellStyle name="Vírgula 5 2 2" xfId="793" xr:uid="{00000000-0005-0000-0000-0000DA070000}"/>
    <cellStyle name="Vírgula 5 2 2 2" xfId="3049" xr:uid="{329AC387-8FD0-4560-8B73-6CB16BB5160C}"/>
    <cellStyle name="Vírgula 5 2 3" xfId="3048" xr:uid="{EAA7A845-33B0-4232-A90E-1D8D5A2B07AE}"/>
    <cellStyle name="Vírgula 5 3" xfId="516" xr:uid="{00000000-0005-0000-0000-0000DB070000}"/>
    <cellStyle name="Vírgula 5 3 2" xfId="886" xr:uid="{00000000-0005-0000-0000-0000DC070000}"/>
    <cellStyle name="Vírgula 5 3 2 2" xfId="3051" xr:uid="{728916D0-632A-44BB-8A30-D1E3C5B3AB75}"/>
    <cellStyle name="Vírgula 5 3 3" xfId="3050" xr:uid="{1782832E-27B4-4787-ADBF-22C663FF415C}"/>
    <cellStyle name="Vírgula 5 4" xfId="659" xr:uid="{00000000-0005-0000-0000-0000DD070000}"/>
    <cellStyle name="Vírgula 5 4 2" xfId="3052" xr:uid="{22838F46-E9CF-4A80-91CC-F57433976A0D}"/>
    <cellStyle name="Vírgula 5 5" xfId="966" xr:uid="{00000000-0005-0000-0000-0000DE070000}"/>
    <cellStyle name="Vírgula 5 5 2" xfId="3053" xr:uid="{EA81E887-4896-4CE3-A4C1-7A93548E12DE}"/>
    <cellStyle name="Vírgula 5 6" xfId="1967" xr:uid="{00000000-0005-0000-0000-0000DF070000}"/>
    <cellStyle name="Vírgula 5 7" xfId="2040" xr:uid="{91F76A42-3955-4449-8EB6-36EFD3BFD3DC}"/>
    <cellStyle name="Vírgula 5 8" xfId="2078" xr:uid="{E17F6DF6-1130-414F-A7CF-DCC0D506A247}"/>
    <cellStyle name="Vírgula 5 9" xfId="3047" xr:uid="{3BC05EF5-D870-45CB-8566-69DABEBC7FFE}"/>
    <cellStyle name="Vírgula 6" xfId="234" xr:uid="{00000000-0005-0000-0000-0000E0070000}"/>
    <cellStyle name="Vírgula 6 2" xfId="406" xr:uid="{00000000-0005-0000-0000-0000E1070000}"/>
    <cellStyle name="Vírgula 6 2 2" xfId="796" xr:uid="{00000000-0005-0000-0000-0000E2070000}"/>
    <cellStyle name="Vírgula 6 2 2 2" xfId="3054" xr:uid="{2D01261A-AD85-41D9-8759-79A10536B06A}"/>
    <cellStyle name="Vírgula 6 2 3" xfId="2099" xr:uid="{19AD2E91-02E6-4157-9ADB-4AE8E6EC984D}"/>
    <cellStyle name="Vírgula 6 3" xfId="528" xr:uid="{00000000-0005-0000-0000-0000E3070000}"/>
    <cellStyle name="Vírgula 6 3 2" xfId="898" xr:uid="{00000000-0005-0000-0000-0000E4070000}"/>
    <cellStyle name="Vírgula 6 3 2 2" xfId="3056" xr:uid="{0718178C-6D92-4357-9088-52919996027E}"/>
    <cellStyle name="Vírgula 6 3 3" xfId="3055" xr:uid="{93BF7690-313B-4CF8-886C-0D6F3F81C80A}"/>
    <cellStyle name="Vírgula 6 4" xfId="977" xr:uid="{00000000-0005-0000-0000-0000E5070000}"/>
    <cellStyle name="Vírgula 6 4 2" xfId="3057" xr:uid="{42AA2D32-1F6C-4A81-A37E-760685195345}"/>
    <cellStyle name="Vírgula 6 5" xfId="2052" xr:uid="{FF066AE6-D071-43DB-B32E-726B9B307DCC}"/>
    <cellStyle name="Vírgula 6 6" xfId="2090" xr:uid="{28464B68-85F6-4046-AB5A-B8B84A695074}"/>
    <cellStyle name="Vírgula 7" xfId="238" xr:uid="{00000000-0005-0000-0000-0000E6070000}"/>
    <cellStyle name="Vírgula 7 2" xfId="410" xr:uid="{00000000-0005-0000-0000-0000E7070000}"/>
    <cellStyle name="Vírgula 7 2 2" xfId="800" xr:uid="{00000000-0005-0000-0000-0000E8070000}"/>
    <cellStyle name="Vírgula 7 2 2 2" xfId="3060" xr:uid="{5415CA54-FB3C-4377-9881-ABD805244B9A}"/>
    <cellStyle name="Vírgula 7 2 3" xfId="3059" xr:uid="{496971B4-6D40-4B81-A714-6553A48075C6}"/>
    <cellStyle name="Vírgula 7 3" xfId="665" xr:uid="{00000000-0005-0000-0000-0000E9070000}"/>
    <cellStyle name="Vírgula 7 3 2" xfId="3061" xr:uid="{3F444AC5-003D-4D49-808F-0B4A4358CF11}"/>
    <cellStyle name="Vírgula 7 4" xfId="3058" xr:uid="{86980606-1831-4C19-A83A-3B5F3349A75D}"/>
    <cellStyle name="Vírgula 8" xfId="244" xr:uid="{00000000-0005-0000-0000-0000EA070000}"/>
    <cellStyle name="Vírgula 8 2" xfId="412" xr:uid="{00000000-0005-0000-0000-0000EB070000}"/>
    <cellStyle name="Vírgula 8 2 2" xfId="802" xr:uid="{00000000-0005-0000-0000-0000EC070000}"/>
    <cellStyle name="Vírgula 8 2 2 2" xfId="3064" xr:uid="{6431EFD1-846D-4A4D-B980-2BF5E9539BD4}"/>
    <cellStyle name="Vírgula 8 2 3" xfId="3063" xr:uid="{F7DCDB36-205B-4B67-A862-2BEEB99330BE}"/>
    <cellStyle name="Vírgula 8 3" xfId="667" xr:uid="{00000000-0005-0000-0000-0000ED070000}"/>
    <cellStyle name="Vírgula 8 3 2" xfId="3065" xr:uid="{897CDA5F-67C9-44CC-86C3-3AB15063E2D6}"/>
    <cellStyle name="Vírgula 8 4" xfId="3062" xr:uid="{3A8242AA-BC5F-4AA5-A925-FB77C26F8C68}"/>
    <cellStyle name="Vírgula 9" xfId="479" xr:uid="{00000000-0005-0000-0000-0000EE070000}"/>
    <cellStyle name="Vírgula 9 2" xfId="869" xr:uid="{00000000-0005-0000-0000-0000EF070000}"/>
    <cellStyle name="Vírgula 9 2 2" xfId="3067" xr:uid="{2B16AA70-6C16-473B-90A1-337001936483}"/>
    <cellStyle name="Vírgula 9 3" xfId="3066" xr:uid="{5E221FB2-531E-4DEE-A994-2CBF10F69E07}"/>
    <cellStyle name="Währung [0]_44" xfId="1918" xr:uid="{00000000-0005-0000-0000-0000F0070000}"/>
    <cellStyle name="Währung_44" xfId="1919" xr:uid="{00000000-0005-0000-0000-0000F1070000}"/>
  </cellStyles>
  <dxfs count="1">
    <dxf>
      <fill>
        <patternFill>
          <bgColor rgb="FFFFFF00"/>
        </patternFill>
      </fill>
    </dxf>
  </dxfs>
  <tableStyles count="0" defaultTableStyle="TableStyleMedium9" defaultPivotStyle="PivotStyleLight16"/>
  <colors>
    <mruColors>
      <color rgb="FF00AE4D"/>
      <color rgb="FF95B3D7"/>
      <color rgb="FFFFFFFF"/>
      <color rgb="FFFFFF00"/>
      <color rgb="FF003273"/>
      <color rgb="FF0046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ri.b3.com.br/pt-br/"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830580</xdr:colOff>
      <xdr:row>0</xdr:row>
      <xdr:rowOff>0</xdr:rowOff>
    </xdr:from>
    <xdr:to>
      <xdr:col>2</xdr:col>
      <xdr:colOff>861060</xdr:colOff>
      <xdr:row>3</xdr:row>
      <xdr:rowOff>117667</xdr:rowOff>
    </xdr:to>
    <xdr:pic>
      <xdr:nvPicPr>
        <xdr:cNvPr id="3" name="Imagem 2">
          <a:hlinkClick xmlns:r="http://schemas.openxmlformats.org/officeDocument/2006/relationships" r:id="rId1"/>
          <a:extLst>
            <a:ext uri="{FF2B5EF4-FFF2-40B4-BE49-F238E27FC236}">
              <a16:creationId xmlns:a16="http://schemas.microsoft.com/office/drawing/2014/main" id="{CDA7EB09-89AE-2C5A-F5CD-EC04891C2A2F}"/>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0413" t="13686" r="4279" b="21347"/>
        <a:stretch/>
      </xdr:blipFill>
      <xdr:spPr bwMode="auto">
        <a:xfrm>
          <a:off x="10408920" y="0"/>
          <a:ext cx="1310640" cy="1131127"/>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natacci/Desktop/ADTV%20e%20RPC/2018/ADTV%20e%20RPC_2018.3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TV e RPC_Ajust. Mini"/>
      <sheetName val="BM&amp;F_Diários-Daily_Ajust. Mini"/>
      <sheetName val="BOVESPA_Diários-Daily"/>
    </sheetNames>
    <sheetDataSet>
      <sheetData sheetId="0"/>
      <sheetData sheetId="1">
        <row r="3665">
          <cell r="D3665">
            <v>294496</v>
          </cell>
        </row>
        <row r="3677">
          <cell r="D3677">
            <v>207921</v>
          </cell>
          <cell r="E3677">
            <v>719647.8</v>
          </cell>
          <cell r="G3677">
            <v>6721</v>
          </cell>
        </row>
        <row r="3678">
          <cell r="D3678">
            <v>97983</v>
          </cell>
          <cell r="E3678">
            <v>548438.4</v>
          </cell>
          <cell r="G3678">
            <v>3882</v>
          </cell>
        </row>
        <row r="3679">
          <cell r="D3679">
            <v>143902</v>
          </cell>
          <cell r="E3679">
            <v>687253.4</v>
          </cell>
          <cell r="G3679">
            <v>10440</v>
          </cell>
        </row>
        <row r="3680">
          <cell r="D3680">
            <v>252712</v>
          </cell>
          <cell r="E3680">
            <v>787279.6</v>
          </cell>
          <cell r="G3680">
            <v>9712</v>
          </cell>
        </row>
        <row r="3681">
          <cell r="D3681">
            <v>277833</v>
          </cell>
          <cell r="E3681">
            <v>683832.4</v>
          </cell>
          <cell r="G3681">
            <v>9595</v>
          </cell>
        </row>
        <row r="3682">
          <cell r="D3682">
            <v>222996</v>
          </cell>
          <cell r="E3682">
            <v>629825.4</v>
          </cell>
          <cell r="G3682">
            <v>9416</v>
          </cell>
        </row>
        <row r="3683">
          <cell r="D3683">
            <v>180501</v>
          </cell>
          <cell r="E3683">
            <v>432545</v>
          </cell>
          <cell r="G3683">
            <v>5201</v>
          </cell>
        </row>
        <row r="3684">
          <cell r="D3684">
            <v>165557</v>
          </cell>
          <cell r="E3684">
            <v>901046</v>
          </cell>
          <cell r="G3684">
            <v>8738</v>
          </cell>
        </row>
        <row r="3685">
          <cell r="D3685">
            <v>290856</v>
          </cell>
          <cell r="E3685">
            <v>876660.2</v>
          </cell>
          <cell r="G3685">
            <v>6511</v>
          </cell>
        </row>
        <row r="3686">
          <cell r="D3686">
            <v>166226</v>
          </cell>
          <cell r="E3686">
            <v>608179</v>
          </cell>
          <cell r="G3686">
            <v>5219</v>
          </cell>
        </row>
        <row r="3687">
          <cell r="D3687">
            <v>330236</v>
          </cell>
          <cell r="E3687">
            <v>553471.6</v>
          </cell>
          <cell r="G3687">
            <v>2491</v>
          </cell>
        </row>
        <row r="3688">
          <cell r="D3688">
            <v>483995</v>
          </cell>
          <cell r="E3688">
            <v>682668.6</v>
          </cell>
          <cell r="G3688">
            <v>4959</v>
          </cell>
        </row>
        <row r="3689">
          <cell r="D3689">
            <v>363362</v>
          </cell>
          <cell r="E3689">
            <v>481193</v>
          </cell>
          <cell r="G3689">
            <v>4379</v>
          </cell>
        </row>
        <row r="3690">
          <cell r="D3690">
            <v>317081</v>
          </cell>
          <cell r="E3690">
            <v>504322.8</v>
          </cell>
          <cell r="G3690">
            <v>3568</v>
          </cell>
        </row>
        <row r="3691">
          <cell r="D3691">
            <v>540718</v>
          </cell>
          <cell r="E3691">
            <v>1007847</v>
          </cell>
          <cell r="G3691">
            <v>5041</v>
          </cell>
        </row>
        <row r="3692">
          <cell r="D3692">
            <v>783511</v>
          </cell>
          <cell r="E3692">
            <v>988756</v>
          </cell>
          <cell r="G3692">
            <v>5472</v>
          </cell>
        </row>
        <row r="3693">
          <cell r="D3693">
            <v>705364</v>
          </cell>
          <cell r="E3693">
            <v>934361.8</v>
          </cell>
          <cell r="G3693">
            <v>5557</v>
          </cell>
        </row>
        <row r="3694">
          <cell r="D3694">
            <v>271989</v>
          </cell>
          <cell r="E3694">
            <v>967704.2</v>
          </cell>
          <cell r="G3694">
            <v>7164</v>
          </cell>
        </row>
        <row r="3695">
          <cell r="D3695">
            <v>239832</v>
          </cell>
          <cell r="E3695">
            <v>884873.4</v>
          </cell>
          <cell r="G3695">
            <v>6972</v>
          </cell>
        </row>
      </sheetData>
      <sheetData sheetId="2"/>
    </sheetDataSet>
  </externalBook>
</externalLink>
</file>

<file path=xl/theme/theme1.xml><?xml version="1.0" encoding="utf-8"?>
<a:theme xmlns:a="http://schemas.openxmlformats.org/drawingml/2006/main" name="Tema1">
  <a:themeElements>
    <a:clrScheme name="Padrão B3">
      <a:dk1>
        <a:srgbClr val="595959"/>
      </a:dk1>
      <a:lt1>
        <a:srgbClr val="B2B2B2"/>
      </a:lt1>
      <a:dk2>
        <a:srgbClr val="00478D"/>
      </a:dk2>
      <a:lt2>
        <a:srgbClr val="F2F2F2"/>
      </a:lt2>
      <a:accent1>
        <a:srgbClr val="00478D"/>
      </a:accent1>
      <a:accent2>
        <a:srgbClr val="00B0F0"/>
      </a:accent2>
      <a:accent3>
        <a:srgbClr val="D8D8D8"/>
      </a:accent3>
      <a:accent4>
        <a:srgbClr val="B2B2B2"/>
      </a:accent4>
      <a:accent5>
        <a:srgbClr val="8B8B8B"/>
      </a:accent5>
      <a:accent6>
        <a:srgbClr val="2F2F2F"/>
      </a:accent6>
      <a:hlink>
        <a:srgbClr val="00B0F0"/>
      </a:hlink>
      <a:folHlink>
        <a:srgbClr val="00B0F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rigem">
      <a:fillStyleLst>
        <a:solidFill>
          <a:schemeClr val="phClr"/>
        </a:solidFill>
        <a:gradFill rotWithShape="1">
          <a:gsLst>
            <a:gs pos="0">
              <a:schemeClr val="phClr">
                <a:tint val="45000"/>
                <a:satMod val="200000"/>
              </a:schemeClr>
            </a:gs>
            <a:gs pos="30000">
              <a:schemeClr val="phClr">
                <a:tint val="61000"/>
                <a:satMod val="200000"/>
              </a:schemeClr>
            </a:gs>
            <a:gs pos="45000">
              <a:schemeClr val="phClr">
                <a:tint val="66000"/>
                <a:satMod val="200000"/>
              </a:schemeClr>
            </a:gs>
            <a:gs pos="55000">
              <a:schemeClr val="phClr">
                <a:tint val="66000"/>
                <a:satMod val="200000"/>
              </a:schemeClr>
            </a:gs>
            <a:gs pos="73000">
              <a:schemeClr val="phClr">
                <a:tint val="61000"/>
                <a:satMod val="200000"/>
              </a:schemeClr>
            </a:gs>
            <a:gs pos="100000">
              <a:schemeClr val="phClr">
                <a:tint val="45000"/>
                <a:satMod val="200000"/>
              </a:schemeClr>
            </a:gs>
          </a:gsLst>
          <a:lin ang="950000" scaled="1"/>
        </a:gradFill>
        <a:gradFill rotWithShape="1">
          <a:gsLst>
            <a:gs pos="0">
              <a:schemeClr val="phClr">
                <a:shade val="63000"/>
              </a:schemeClr>
            </a:gs>
            <a:gs pos="30000">
              <a:schemeClr val="phClr">
                <a:shade val="90000"/>
                <a:satMod val="110000"/>
              </a:schemeClr>
            </a:gs>
            <a:gs pos="45000">
              <a:schemeClr val="phClr">
                <a:shade val="100000"/>
                <a:satMod val="118000"/>
              </a:schemeClr>
            </a:gs>
            <a:gs pos="55000">
              <a:schemeClr val="phClr">
                <a:shade val="100000"/>
                <a:satMod val="118000"/>
              </a:schemeClr>
            </a:gs>
            <a:gs pos="73000">
              <a:schemeClr val="phClr">
                <a:shade val="90000"/>
                <a:satMod val="110000"/>
              </a:schemeClr>
            </a:gs>
            <a:gs pos="100000">
              <a:schemeClr val="phClr">
                <a:shade val="63000"/>
              </a:schemeClr>
            </a:gs>
          </a:gsLst>
          <a:lin ang="950000" scaled="1"/>
        </a:gradFill>
      </a:fillStyleLst>
      <a:lnStyleLst>
        <a:ln w="9525" cap="flat" cmpd="sng" algn="ctr">
          <a:solidFill>
            <a:schemeClr val="ph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38100" dist="25400" dir="5400000" rotWithShape="0">
              <a:srgbClr val="000000">
                <a:alpha val="40000"/>
              </a:srgbClr>
            </a:outerShdw>
          </a:effectLst>
        </a:effectStyle>
        <a:effectStyle>
          <a:effectLst>
            <a:outerShdw blurRad="50800" dist="43000" dir="5400000" rotWithShape="0">
              <a:srgbClr val="000000">
                <a:alpha val="40000"/>
              </a:srgbClr>
            </a:outerShdw>
          </a:effectLst>
          <a:scene3d>
            <a:camera prst="orthographicFront" fov="0">
              <a:rot lat="0" lon="0" rev="0"/>
            </a:camera>
            <a:lightRig rig="balanced" dir="t">
              <a:rot lat="0" lon="0" rev="0"/>
            </a:lightRig>
          </a:scene3d>
          <a:sp3d prstMaterial="matte">
            <a:bevelT w="0" h="0"/>
            <a:contourClr>
              <a:schemeClr val="phClr">
                <a:tint val="100000"/>
                <a:shade val="100000"/>
                <a:hueMod val="100000"/>
                <a:satMod val="100000"/>
              </a:schemeClr>
            </a:contourClr>
          </a:sp3d>
        </a:effectStyle>
        <a:effectStyle>
          <a:effectLst>
            <a:outerShdw blurRad="50800" dist="25400" dir="5400000" rotWithShape="0">
              <a:srgbClr val="000000">
                <a:alpha val="50000"/>
              </a:srgbClr>
            </a:outerShdw>
          </a:effectLst>
          <a:scene3d>
            <a:camera prst="orthographicFront" fov="0">
              <a:rot lat="0" lon="0" rev="0"/>
            </a:camera>
            <a:lightRig rig="soft" dir="t">
              <a:rot lat="0" lon="0" rev="2700000"/>
            </a:lightRig>
          </a:scene3d>
          <a:sp3d prstMaterial="matte">
            <a:bevelT w="50800" h="50800"/>
            <a:contourClr>
              <a:schemeClr val="ph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Tema1" id="{785DB400-BD1C-40FC-BDA5-56215A2BED14}" vid="{13872178-9B36-47BC-B9B2-A27D5BF68182}"/>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autoPageBreaks="0" fitToPage="1"/>
  </sheetPr>
  <dimension ref="A1:D2441"/>
  <sheetViews>
    <sheetView showGridLines="0" tabSelected="1" zoomScaleNormal="100" workbookViewId="0">
      <pane ySplit="5" topLeftCell="A29" activePane="bottomLeft" state="frozen"/>
      <selection activeCell="EO27" sqref="EO27"/>
      <selection pane="bottomLeft"/>
    </sheetView>
  </sheetViews>
  <sheetFormatPr defaultColWidth="9.08984375" defaultRowHeight="16"/>
  <cols>
    <col min="1" max="1" width="139.6328125" style="578" bestFit="1" customWidth="1"/>
    <col min="2" max="2" width="18.6328125" style="580" customWidth="1"/>
    <col min="3" max="3" width="18.6328125" style="581" customWidth="1"/>
    <col min="4" max="16384" width="9.08984375" style="578"/>
  </cols>
  <sheetData>
    <row r="1" spans="1:4" s="555" customFormat="1" ht="35">
      <c r="A1" s="588" t="s">
        <v>45</v>
      </c>
      <c r="B1" s="553"/>
      <c r="C1" s="554"/>
    </row>
    <row r="2" spans="1:4" s="555" customFormat="1" ht="29">
      <c r="A2" s="556" t="s">
        <v>40</v>
      </c>
      <c r="B2" s="557"/>
      <c r="C2" s="558"/>
    </row>
    <row r="3" spans="1:4" s="555" customFormat="1" ht="15.75" customHeight="1">
      <c r="A3" s="587" t="s">
        <v>526</v>
      </c>
      <c r="B3" s="557"/>
      <c r="C3" s="558"/>
    </row>
    <row r="4" spans="1:4" s="562" customFormat="1" ht="15.75" customHeight="1" thickBot="1">
      <c r="A4" s="559" t="s">
        <v>505</v>
      </c>
      <c r="B4" s="560"/>
      <c r="C4" s="561"/>
    </row>
    <row r="5" spans="1:4" s="562" customFormat="1" ht="2.15" customHeight="1" thickTop="1">
      <c r="A5" s="563"/>
      <c r="B5" s="564"/>
      <c r="C5" s="565"/>
    </row>
    <row r="6" spans="1:4" s="569" customFormat="1" ht="16.5">
      <c r="A6" s="566"/>
      <c r="B6" s="567"/>
      <c r="C6" s="568"/>
    </row>
    <row r="7" spans="1:4" s="569" customFormat="1" ht="17.5">
      <c r="A7" s="570"/>
      <c r="B7" s="611"/>
      <c r="C7" s="611"/>
    </row>
    <row r="8" spans="1:4" s="569" customFormat="1" ht="21">
      <c r="A8" s="583" t="s">
        <v>513</v>
      </c>
      <c r="B8" s="611"/>
      <c r="C8" s="611"/>
      <c r="D8" s="569" t="s">
        <v>449</v>
      </c>
    </row>
    <row r="9" spans="1:4" s="569" customFormat="1" ht="4.75" customHeight="1">
      <c r="A9" s="570"/>
      <c r="B9" s="571"/>
      <c r="C9" s="572"/>
    </row>
    <row r="10" spans="1:4" s="569" customFormat="1" ht="19.75" customHeight="1">
      <c r="A10" s="582" t="s">
        <v>276</v>
      </c>
      <c r="B10" s="571"/>
      <c r="C10" s="571"/>
      <c r="D10" s="569" t="s">
        <v>449</v>
      </c>
    </row>
    <row r="11" spans="1:4" s="569" customFormat="1" ht="17.5">
      <c r="A11" s="584" t="s">
        <v>277</v>
      </c>
      <c r="B11" s="574"/>
      <c r="C11" s="572"/>
    </row>
    <row r="12" spans="1:4" s="569" customFormat="1" ht="17.5">
      <c r="A12" s="575" t="s">
        <v>475</v>
      </c>
      <c r="B12" s="574"/>
      <c r="C12" s="572"/>
    </row>
    <row r="13" spans="1:4" s="569" customFormat="1" ht="17.5">
      <c r="A13" s="575" t="s">
        <v>477</v>
      </c>
      <c r="B13" s="574"/>
      <c r="C13" s="572"/>
    </row>
    <row r="14" spans="1:4" s="569" customFormat="1" ht="17.5">
      <c r="A14" s="575" t="s">
        <v>478</v>
      </c>
      <c r="B14" s="574"/>
      <c r="C14" s="572"/>
    </row>
    <row r="15" spans="1:4" s="569" customFormat="1" ht="17.5">
      <c r="A15" s="575" t="s">
        <v>476</v>
      </c>
      <c r="B15" s="574"/>
      <c r="C15" s="572"/>
    </row>
    <row r="16" spans="1:4" s="569" customFormat="1" ht="17.5">
      <c r="A16" s="584" t="s">
        <v>278</v>
      </c>
      <c r="B16" s="574"/>
      <c r="C16" s="572"/>
    </row>
    <row r="17" spans="1:3" s="569" customFormat="1" ht="17.5">
      <c r="A17" s="584" t="s">
        <v>279</v>
      </c>
      <c r="B17" s="574" t="s">
        <v>449</v>
      </c>
      <c r="C17" s="572"/>
    </row>
    <row r="18" spans="1:3" s="569" customFormat="1" ht="17.5">
      <c r="A18" s="584" t="s">
        <v>280</v>
      </c>
      <c r="B18" s="574"/>
      <c r="C18" s="572"/>
    </row>
    <row r="19" spans="1:3" s="569" customFormat="1" ht="17.5">
      <c r="A19" s="584" t="s">
        <v>281</v>
      </c>
      <c r="B19" s="574" t="s">
        <v>449</v>
      </c>
      <c r="C19" s="572"/>
    </row>
    <row r="20" spans="1:3" s="569" customFormat="1" ht="17.5">
      <c r="A20" s="575" t="s">
        <v>479</v>
      </c>
      <c r="B20" s="574"/>
      <c r="C20" s="572"/>
    </row>
    <row r="21" spans="1:3" s="569" customFormat="1" ht="17.5">
      <c r="A21" s="575" t="s">
        <v>480</v>
      </c>
      <c r="B21" s="574"/>
      <c r="C21" s="572"/>
    </row>
    <row r="22" spans="1:3" s="569" customFormat="1" ht="17.5">
      <c r="A22" s="575" t="s">
        <v>481</v>
      </c>
      <c r="B22" s="574"/>
      <c r="C22" s="572"/>
    </row>
    <row r="23" spans="1:3" s="569" customFormat="1" ht="17.5">
      <c r="A23" s="575" t="s">
        <v>482</v>
      </c>
      <c r="B23" s="574"/>
      <c r="C23" s="572"/>
    </row>
    <row r="24" spans="1:3" s="569" customFormat="1" ht="17.5">
      <c r="A24" s="575" t="s">
        <v>483</v>
      </c>
      <c r="B24" s="574"/>
      <c r="C24" s="572"/>
    </row>
    <row r="25" spans="1:3" s="569" customFormat="1" ht="17.5">
      <c r="A25" s="575"/>
      <c r="B25" s="574"/>
      <c r="C25" s="572"/>
    </row>
    <row r="26" spans="1:3" s="569" customFormat="1" ht="17.5">
      <c r="A26" s="582" t="s">
        <v>282</v>
      </c>
      <c r="B26" s="574"/>
      <c r="C26" s="576"/>
    </row>
    <row r="27" spans="1:3" s="569" customFormat="1" ht="17.5">
      <c r="A27" s="584" t="s">
        <v>277</v>
      </c>
      <c r="B27" s="574"/>
      <c r="C27" s="572"/>
    </row>
    <row r="28" spans="1:3" s="569" customFormat="1" ht="17.5">
      <c r="A28" s="575" t="s">
        <v>484</v>
      </c>
      <c r="B28" s="574"/>
      <c r="C28" s="572"/>
    </row>
    <row r="29" spans="1:3" s="569" customFormat="1" ht="17.5">
      <c r="A29" s="575" t="s">
        <v>485</v>
      </c>
      <c r="B29" s="574"/>
      <c r="C29" s="572"/>
    </row>
    <row r="30" spans="1:3" s="569" customFormat="1" ht="17.5">
      <c r="A30" s="575" t="s">
        <v>486</v>
      </c>
      <c r="B30" s="574"/>
      <c r="C30" s="572"/>
    </row>
    <row r="31" spans="1:3" s="569" customFormat="1" ht="15.75" customHeight="1">
      <c r="A31" s="584" t="s">
        <v>439</v>
      </c>
      <c r="B31" s="574"/>
      <c r="C31" s="572"/>
    </row>
    <row r="32" spans="1:3" s="569" customFormat="1" ht="17.5">
      <c r="A32" s="575" t="s">
        <v>487</v>
      </c>
      <c r="B32" s="574"/>
      <c r="C32" s="572"/>
    </row>
    <row r="33" spans="1:4" s="569" customFormat="1" ht="17.5">
      <c r="A33" s="575" t="s">
        <v>488</v>
      </c>
      <c r="B33" s="574"/>
      <c r="C33" s="572"/>
    </row>
    <row r="34" spans="1:4" s="569" customFormat="1" ht="17.5">
      <c r="A34" s="575" t="s">
        <v>489</v>
      </c>
      <c r="B34" s="574"/>
      <c r="C34" s="576"/>
    </row>
    <row r="35" spans="1:4" s="569" customFormat="1" ht="17.5">
      <c r="A35" s="575"/>
      <c r="B35" s="574"/>
      <c r="C35" s="576"/>
    </row>
    <row r="36" spans="1:4" s="569" customFormat="1" ht="21">
      <c r="A36" s="585" t="s">
        <v>71</v>
      </c>
      <c r="B36" s="574"/>
      <c r="C36" s="576"/>
    </row>
    <row r="37" spans="1:4" s="569" customFormat="1" ht="4.75" customHeight="1">
      <c r="A37" s="570"/>
      <c r="B37" s="571"/>
      <c r="C37" s="572"/>
    </row>
    <row r="38" spans="1:4" s="569" customFormat="1" ht="17.5">
      <c r="A38" s="584" t="s">
        <v>440</v>
      </c>
      <c r="B38" s="574"/>
      <c r="C38" s="572"/>
    </row>
    <row r="39" spans="1:4" s="569" customFormat="1" ht="17.5">
      <c r="A39" s="575" t="s">
        <v>490</v>
      </c>
      <c r="B39" s="574"/>
      <c r="C39" s="572"/>
    </row>
    <row r="40" spans="1:4" s="569" customFormat="1" ht="17.5">
      <c r="A40" s="575" t="s">
        <v>491</v>
      </c>
      <c r="B40" s="574"/>
      <c r="C40" s="572"/>
    </row>
    <row r="41" spans="1:4" s="569" customFormat="1" ht="17.5">
      <c r="A41" s="575" t="s">
        <v>492</v>
      </c>
      <c r="B41" s="574"/>
      <c r="C41" s="572"/>
    </row>
    <row r="42" spans="1:4" s="569" customFormat="1" ht="17.5">
      <c r="A42" s="584" t="s">
        <v>442</v>
      </c>
      <c r="B42" s="574"/>
      <c r="C42" s="572"/>
    </row>
    <row r="43" spans="1:4" s="569" customFormat="1" ht="17.5">
      <c r="A43" s="575" t="s">
        <v>493</v>
      </c>
      <c r="B43" s="574"/>
      <c r="C43" s="572"/>
    </row>
    <row r="44" spans="1:4" s="569" customFormat="1" ht="17.5">
      <c r="A44" s="575" t="s">
        <v>494</v>
      </c>
      <c r="B44" s="574"/>
      <c r="C44" s="572"/>
    </row>
    <row r="45" spans="1:4" s="569" customFormat="1" ht="17.5">
      <c r="A45" s="575" t="s">
        <v>495</v>
      </c>
      <c r="B45" s="574"/>
      <c r="C45" s="572"/>
    </row>
    <row r="46" spans="1:4" s="569" customFormat="1" ht="17.5">
      <c r="A46" s="584" t="s">
        <v>441</v>
      </c>
      <c r="B46" s="574"/>
      <c r="C46" s="572"/>
      <c r="D46" s="569" t="s">
        <v>449</v>
      </c>
    </row>
    <row r="47" spans="1:4" s="569" customFormat="1" ht="17.5">
      <c r="A47" s="575" t="s">
        <v>496</v>
      </c>
      <c r="B47" s="574"/>
      <c r="C47" s="572"/>
    </row>
    <row r="48" spans="1:4" s="569" customFormat="1" ht="17.5">
      <c r="A48" s="575" t="s">
        <v>497</v>
      </c>
      <c r="B48" s="574"/>
      <c r="C48" s="572"/>
    </row>
    <row r="49" spans="1:3" s="569" customFormat="1" ht="17.5">
      <c r="A49" s="575" t="s">
        <v>498</v>
      </c>
      <c r="B49" s="574"/>
      <c r="C49" s="572"/>
    </row>
    <row r="50" spans="1:3" s="569" customFormat="1" ht="17.5">
      <c r="A50" s="577"/>
      <c r="B50" s="574"/>
      <c r="C50" s="572"/>
    </row>
    <row r="51" spans="1:3" s="569" customFormat="1" ht="21">
      <c r="A51" s="585" t="s">
        <v>443</v>
      </c>
      <c r="B51" s="574"/>
      <c r="C51" s="576"/>
    </row>
    <row r="52" spans="1:3" s="569" customFormat="1" ht="4.75" customHeight="1">
      <c r="A52" s="570"/>
      <c r="B52" s="571"/>
      <c r="C52" s="572"/>
    </row>
    <row r="53" spans="1:3" s="569" customFormat="1" ht="17.5">
      <c r="A53" s="584" t="s">
        <v>446</v>
      </c>
      <c r="B53" s="574"/>
      <c r="C53" s="572"/>
    </row>
    <row r="54" spans="1:3" s="569" customFormat="1" ht="17.5">
      <c r="A54" s="575" t="s">
        <v>499</v>
      </c>
      <c r="B54" s="574"/>
      <c r="C54" s="572"/>
    </row>
    <row r="55" spans="1:3" s="569" customFormat="1" ht="17.5">
      <c r="A55" s="575" t="s">
        <v>500</v>
      </c>
      <c r="B55" s="574"/>
      <c r="C55" s="572"/>
    </row>
    <row r="56" spans="1:3" s="569" customFormat="1" ht="17.5">
      <c r="A56" s="573"/>
      <c r="B56" s="574"/>
      <c r="C56" s="572"/>
    </row>
    <row r="57" spans="1:3" s="569" customFormat="1" ht="21">
      <c r="A57" s="585" t="s">
        <v>444</v>
      </c>
      <c r="B57" s="574"/>
      <c r="C57" s="572"/>
    </row>
    <row r="58" spans="1:3" s="569" customFormat="1" ht="4.75" customHeight="1">
      <c r="A58" s="570"/>
      <c r="B58" s="571"/>
      <c r="C58" s="572"/>
    </row>
    <row r="59" spans="1:3" s="569" customFormat="1" ht="17.5">
      <c r="A59" s="584" t="s">
        <v>445</v>
      </c>
      <c r="B59" s="574"/>
      <c r="C59" s="572"/>
    </row>
    <row r="60" spans="1:3" s="569" customFormat="1" ht="17.5">
      <c r="A60" s="575" t="s">
        <v>501</v>
      </c>
      <c r="B60" s="574"/>
      <c r="C60" s="572"/>
    </row>
    <row r="61" spans="1:3" s="569" customFormat="1" ht="17.5">
      <c r="A61" s="575" t="s">
        <v>502</v>
      </c>
      <c r="B61" s="574"/>
      <c r="C61" s="572"/>
    </row>
    <row r="62" spans="1:3" s="569" customFormat="1" ht="17.5">
      <c r="A62" s="573"/>
      <c r="B62" s="574"/>
      <c r="C62" s="572"/>
    </row>
    <row r="63" spans="1:3" s="569" customFormat="1" ht="17.5">
      <c r="A63" s="586" t="s">
        <v>69</v>
      </c>
      <c r="B63" s="574"/>
      <c r="C63" s="576"/>
    </row>
    <row r="64" spans="1:3" s="569" customFormat="1" ht="15.75" customHeight="1">
      <c r="A64" s="573"/>
      <c r="B64" s="573"/>
      <c r="C64" s="573"/>
    </row>
    <row r="65" spans="1:4" s="569" customFormat="1" ht="2.15" customHeight="1">
      <c r="A65" s="568"/>
      <c r="B65" s="567"/>
      <c r="C65" s="568"/>
    </row>
    <row r="66" spans="1:4" s="569" customFormat="1" ht="15.75" customHeight="1">
      <c r="B66" s="578"/>
      <c r="C66" s="578"/>
      <c r="D66" s="578"/>
    </row>
    <row r="67" spans="1:4" s="569" customFormat="1" ht="16.5">
      <c r="A67" s="579"/>
      <c r="B67" s="578"/>
      <c r="C67" s="578"/>
      <c r="D67" s="578"/>
    </row>
    <row r="68" spans="1:4" s="569" customFormat="1" ht="16.5">
      <c r="A68" s="579"/>
      <c r="B68" s="578"/>
      <c r="C68" s="578"/>
      <c r="D68" s="578"/>
    </row>
    <row r="69" spans="1:4" s="569" customFormat="1" ht="16.5">
      <c r="A69" s="579"/>
      <c r="B69" s="578"/>
      <c r="C69" s="578"/>
      <c r="D69" s="578"/>
    </row>
    <row r="70" spans="1:4" s="569" customFormat="1" ht="16.5">
      <c r="A70" s="579"/>
      <c r="B70" s="578"/>
      <c r="C70" s="578"/>
      <c r="D70" s="578"/>
    </row>
    <row r="71" spans="1:4" s="569" customFormat="1" ht="16.5">
      <c r="A71" s="579"/>
      <c r="B71" s="578"/>
      <c r="C71" s="578"/>
      <c r="D71" s="578"/>
    </row>
    <row r="72" spans="1:4" s="569" customFormat="1" ht="16.5">
      <c r="A72" s="579"/>
      <c r="B72" s="578"/>
      <c r="C72" s="578"/>
      <c r="D72" s="578"/>
    </row>
    <row r="73" spans="1:4" s="569" customFormat="1" ht="16.5">
      <c r="A73" s="579"/>
      <c r="B73" s="578"/>
      <c r="C73" s="578"/>
      <c r="D73" s="578"/>
    </row>
    <row r="74" spans="1:4" s="569" customFormat="1" ht="16.5">
      <c r="A74" s="579"/>
      <c r="B74" s="578"/>
      <c r="C74" s="578"/>
      <c r="D74" s="578"/>
    </row>
    <row r="75" spans="1:4" s="569" customFormat="1" ht="16.5">
      <c r="A75" s="579"/>
      <c r="B75" s="578"/>
      <c r="C75" s="578"/>
      <c r="D75" s="578"/>
    </row>
    <row r="76" spans="1:4" s="569" customFormat="1" ht="10.5" customHeight="1">
      <c r="A76" s="579"/>
      <c r="B76" s="578"/>
      <c r="C76" s="578"/>
      <c r="D76" s="578"/>
    </row>
    <row r="77" spans="1:4" s="569" customFormat="1" ht="16.5">
      <c r="A77" s="579"/>
      <c r="B77" s="578"/>
      <c r="C77" s="578"/>
      <c r="D77" s="578"/>
    </row>
    <row r="78" spans="1:4" s="569" customFormat="1" ht="16.5">
      <c r="A78" s="579"/>
      <c r="B78" s="578"/>
      <c r="C78" s="578"/>
      <c r="D78" s="578"/>
    </row>
    <row r="79" spans="1:4" s="569" customFormat="1" ht="16.5">
      <c r="A79" s="579"/>
      <c r="B79" s="578"/>
      <c r="C79" s="578"/>
      <c r="D79" s="578"/>
    </row>
    <row r="80" spans="1:4" s="569" customFormat="1" ht="16.5">
      <c r="A80" s="579"/>
      <c r="B80" s="578"/>
      <c r="C80" s="578"/>
      <c r="D80" s="578"/>
    </row>
    <row r="81" spans="1:4" s="569" customFormat="1" ht="16.5">
      <c r="A81" s="579"/>
      <c r="B81" s="578"/>
      <c r="C81" s="578"/>
      <c r="D81" s="578"/>
    </row>
    <row r="82" spans="1:4">
      <c r="A82" s="579"/>
      <c r="B82" s="578"/>
      <c r="C82" s="578"/>
    </row>
    <row r="83" spans="1:4">
      <c r="A83" s="579"/>
      <c r="B83" s="578"/>
      <c r="C83" s="578"/>
    </row>
    <row r="84" spans="1:4">
      <c r="A84" s="579"/>
      <c r="B84" s="578"/>
      <c r="C84" s="578"/>
    </row>
    <row r="85" spans="1:4">
      <c r="A85" s="579"/>
      <c r="B85" s="578"/>
      <c r="C85" s="578"/>
    </row>
    <row r="86" spans="1:4">
      <c r="A86" s="579"/>
      <c r="B86" s="578"/>
      <c r="C86" s="578"/>
    </row>
    <row r="87" spans="1:4">
      <c r="A87" s="579"/>
      <c r="B87" s="578"/>
      <c r="C87" s="578"/>
    </row>
    <row r="88" spans="1:4">
      <c r="A88" s="579"/>
      <c r="B88" s="578"/>
      <c r="C88" s="578"/>
    </row>
    <row r="89" spans="1:4" ht="1.5" customHeight="1">
      <c r="A89" s="579"/>
      <c r="B89" s="578"/>
      <c r="C89" s="578"/>
    </row>
    <row r="90" spans="1:4">
      <c r="A90" s="579"/>
      <c r="B90" s="578"/>
      <c r="C90" s="578"/>
    </row>
    <row r="91" spans="1:4">
      <c r="A91" s="579"/>
      <c r="B91" s="578"/>
      <c r="C91" s="578"/>
    </row>
    <row r="92" spans="1:4">
      <c r="A92" s="579"/>
      <c r="B92" s="578"/>
      <c r="C92" s="578"/>
    </row>
    <row r="93" spans="1:4">
      <c r="A93" s="579"/>
      <c r="B93" s="578"/>
      <c r="C93" s="578"/>
    </row>
    <row r="94" spans="1:4">
      <c r="A94" s="579"/>
      <c r="B94" s="578"/>
      <c r="C94" s="578"/>
    </row>
    <row r="95" spans="1:4">
      <c r="A95" s="579"/>
      <c r="B95" s="578"/>
      <c r="C95" s="578"/>
    </row>
    <row r="96" spans="1:4">
      <c r="A96" s="579"/>
      <c r="B96" s="578"/>
      <c r="C96" s="578"/>
    </row>
    <row r="97" spans="1:3">
      <c r="A97" s="579"/>
      <c r="B97" s="578"/>
      <c r="C97" s="578"/>
    </row>
    <row r="98" spans="1:3">
      <c r="A98" s="579"/>
      <c r="B98" s="578"/>
      <c r="C98" s="578"/>
    </row>
    <row r="99" spans="1:3">
      <c r="B99" s="578"/>
      <c r="C99" s="578"/>
    </row>
    <row r="100" spans="1:3">
      <c r="B100" s="578"/>
      <c r="C100" s="578"/>
    </row>
    <row r="101" spans="1:3">
      <c r="B101" s="578"/>
      <c r="C101" s="578"/>
    </row>
    <row r="102" spans="1:3">
      <c r="B102" s="578"/>
      <c r="C102" s="578"/>
    </row>
    <row r="103" spans="1:3">
      <c r="B103" s="578"/>
      <c r="C103" s="578"/>
    </row>
    <row r="104" spans="1:3">
      <c r="B104" s="578"/>
      <c r="C104" s="578"/>
    </row>
    <row r="105" spans="1:3">
      <c r="B105" s="578"/>
      <c r="C105" s="578"/>
    </row>
    <row r="106" spans="1:3">
      <c r="B106" s="578"/>
      <c r="C106" s="578"/>
    </row>
    <row r="107" spans="1:3">
      <c r="B107" s="578"/>
      <c r="C107" s="578"/>
    </row>
    <row r="108" spans="1:3">
      <c r="B108" s="578"/>
      <c r="C108" s="578"/>
    </row>
    <row r="109" spans="1:3">
      <c r="B109" s="578"/>
      <c r="C109" s="578"/>
    </row>
    <row r="110" spans="1:3">
      <c r="B110" s="578"/>
      <c r="C110" s="578"/>
    </row>
    <row r="111" spans="1:3">
      <c r="B111" s="578"/>
      <c r="C111" s="578"/>
    </row>
    <row r="112" spans="1:3">
      <c r="B112" s="578"/>
      <c r="C112" s="578"/>
    </row>
    <row r="113" s="578" customFormat="1"/>
    <row r="114" s="578" customFormat="1"/>
    <row r="115" s="578" customFormat="1"/>
    <row r="116" s="578" customFormat="1"/>
    <row r="117" s="578" customFormat="1"/>
    <row r="118" s="578" customFormat="1"/>
    <row r="119" s="578" customFormat="1"/>
    <row r="120" s="578" customFormat="1"/>
    <row r="121" s="578" customFormat="1"/>
    <row r="122" s="578" customFormat="1"/>
    <row r="123" s="578" customFormat="1"/>
    <row r="124" s="578" customFormat="1"/>
    <row r="125" s="578" customFormat="1"/>
    <row r="126" s="578" customFormat="1"/>
    <row r="127" s="578" customFormat="1"/>
    <row r="128" s="578" customFormat="1"/>
    <row r="129" s="578" customFormat="1"/>
    <row r="130" s="578" customFormat="1"/>
    <row r="131" s="578" customFormat="1"/>
    <row r="132" s="578" customFormat="1"/>
    <row r="133" s="578" customFormat="1"/>
    <row r="134" s="578" customFormat="1"/>
    <row r="135" s="578" customFormat="1"/>
    <row r="136" s="578" customFormat="1"/>
    <row r="137" s="578" customFormat="1"/>
    <row r="138" s="578" customFormat="1"/>
    <row r="139" s="578" customFormat="1"/>
    <row r="140" s="578" customFormat="1"/>
    <row r="141" s="578" customFormat="1"/>
    <row r="142" s="578" customFormat="1"/>
    <row r="143" s="578" customFormat="1"/>
    <row r="144" s="578" customFormat="1"/>
    <row r="145" s="578" customFormat="1"/>
    <row r="146" s="578" customFormat="1"/>
    <row r="147" s="578" customFormat="1"/>
    <row r="148" s="578" customFormat="1"/>
    <row r="149" s="578" customFormat="1"/>
    <row r="150" s="578" customFormat="1"/>
    <row r="151" s="578" customFormat="1"/>
    <row r="152" s="578" customFormat="1"/>
    <row r="153" s="578" customFormat="1"/>
    <row r="154" s="578" customFormat="1"/>
    <row r="155" s="578" customFormat="1"/>
    <row r="156" s="578" customFormat="1"/>
    <row r="157" s="578" customFormat="1"/>
    <row r="158" s="578" customFormat="1"/>
    <row r="159" s="578" customFormat="1"/>
    <row r="160" s="578" customFormat="1"/>
    <row r="161" s="578" customFormat="1"/>
    <row r="162" s="578" customFormat="1"/>
    <row r="163" s="578" customFormat="1"/>
    <row r="164" s="578" customFormat="1"/>
    <row r="165" s="578" customFormat="1"/>
    <row r="166" s="578" customFormat="1"/>
    <row r="167" s="578" customFormat="1"/>
    <row r="168" s="578" customFormat="1"/>
    <row r="169" s="578" customFormat="1"/>
    <row r="170" s="578" customFormat="1"/>
    <row r="171" s="578" customFormat="1"/>
    <row r="172" s="578" customFormat="1"/>
    <row r="173" s="578" customFormat="1"/>
    <row r="174" s="578" customFormat="1"/>
    <row r="175" s="578" customFormat="1"/>
    <row r="176" s="578" customFormat="1"/>
    <row r="177" s="578" customFormat="1"/>
    <row r="178" s="578" customFormat="1"/>
    <row r="179" s="578" customFormat="1"/>
    <row r="180" s="578" customFormat="1"/>
    <row r="181" s="578" customFormat="1"/>
    <row r="182" s="578" customFormat="1"/>
    <row r="183" s="578" customFormat="1"/>
    <row r="184" s="578" customFormat="1"/>
    <row r="185" s="578" customFormat="1"/>
    <row r="186" s="578" customFormat="1"/>
    <row r="187" s="578" customFormat="1"/>
    <row r="188" s="578" customFormat="1"/>
    <row r="189" s="578" customFormat="1"/>
    <row r="190" s="578" customFormat="1"/>
    <row r="191" s="578" customFormat="1"/>
    <row r="192" s="578" customFormat="1"/>
    <row r="193" s="578" customFormat="1"/>
    <row r="194" s="578" customFormat="1"/>
    <row r="195" s="578" customFormat="1"/>
    <row r="196" s="578" customFormat="1"/>
    <row r="197" s="578" customFormat="1"/>
    <row r="198" s="578" customFormat="1"/>
    <row r="199" s="578" customFormat="1"/>
    <row r="200" s="578" customFormat="1"/>
    <row r="201" s="578" customFormat="1"/>
    <row r="202" s="578" customFormat="1"/>
    <row r="203" s="578" customFormat="1"/>
    <row r="204" s="578" customFormat="1"/>
    <row r="205" s="578" customFormat="1"/>
    <row r="206" s="578" customFormat="1"/>
    <row r="207" s="578" customFormat="1"/>
    <row r="208" s="578" customFormat="1"/>
    <row r="209" s="578" customFormat="1"/>
    <row r="210" s="578" customFormat="1"/>
    <row r="211" s="578" customFormat="1"/>
    <row r="212" s="578" customFormat="1"/>
    <row r="213" s="578" customFormat="1"/>
    <row r="214" s="578" customFormat="1"/>
    <row r="215" s="578" customFormat="1"/>
    <row r="216" s="578" customFormat="1"/>
    <row r="217" s="578" customFormat="1"/>
    <row r="218" s="578" customFormat="1"/>
    <row r="219" s="578" customFormat="1"/>
    <row r="220" s="578" customFormat="1"/>
    <row r="221" s="578" customFormat="1"/>
    <row r="222" s="578" customFormat="1"/>
    <row r="223" s="578" customFormat="1"/>
    <row r="224" s="578" customFormat="1"/>
    <row r="225" s="578" customFormat="1"/>
    <row r="226" s="578" customFormat="1"/>
    <row r="227" s="578" customFormat="1"/>
    <row r="228" s="578" customFormat="1"/>
    <row r="229" s="578" customFormat="1"/>
    <row r="230" s="578" customFormat="1"/>
    <row r="231" s="578" customFormat="1"/>
    <row r="232" s="578" customFormat="1"/>
    <row r="233" s="578" customFormat="1"/>
    <row r="234" s="578" customFormat="1"/>
    <row r="235" s="578" customFormat="1"/>
    <row r="236" s="578" customFormat="1"/>
    <row r="237" s="578" customFormat="1"/>
    <row r="238" s="578" customFormat="1"/>
    <row r="239" s="578" customFormat="1"/>
    <row r="240" s="578" customFormat="1"/>
    <row r="241" s="578" customFormat="1"/>
    <row r="242" s="578" customFormat="1"/>
    <row r="243" s="578" customFormat="1"/>
    <row r="244" s="578" customFormat="1"/>
    <row r="245" s="578" customFormat="1"/>
    <row r="246" s="578" customFormat="1"/>
    <row r="247" s="578" customFormat="1"/>
    <row r="248" s="578" customFormat="1"/>
    <row r="249" s="578" customFormat="1"/>
    <row r="250" s="578" customFormat="1"/>
    <row r="251" s="578" customFormat="1"/>
    <row r="252" s="578" customFormat="1"/>
    <row r="253" s="578" customFormat="1"/>
    <row r="254" s="578" customFormat="1"/>
    <row r="255" s="578" customFormat="1"/>
    <row r="256" s="578" customFormat="1"/>
    <row r="257" s="578" customFormat="1"/>
    <row r="258" s="578" customFormat="1"/>
    <row r="259" s="578" customFormat="1"/>
    <row r="260" s="578" customFormat="1"/>
    <row r="261" s="578" customFormat="1"/>
    <row r="262" s="578" customFormat="1"/>
    <row r="263" s="578" customFormat="1"/>
    <row r="264" s="578" customFormat="1"/>
    <row r="265" s="578" customFormat="1"/>
    <row r="266" s="578" customFormat="1"/>
    <row r="267" s="578" customFormat="1"/>
    <row r="268" s="578" customFormat="1"/>
    <row r="269" s="578" customFormat="1"/>
    <row r="270" s="578" customFormat="1"/>
    <row r="271" s="578" customFormat="1"/>
    <row r="272" s="578" customFormat="1"/>
    <row r="273" s="578" customFormat="1"/>
    <row r="274" s="578" customFormat="1"/>
    <row r="275" s="578" customFormat="1"/>
    <row r="276" s="578" customFormat="1"/>
    <row r="277" s="578" customFormat="1"/>
    <row r="278" s="578" customFormat="1"/>
    <row r="279" s="578" customFormat="1"/>
    <row r="280" s="578" customFormat="1"/>
    <row r="281" s="578" customFormat="1"/>
    <row r="282" s="578" customFormat="1"/>
    <row r="283" s="578" customFormat="1"/>
    <row r="284" s="578" customFormat="1"/>
    <row r="285" s="578" customFormat="1"/>
    <row r="286" s="578" customFormat="1"/>
    <row r="287" s="578" customFormat="1"/>
    <row r="288" s="578" customFormat="1"/>
    <row r="289" s="578" customFormat="1"/>
    <row r="290" s="578" customFormat="1"/>
    <row r="291" s="578" customFormat="1"/>
    <row r="292" s="578" customFormat="1"/>
    <row r="293" s="578" customFormat="1"/>
    <row r="294" s="578" customFormat="1"/>
    <row r="295" s="578" customFormat="1"/>
    <row r="296" s="578" customFormat="1"/>
    <row r="297" s="578" customFormat="1"/>
    <row r="298" s="578" customFormat="1"/>
    <row r="299" s="578" customFormat="1"/>
    <row r="300" s="578" customFormat="1"/>
    <row r="301" s="578" customFormat="1"/>
    <row r="302" s="578" customFormat="1"/>
    <row r="303" s="578" customFormat="1"/>
    <row r="304" s="578" customFormat="1"/>
    <row r="305" s="578" customFormat="1"/>
    <row r="306" s="578" customFormat="1"/>
    <row r="307" s="578" customFormat="1"/>
    <row r="308" s="578" customFormat="1"/>
    <row r="309" s="578" customFormat="1"/>
    <row r="310" s="578" customFormat="1"/>
    <row r="311" s="578" customFormat="1"/>
    <row r="312" s="578" customFormat="1"/>
    <row r="313" s="578" customFormat="1"/>
    <row r="314" s="578" customFormat="1"/>
    <row r="315" s="578" customFormat="1"/>
    <row r="316" s="578" customFormat="1"/>
    <row r="317" s="578" customFormat="1"/>
    <row r="318" s="578" customFormat="1"/>
    <row r="319" s="578" customFormat="1"/>
    <row r="320" s="578" customFormat="1"/>
    <row r="321" s="578" customFormat="1"/>
    <row r="322" s="578" customFormat="1"/>
    <row r="323" s="578" customFormat="1"/>
    <row r="324" s="578" customFormat="1"/>
    <row r="325" s="578" customFormat="1"/>
    <row r="326" s="578" customFormat="1"/>
    <row r="327" s="578" customFormat="1"/>
    <row r="328" s="578" customFormat="1"/>
    <row r="329" s="578" customFormat="1"/>
    <row r="330" s="578" customFormat="1"/>
    <row r="331" s="578" customFormat="1"/>
    <row r="332" s="578" customFormat="1"/>
    <row r="333" s="578" customFormat="1"/>
    <row r="334" s="578" customFormat="1"/>
    <row r="335" s="578" customFormat="1"/>
    <row r="336" s="578" customFormat="1"/>
    <row r="337" s="578" customFormat="1"/>
    <row r="338" s="578" customFormat="1"/>
    <row r="339" s="578" customFormat="1"/>
    <row r="340" s="578" customFormat="1"/>
    <row r="341" s="578" customFormat="1"/>
    <row r="342" s="578" customFormat="1"/>
    <row r="343" s="578" customFormat="1"/>
    <row r="344" s="578" customFormat="1"/>
    <row r="345" s="578" customFormat="1"/>
    <row r="346" s="578" customFormat="1"/>
    <row r="347" s="578" customFormat="1"/>
    <row r="348" s="578" customFormat="1"/>
    <row r="349" s="578" customFormat="1"/>
    <row r="350" s="578" customFormat="1"/>
    <row r="351" s="578" customFormat="1"/>
    <row r="352" s="578" customFormat="1"/>
    <row r="353" s="578" customFormat="1"/>
    <row r="354" s="578" customFormat="1"/>
    <row r="355" s="578" customFormat="1"/>
    <row r="356" s="578" customFormat="1"/>
    <row r="357" s="578" customFormat="1"/>
    <row r="358" s="578" customFormat="1"/>
    <row r="359" s="578" customFormat="1"/>
    <row r="360" s="578" customFormat="1"/>
    <row r="361" s="578" customFormat="1"/>
    <row r="362" s="578" customFormat="1"/>
    <row r="363" s="578" customFormat="1"/>
    <row r="364" s="578" customFormat="1"/>
    <row r="365" s="578" customFormat="1"/>
    <row r="366" s="578" customFormat="1"/>
    <row r="367" s="578" customFormat="1"/>
    <row r="368" s="578" customFormat="1"/>
    <row r="369" s="578" customFormat="1"/>
    <row r="370" s="578" customFormat="1"/>
    <row r="371" s="578" customFormat="1"/>
    <row r="372" s="578" customFormat="1"/>
    <row r="373" s="578" customFormat="1"/>
    <row r="374" s="578" customFormat="1"/>
    <row r="375" s="578" customFormat="1"/>
    <row r="376" s="578" customFormat="1"/>
    <row r="377" s="578" customFormat="1"/>
    <row r="378" s="578" customFormat="1"/>
    <row r="379" s="578" customFormat="1"/>
    <row r="380" s="578" customFormat="1"/>
    <row r="381" s="578" customFormat="1"/>
    <row r="382" s="578" customFormat="1"/>
    <row r="383" s="578" customFormat="1"/>
    <row r="384" s="578" customFormat="1"/>
    <row r="385" s="578" customFormat="1"/>
    <row r="386" s="578" customFormat="1"/>
    <row r="387" s="578" customFormat="1"/>
    <row r="388" s="578" customFormat="1"/>
    <row r="389" s="578" customFormat="1"/>
    <row r="390" s="578" customFormat="1"/>
    <row r="391" s="578" customFormat="1"/>
    <row r="392" s="578" customFormat="1"/>
    <row r="393" s="578" customFormat="1"/>
    <row r="394" s="578" customFormat="1"/>
    <row r="395" s="578" customFormat="1"/>
    <row r="396" s="578" customFormat="1"/>
    <row r="397" s="578" customFormat="1"/>
    <row r="398" s="578" customFormat="1"/>
    <row r="399" s="578" customFormat="1"/>
    <row r="400" s="578" customFormat="1"/>
    <row r="401" s="578" customFormat="1"/>
    <row r="402" s="578" customFormat="1"/>
    <row r="403" s="578" customFormat="1"/>
    <row r="404" s="578" customFormat="1"/>
    <row r="405" s="578" customFormat="1"/>
    <row r="406" s="578" customFormat="1"/>
    <row r="407" s="578" customFormat="1"/>
    <row r="408" s="578" customFormat="1"/>
    <row r="409" s="578" customFormat="1"/>
    <row r="410" s="578" customFormat="1"/>
    <row r="411" s="578" customFormat="1"/>
    <row r="412" s="578" customFormat="1"/>
    <row r="413" s="578" customFormat="1"/>
    <row r="414" s="578" customFormat="1"/>
    <row r="415" s="578" customFormat="1"/>
    <row r="416" s="578" customFormat="1"/>
    <row r="417" s="578" customFormat="1"/>
    <row r="418" s="578" customFormat="1"/>
    <row r="419" s="578" customFormat="1"/>
    <row r="420" s="578" customFormat="1"/>
    <row r="421" s="578" customFormat="1"/>
    <row r="422" s="578" customFormat="1"/>
    <row r="423" s="578" customFormat="1"/>
    <row r="424" s="578" customFormat="1"/>
    <row r="425" s="578" customFormat="1"/>
    <row r="426" s="578" customFormat="1"/>
    <row r="427" s="578" customFormat="1"/>
    <row r="428" s="578" customFormat="1"/>
    <row r="429" s="578" customFormat="1"/>
    <row r="430" s="578" customFormat="1"/>
    <row r="431" s="578" customFormat="1"/>
    <row r="432" s="578" customFormat="1"/>
    <row r="433" s="578" customFormat="1"/>
    <row r="434" s="578" customFormat="1"/>
    <row r="435" s="578" customFormat="1"/>
    <row r="436" s="578" customFormat="1"/>
    <row r="437" s="578" customFormat="1"/>
    <row r="438" s="578" customFormat="1"/>
    <row r="439" s="578" customFormat="1"/>
    <row r="440" s="578" customFormat="1"/>
    <row r="441" s="578" customFormat="1"/>
    <row r="442" s="578" customFormat="1"/>
    <row r="443" s="578" customFormat="1"/>
    <row r="444" s="578" customFormat="1"/>
    <row r="445" s="578" customFormat="1"/>
    <row r="446" s="578" customFormat="1"/>
    <row r="447" s="578" customFormat="1"/>
    <row r="448" s="578" customFormat="1"/>
    <row r="449" s="578" customFormat="1"/>
    <row r="450" s="578" customFormat="1"/>
    <row r="451" s="578" customFormat="1"/>
    <row r="452" s="578" customFormat="1"/>
    <row r="453" s="578" customFormat="1"/>
    <row r="454" s="578" customFormat="1"/>
    <row r="455" s="578" customFormat="1"/>
    <row r="456" s="578" customFormat="1"/>
    <row r="457" s="578" customFormat="1"/>
    <row r="458" s="578" customFormat="1"/>
    <row r="459" s="578" customFormat="1"/>
    <row r="460" s="578" customFormat="1"/>
    <row r="461" s="578" customFormat="1"/>
    <row r="462" s="578" customFormat="1"/>
    <row r="463" s="578" customFormat="1"/>
    <row r="464" s="578" customFormat="1"/>
    <row r="465" s="578" customFormat="1"/>
    <row r="466" s="578" customFormat="1"/>
    <row r="467" s="578" customFormat="1"/>
    <row r="468" s="578" customFormat="1"/>
    <row r="469" s="578" customFormat="1"/>
    <row r="470" s="578" customFormat="1"/>
    <row r="471" s="578" customFormat="1"/>
    <row r="472" s="578" customFormat="1"/>
    <row r="473" s="578" customFormat="1"/>
    <row r="474" s="578" customFormat="1"/>
    <row r="475" s="578" customFormat="1"/>
    <row r="476" s="578" customFormat="1"/>
    <row r="477" s="578" customFormat="1"/>
    <row r="478" s="578" customFormat="1"/>
    <row r="479" s="578" customFormat="1"/>
    <row r="480" s="578" customFormat="1"/>
    <row r="481" s="578" customFormat="1"/>
    <row r="482" s="578" customFormat="1"/>
    <row r="483" s="578" customFormat="1"/>
    <row r="484" s="578" customFormat="1"/>
    <row r="485" s="578" customFormat="1"/>
    <row r="486" s="578" customFormat="1"/>
    <row r="487" s="578" customFormat="1"/>
    <row r="488" s="578" customFormat="1"/>
    <row r="489" s="578" customFormat="1"/>
    <row r="490" s="578" customFormat="1"/>
    <row r="491" s="578" customFormat="1"/>
    <row r="492" s="578" customFormat="1"/>
    <row r="493" s="578" customFormat="1"/>
    <row r="494" s="578" customFormat="1"/>
    <row r="495" s="578" customFormat="1"/>
    <row r="496" s="578" customFormat="1"/>
    <row r="497" s="578" customFormat="1"/>
    <row r="498" s="578" customFormat="1"/>
    <row r="499" s="578" customFormat="1"/>
    <row r="500" s="578" customFormat="1"/>
    <row r="501" s="578" customFormat="1"/>
    <row r="502" s="578" customFormat="1"/>
    <row r="503" s="578" customFormat="1"/>
    <row r="504" s="578" customFormat="1"/>
    <row r="505" s="578" customFormat="1"/>
    <row r="506" s="578" customFormat="1"/>
    <row r="507" s="578" customFormat="1"/>
    <row r="508" s="578" customFormat="1"/>
    <row r="509" s="578" customFormat="1"/>
    <row r="510" s="578" customFormat="1"/>
    <row r="511" s="578" customFormat="1"/>
    <row r="512" s="578" customFormat="1"/>
    <row r="513" s="578" customFormat="1"/>
    <row r="514" s="578" customFormat="1"/>
    <row r="515" s="578" customFormat="1"/>
    <row r="516" s="578" customFormat="1"/>
    <row r="517" s="578" customFormat="1"/>
    <row r="518" s="578" customFormat="1"/>
    <row r="519" s="578" customFormat="1"/>
    <row r="520" s="578" customFormat="1"/>
    <row r="521" s="578" customFormat="1"/>
    <row r="522" s="578" customFormat="1"/>
    <row r="523" s="578" customFormat="1"/>
    <row r="524" s="578" customFormat="1"/>
    <row r="525" s="578" customFormat="1"/>
    <row r="526" s="578" customFormat="1"/>
    <row r="527" s="578" customFormat="1"/>
    <row r="528" s="578" customFormat="1"/>
    <row r="529" s="578" customFormat="1"/>
    <row r="530" s="578" customFormat="1"/>
    <row r="531" s="578" customFormat="1"/>
    <row r="532" s="578" customFormat="1"/>
    <row r="533" s="578" customFormat="1"/>
    <row r="534" s="578" customFormat="1"/>
    <row r="535" s="578" customFormat="1"/>
    <row r="536" s="578" customFormat="1"/>
    <row r="537" s="578" customFormat="1"/>
    <row r="538" s="578" customFormat="1"/>
    <row r="539" s="578" customFormat="1"/>
    <row r="540" s="578" customFormat="1"/>
    <row r="541" s="578" customFormat="1"/>
    <row r="542" s="578" customFormat="1"/>
    <row r="543" s="578" customFormat="1"/>
    <row r="544" s="578" customFormat="1"/>
    <row r="545" s="578" customFormat="1"/>
    <row r="546" s="578" customFormat="1"/>
    <row r="547" s="578" customFormat="1"/>
    <row r="548" s="578" customFormat="1"/>
    <row r="549" s="578" customFormat="1"/>
    <row r="550" s="578" customFormat="1"/>
    <row r="551" s="578" customFormat="1"/>
    <row r="552" s="578" customFormat="1"/>
    <row r="553" s="578" customFormat="1"/>
    <row r="554" s="578" customFormat="1"/>
    <row r="555" s="578" customFormat="1"/>
    <row r="556" s="578" customFormat="1"/>
    <row r="557" s="578" customFormat="1"/>
    <row r="558" s="578" customFormat="1"/>
    <row r="559" s="578" customFormat="1"/>
    <row r="560" s="578" customFormat="1"/>
    <row r="561" s="578" customFormat="1"/>
    <row r="562" s="578" customFormat="1"/>
    <row r="563" s="578" customFormat="1"/>
    <row r="564" s="578" customFormat="1"/>
    <row r="565" s="578" customFormat="1"/>
    <row r="566" s="578" customFormat="1"/>
    <row r="567" s="578" customFormat="1"/>
    <row r="568" s="578" customFormat="1"/>
    <row r="569" s="578" customFormat="1"/>
    <row r="570" s="578" customFormat="1"/>
    <row r="571" s="578" customFormat="1"/>
    <row r="572" s="578" customFormat="1"/>
    <row r="573" s="578" customFormat="1"/>
    <row r="574" s="578" customFormat="1"/>
    <row r="575" s="578" customFormat="1"/>
    <row r="576" s="578" customFormat="1"/>
    <row r="577" s="578" customFormat="1"/>
    <row r="578" s="578" customFormat="1"/>
    <row r="579" s="578" customFormat="1"/>
    <row r="580" s="578" customFormat="1"/>
    <row r="581" s="578" customFormat="1"/>
    <row r="582" s="578" customFormat="1"/>
    <row r="583" s="578" customFormat="1"/>
    <row r="584" s="578" customFormat="1"/>
    <row r="585" s="578" customFormat="1"/>
    <row r="586" s="578" customFormat="1"/>
    <row r="587" s="578" customFormat="1"/>
    <row r="588" s="578" customFormat="1"/>
    <row r="589" s="578" customFormat="1"/>
    <row r="590" s="578" customFormat="1"/>
    <row r="591" s="578" customFormat="1"/>
    <row r="592" s="578" customFormat="1"/>
    <row r="593" s="578" customFormat="1"/>
    <row r="594" s="578" customFormat="1"/>
    <row r="595" s="578" customFormat="1"/>
    <row r="596" s="578" customFormat="1"/>
    <row r="597" s="578" customFormat="1"/>
    <row r="598" s="578" customFormat="1"/>
    <row r="599" s="578" customFormat="1"/>
    <row r="600" s="578" customFormat="1"/>
    <row r="601" s="578" customFormat="1"/>
    <row r="602" s="578" customFormat="1"/>
    <row r="603" s="578" customFormat="1"/>
    <row r="604" s="578" customFormat="1"/>
    <row r="605" s="578" customFormat="1"/>
    <row r="606" s="578" customFormat="1"/>
    <row r="607" s="578" customFormat="1"/>
    <row r="608" s="578" customFormat="1"/>
    <row r="609" s="578" customFormat="1"/>
    <row r="610" s="578" customFormat="1"/>
    <row r="611" s="578" customFormat="1"/>
    <row r="612" s="578" customFormat="1"/>
    <row r="613" s="578" customFormat="1"/>
    <row r="614" s="578" customFormat="1"/>
    <row r="615" s="578" customFormat="1"/>
    <row r="616" s="578" customFormat="1"/>
    <row r="617" s="578" customFormat="1"/>
    <row r="618" s="578" customFormat="1"/>
    <row r="619" s="578" customFormat="1"/>
    <row r="620" s="578" customFormat="1"/>
    <row r="621" s="578" customFormat="1"/>
    <row r="622" s="578" customFormat="1"/>
    <row r="623" s="578" customFormat="1"/>
    <row r="624" s="578" customFormat="1"/>
    <row r="625" s="578" customFormat="1"/>
    <row r="626" s="578" customFormat="1"/>
    <row r="627" s="578" customFormat="1"/>
    <row r="628" s="578" customFormat="1"/>
    <row r="629" s="578" customFormat="1"/>
    <row r="630" s="578" customFormat="1"/>
    <row r="631" s="578" customFormat="1"/>
    <row r="632" s="578" customFormat="1"/>
    <row r="633" s="578" customFormat="1"/>
    <row r="634" s="578" customFormat="1"/>
    <row r="635" s="578" customFormat="1"/>
    <row r="636" s="578" customFormat="1"/>
    <row r="637" s="578" customFormat="1"/>
    <row r="638" s="578" customFormat="1"/>
    <row r="639" s="578" customFormat="1"/>
    <row r="640" s="578" customFormat="1"/>
    <row r="641" s="578" customFormat="1"/>
    <row r="642" s="578" customFormat="1"/>
    <row r="643" s="578" customFormat="1"/>
    <row r="644" s="578" customFormat="1"/>
    <row r="645" s="578" customFormat="1"/>
    <row r="646" s="578" customFormat="1"/>
    <row r="647" s="578" customFormat="1"/>
    <row r="648" s="578" customFormat="1"/>
    <row r="649" s="578" customFormat="1"/>
    <row r="650" s="578" customFormat="1"/>
    <row r="651" s="578" customFormat="1"/>
    <row r="652" s="578" customFormat="1"/>
    <row r="653" s="578" customFormat="1"/>
    <row r="654" s="578" customFormat="1"/>
    <row r="655" s="578" customFormat="1"/>
    <row r="656" s="578" customFormat="1"/>
    <row r="657" s="578" customFormat="1"/>
    <row r="658" s="578" customFormat="1"/>
    <row r="659" s="578" customFormat="1"/>
    <row r="660" s="578" customFormat="1"/>
    <row r="661" s="578" customFormat="1"/>
    <row r="662" s="578" customFormat="1"/>
    <row r="663" s="578" customFormat="1"/>
    <row r="664" s="578" customFormat="1"/>
    <row r="665" s="578" customFormat="1"/>
    <row r="666" s="578" customFormat="1"/>
    <row r="667" s="578" customFormat="1"/>
    <row r="668" s="578" customFormat="1"/>
    <row r="669" s="578" customFormat="1"/>
    <row r="670" s="578" customFormat="1"/>
    <row r="671" s="578" customFormat="1"/>
    <row r="672" s="578" customFormat="1"/>
    <row r="673" s="578" customFormat="1"/>
    <row r="674" s="578" customFormat="1"/>
    <row r="675" s="578" customFormat="1"/>
    <row r="676" s="578" customFormat="1"/>
    <row r="677" s="578" customFormat="1"/>
    <row r="678" s="578" customFormat="1"/>
    <row r="679" s="578" customFormat="1"/>
    <row r="680" s="578" customFormat="1"/>
    <row r="681" s="578" customFormat="1"/>
    <row r="682" s="578" customFormat="1"/>
    <row r="683" s="578" customFormat="1"/>
    <row r="684" s="578" customFormat="1"/>
    <row r="685" s="578" customFormat="1"/>
    <row r="686" s="578" customFormat="1"/>
    <row r="687" s="578" customFormat="1"/>
    <row r="688" s="578" customFormat="1"/>
    <row r="689" s="578" customFormat="1"/>
    <row r="690" s="578" customFormat="1"/>
    <row r="691" s="578" customFormat="1"/>
    <row r="692" s="578" customFormat="1"/>
    <row r="693" s="578" customFormat="1"/>
    <row r="694" s="578" customFormat="1"/>
    <row r="695" s="578" customFormat="1"/>
    <row r="696" s="578" customFormat="1"/>
    <row r="697" s="578" customFormat="1"/>
    <row r="698" s="578" customFormat="1"/>
    <row r="699" s="578" customFormat="1"/>
    <row r="700" s="578" customFormat="1"/>
    <row r="701" s="578" customFormat="1"/>
    <row r="702" s="578" customFormat="1"/>
    <row r="703" s="578" customFormat="1"/>
    <row r="704" s="578" customFormat="1"/>
    <row r="705" s="578" customFormat="1"/>
    <row r="706" s="578" customFormat="1"/>
    <row r="707" s="578" customFormat="1"/>
    <row r="708" s="578" customFormat="1"/>
    <row r="709" s="578" customFormat="1"/>
    <row r="710" s="578" customFormat="1"/>
    <row r="711" s="578" customFormat="1"/>
    <row r="712" s="578" customFormat="1"/>
    <row r="713" s="578" customFormat="1"/>
    <row r="714" s="578" customFormat="1"/>
    <row r="715" s="578" customFormat="1"/>
    <row r="716" s="578" customFormat="1"/>
    <row r="717" s="578" customFormat="1"/>
    <row r="718" s="578" customFormat="1"/>
    <row r="719" s="578" customFormat="1"/>
    <row r="720" s="578" customFormat="1"/>
    <row r="721" s="578" customFormat="1"/>
    <row r="722" s="578" customFormat="1"/>
    <row r="723" s="578" customFormat="1"/>
    <row r="724" s="578" customFormat="1"/>
    <row r="725" s="578" customFormat="1"/>
    <row r="726" s="578" customFormat="1"/>
    <row r="727" s="578" customFormat="1"/>
    <row r="728" s="578" customFormat="1"/>
    <row r="729" s="578" customFormat="1"/>
    <row r="730" s="578" customFormat="1"/>
    <row r="731" s="578" customFormat="1"/>
    <row r="732" s="578" customFormat="1"/>
    <row r="733" s="578" customFormat="1"/>
    <row r="734" s="578" customFormat="1"/>
    <row r="735" s="578" customFormat="1"/>
    <row r="736" s="578" customFormat="1"/>
    <row r="737" s="578" customFormat="1"/>
    <row r="738" s="578" customFormat="1"/>
    <row r="739" s="578" customFormat="1"/>
    <row r="740" s="578" customFormat="1"/>
    <row r="741" s="578" customFormat="1"/>
    <row r="742" s="578" customFormat="1"/>
    <row r="743" s="578" customFormat="1"/>
    <row r="744" s="578" customFormat="1"/>
    <row r="745" s="578" customFormat="1"/>
    <row r="746" s="578" customFormat="1"/>
    <row r="747" s="578" customFormat="1"/>
    <row r="748" s="578" customFormat="1"/>
    <row r="749" s="578" customFormat="1"/>
    <row r="750" s="578" customFormat="1"/>
    <row r="751" s="578" customFormat="1"/>
    <row r="752" s="578" customFormat="1"/>
    <row r="753" s="578" customFormat="1"/>
    <row r="754" s="578" customFormat="1"/>
    <row r="755" s="578" customFormat="1"/>
    <row r="756" s="578" customFormat="1"/>
    <row r="757" s="578" customFormat="1"/>
    <row r="758" s="578" customFormat="1"/>
    <row r="759" s="578" customFormat="1"/>
    <row r="760" s="578" customFormat="1"/>
    <row r="761" s="578" customFormat="1"/>
    <row r="762" s="578" customFormat="1"/>
    <row r="763" s="578" customFormat="1"/>
    <row r="764" s="578" customFormat="1"/>
    <row r="765" s="578" customFormat="1"/>
    <row r="766" s="578" customFormat="1"/>
    <row r="767" s="578" customFormat="1"/>
    <row r="768" s="578" customFormat="1"/>
    <row r="769" s="578" customFormat="1"/>
    <row r="770" s="578" customFormat="1"/>
    <row r="771" s="578" customFormat="1"/>
    <row r="772" s="578" customFormat="1"/>
    <row r="773" s="578" customFormat="1"/>
    <row r="774" s="578" customFormat="1"/>
    <row r="775" s="578" customFormat="1"/>
    <row r="776" s="578" customFormat="1"/>
    <row r="777" s="578" customFormat="1"/>
    <row r="778" s="578" customFormat="1"/>
    <row r="779" s="578" customFormat="1"/>
    <row r="780" s="578" customFormat="1"/>
    <row r="781" s="578" customFormat="1"/>
    <row r="782" s="578" customFormat="1"/>
    <row r="783" s="578" customFormat="1"/>
    <row r="784" s="578" customFormat="1"/>
    <row r="785" s="578" customFormat="1"/>
    <row r="786" s="578" customFormat="1"/>
    <row r="787" s="578" customFormat="1"/>
    <row r="788" s="578" customFormat="1"/>
    <row r="789" s="578" customFormat="1"/>
    <row r="790" s="578" customFormat="1"/>
    <row r="791" s="578" customFormat="1"/>
    <row r="792" s="578" customFormat="1"/>
    <row r="793" s="578" customFormat="1"/>
    <row r="794" s="578" customFormat="1"/>
    <row r="795" s="578" customFormat="1"/>
    <row r="796" s="578" customFormat="1"/>
    <row r="797" s="578" customFormat="1"/>
    <row r="798" s="578" customFormat="1"/>
    <row r="799" s="578" customFormat="1"/>
    <row r="800" s="578" customFormat="1"/>
    <row r="801" s="578" customFormat="1"/>
    <row r="802" s="578" customFormat="1"/>
    <row r="803" s="578" customFormat="1"/>
    <row r="804" s="578" customFormat="1"/>
    <row r="805" s="578" customFormat="1"/>
    <row r="806" s="578" customFormat="1"/>
    <row r="807" s="578" customFormat="1"/>
    <row r="808" s="578" customFormat="1"/>
    <row r="809" s="578" customFormat="1"/>
    <row r="810" s="578" customFormat="1"/>
    <row r="811" s="578" customFormat="1"/>
    <row r="812" s="578" customFormat="1"/>
    <row r="813" s="578" customFormat="1"/>
    <row r="814" s="578" customFormat="1"/>
    <row r="815" s="578" customFormat="1"/>
    <row r="816" s="578" customFormat="1"/>
    <row r="817" s="578" customFormat="1"/>
    <row r="818" s="578" customFormat="1"/>
    <row r="819" s="578" customFormat="1"/>
    <row r="820" s="578" customFormat="1"/>
    <row r="821" s="578" customFormat="1"/>
    <row r="822" s="578" customFormat="1"/>
    <row r="823" s="578" customFormat="1"/>
    <row r="824" s="578" customFormat="1"/>
    <row r="825" s="578" customFormat="1"/>
    <row r="826" s="578" customFormat="1"/>
    <row r="827" s="578" customFormat="1"/>
    <row r="828" s="578" customFormat="1"/>
    <row r="829" s="578" customFormat="1"/>
    <row r="830" s="578" customFormat="1"/>
    <row r="831" s="578" customFormat="1"/>
    <row r="832" s="578" customFormat="1"/>
    <row r="833" s="578" customFormat="1"/>
    <row r="834" s="578" customFormat="1"/>
    <row r="835" s="578" customFormat="1"/>
    <row r="836" s="578" customFormat="1"/>
    <row r="837" s="578" customFormat="1"/>
    <row r="838" s="578" customFormat="1"/>
    <row r="839" s="578" customFormat="1"/>
    <row r="840" s="578" customFormat="1"/>
    <row r="841" s="578" customFormat="1"/>
    <row r="842" s="578" customFormat="1"/>
    <row r="843" s="578" customFormat="1"/>
    <row r="844" s="578" customFormat="1"/>
    <row r="845" s="578" customFormat="1"/>
    <row r="846" s="578" customFormat="1"/>
    <row r="847" s="578" customFormat="1"/>
    <row r="848" s="578" customFormat="1"/>
    <row r="849" s="578" customFormat="1"/>
    <row r="850" s="578" customFormat="1"/>
    <row r="851" s="578" customFormat="1"/>
    <row r="852" s="578" customFormat="1"/>
    <row r="853" s="578" customFormat="1"/>
    <row r="854" s="578" customFormat="1"/>
    <row r="855" s="578" customFormat="1"/>
    <row r="856" s="578" customFormat="1"/>
    <row r="857" s="578" customFormat="1"/>
    <row r="858" s="578" customFormat="1"/>
    <row r="859" s="578" customFormat="1"/>
    <row r="860" s="578" customFormat="1"/>
    <row r="861" s="578" customFormat="1"/>
    <row r="862" s="578" customFormat="1"/>
    <row r="863" s="578" customFormat="1"/>
    <row r="864" s="578" customFormat="1"/>
    <row r="865" s="578" customFormat="1"/>
    <row r="866" s="578" customFormat="1"/>
    <row r="867" s="578" customFormat="1"/>
    <row r="868" s="578" customFormat="1"/>
    <row r="869" s="578" customFormat="1"/>
    <row r="870" s="578" customFormat="1"/>
    <row r="871" s="578" customFormat="1"/>
    <row r="872" s="578" customFormat="1"/>
    <row r="873" s="578" customFormat="1"/>
    <row r="874" s="578" customFormat="1"/>
    <row r="875" s="578" customFormat="1"/>
    <row r="876" s="578" customFormat="1"/>
    <row r="877" s="578" customFormat="1"/>
    <row r="878" s="578" customFormat="1"/>
    <row r="879" s="578" customFormat="1"/>
    <row r="880" s="578" customFormat="1"/>
    <row r="881" s="578" customFormat="1"/>
    <row r="882" s="578" customFormat="1"/>
    <row r="883" s="578" customFormat="1"/>
    <row r="884" s="578" customFormat="1"/>
    <row r="885" s="578" customFormat="1"/>
    <row r="886" s="578" customFormat="1"/>
    <row r="887" s="578" customFormat="1"/>
    <row r="888" s="578" customFormat="1"/>
    <row r="889" s="578" customFormat="1"/>
    <row r="890" s="578" customFormat="1"/>
    <row r="891" s="578" customFormat="1"/>
    <row r="892" s="578" customFormat="1"/>
    <row r="893" s="578" customFormat="1"/>
    <row r="894" s="578" customFormat="1"/>
    <row r="895" s="578" customFormat="1"/>
    <row r="896" s="578" customFormat="1"/>
    <row r="897" s="578" customFormat="1"/>
    <row r="898" s="578" customFormat="1"/>
    <row r="899" s="578" customFormat="1"/>
    <row r="900" s="578" customFormat="1"/>
    <row r="901" s="578" customFormat="1"/>
    <row r="902" s="578" customFormat="1"/>
    <row r="903" s="578" customFormat="1"/>
    <row r="904" s="578" customFormat="1"/>
    <row r="905" s="578" customFormat="1"/>
    <row r="906" s="578" customFormat="1"/>
    <row r="907" s="578" customFormat="1"/>
    <row r="908" s="578" customFormat="1"/>
    <row r="909" s="578" customFormat="1"/>
    <row r="910" s="578" customFormat="1"/>
    <row r="911" s="578" customFormat="1"/>
    <row r="912" s="578" customFormat="1"/>
    <row r="913" s="578" customFormat="1"/>
    <row r="914" s="578" customFormat="1"/>
    <row r="915" s="578" customFormat="1"/>
    <row r="916" s="578" customFormat="1"/>
    <row r="917" s="578" customFormat="1"/>
    <row r="918" s="578" customFormat="1"/>
    <row r="919" s="578" customFormat="1"/>
    <row r="920" s="578" customFormat="1"/>
    <row r="921" s="578" customFormat="1"/>
    <row r="922" s="578" customFormat="1"/>
    <row r="923" s="578" customFormat="1"/>
    <row r="924" s="578" customFormat="1"/>
    <row r="925" s="578" customFormat="1"/>
    <row r="926" s="578" customFormat="1"/>
    <row r="927" s="578" customFormat="1"/>
    <row r="928" s="578" customFormat="1"/>
    <row r="929" s="578" customFormat="1"/>
    <row r="930" s="578" customFormat="1"/>
    <row r="931" s="578" customFormat="1"/>
    <row r="932" s="578" customFormat="1"/>
    <row r="933" s="578" customFormat="1"/>
    <row r="934" s="578" customFormat="1"/>
    <row r="935" s="578" customFormat="1"/>
    <row r="936" s="578" customFormat="1"/>
    <row r="937" s="578" customFormat="1"/>
    <row r="938" s="578" customFormat="1"/>
    <row r="939" s="578" customFormat="1"/>
    <row r="940" s="578" customFormat="1"/>
    <row r="941" s="578" customFormat="1"/>
    <row r="942" s="578" customFormat="1"/>
    <row r="943" s="578" customFormat="1"/>
    <row r="944" s="578" customFormat="1"/>
    <row r="945" s="578" customFormat="1"/>
    <row r="946" s="578" customFormat="1"/>
    <row r="947" s="578" customFormat="1"/>
    <row r="948" s="578" customFormat="1"/>
    <row r="949" s="578" customFormat="1"/>
    <row r="950" s="578" customFormat="1"/>
    <row r="951" s="578" customFormat="1"/>
    <row r="952" s="578" customFormat="1"/>
    <row r="953" s="578" customFormat="1"/>
    <row r="954" s="578" customFormat="1"/>
    <row r="955" s="578" customFormat="1"/>
    <row r="956" s="578" customFormat="1"/>
    <row r="957" s="578" customFormat="1"/>
    <row r="958" s="578" customFormat="1"/>
    <row r="959" s="578" customFormat="1"/>
    <row r="960" s="578" customFormat="1"/>
    <row r="961" s="578" customFormat="1"/>
    <row r="962" s="578" customFormat="1"/>
    <row r="963" s="578" customFormat="1"/>
    <row r="964" s="578" customFormat="1"/>
    <row r="965" s="578" customFormat="1"/>
    <row r="966" s="578" customFormat="1"/>
    <row r="967" s="578" customFormat="1"/>
    <row r="968" s="578" customFormat="1"/>
    <row r="969" s="578" customFormat="1"/>
    <row r="970" s="578" customFormat="1"/>
    <row r="971" s="578" customFormat="1"/>
    <row r="972" s="578" customFormat="1"/>
    <row r="973" s="578" customFormat="1"/>
    <row r="974" s="578" customFormat="1"/>
    <row r="975" s="578" customFormat="1"/>
    <row r="976" s="578" customFormat="1"/>
    <row r="977" s="578" customFormat="1"/>
    <row r="978" s="578" customFormat="1"/>
    <row r="979" s="578" customFormat="1"/>
    <row r="980" s="578" customFormat="1"/>
    <row r="981" s="578" customFormat="1"/>
    <row r="982" s="578" customFormat="1"/>
    <row r="983" s="578" customFormat="1"/>
    <row r="984" s="578" customFormat="1"/>
    <row r="985" s="578" customFormat="1"/>
    <row r="986" s="578" customFormat="1"/>
    <row r="987" s="578" customFormat="1"/>
    <row r="988" s="578" customFormat="1"/>
    <row r="989" s="578" customFormat="1"/>
    <row r="990" s="578" customFormat="1"/>
    <row r="991" s="578" customFormat="1"/>
    <row r="992" s="578" customFormat="1"/>
    <row r="993" s="578" customFormat="1"/>
    <row r="994" s="578" customFormat="1"/>
    <row r="995" s="578" customFormat="1"/>
    <row r="996" s="578" customFormat="1"/>
    <row r="997" s="578" customFormat="1"/>
    <row r="998" s="578" customFormat="1"/>
    <row r="999" s="578" customFormat="1"/>
    <row r="1000" s="578" customFormat="1"/>
    <row r="1001" s="578" customFormat="1"/>
    <row r="1002" s="578" customFormat="1"/>
    <row r="1003" s="578" customFormat="1"/>
    <row r="1004" s="578" customFormat="1"/>
    <row r="1005" s="578" customFormat="1"/>
    <row r="1006" s="578" customFormat="1"/>
    <row r="1007" s="578" customFormat="1"/>
    <row r="1008" s="578" customFormat="1"/>
    <row r="1009" s="578" customFormat="1"/>
    <row r="1010" s="578" customFormat="1"/>
    <row r="1011" s="578" customFormat="1"/>
    <row r="1012" s="578" customFormat="1"/>
    <row r="1013" s="578" customFormat="1"/>
    <row r="1014" s="578" customFormat="1"/>
    <row r="1015" s="578" customFormat="1"/>
    <row r="1016" s="578" customFormat="1"/>
    <row r="1017" s="578" customFormat="1"/>
    <row r="1018" s="578" customFormat="1"/>
    <row r="1019" s="578" customFormat="1"/>
    <row r="1020" s="578" customFormat="1"/>
    <row r="1021" s="578" customFormat="1"/>
    <row r="1022" s="578" customFormat="1"/>
    <row r="1023" s="578" customFormat="1"/>
    <row r="1024" s="578" customFormat="1"/>
    <row r="1025" s="578" customFormat="1"/>
    <row r="1026" s="578" customFormat="1"/>
    <row r="1027" s="578" customFormat="1"/>
    <row r="1028" s="578" customFormat="1"/>
    <row r="1029" s="578" customFormat="1"/>
    <row r="1030" s="578" customFormat="1"/>
    <row r="1031" s="578" customFormat="1"/>
    <row r="1032" s="578" customFormat="1"/>
    <row r="1033" s="578" customFormat="1"/>
    <row r="1034" s="578" customFormat="1"/>
    <row r="1035" s="578" customFormat="1"/>
    <row r="1036" s="578" customFormat="1"/>
    <row r="1037" s="578" customFormat="1"/>
    <row r="1038" s="578" customFormat="1"/>
    <row r="1039" s="578" customFormat="1"/>
    <row r="1040" s="578" customFormat="1"/>
    <row r="1041" s="578" customFormat="1"/>
    <row r="1042" s="578" customFormat="1"/>
    <row r="1043" s="578" customFormat="1"/>
    <row r="1044" s="578" customFormat="1"/>
    <row r="1045" s="578" customFormat="1"/>
    <row r="1046" s="578" customFormat="1"/>
    <row r="1047" s="578" customFormat="1"/>
    <row r="1048" s="578" customFormat="1"/>
    <row r="1049" s="578" customFormat="1"/>
    <row r="1050" s="578" customFormat="1"/>
    <row r="1051" s="578" customFormat="1"/>
    <row r="1052" s="578" customFormat="1"/>
    <row r="1053" s="578" customFormat="1"/>
    <row r="1054" s="578" customFormat="1"/>
    <row r="1055" s="578" customFormat="1"/>
    <row r="1056" s="578" customFormat="1"/>
    <row r="1057" s="578" customFormat="1"/>
    <row r="1058" s="578" customFormat="1"/>
    <row r="1059" s="578" customFormat="1"/>
    <row r="1060" s="578" customFormat="1"/>
    <row r="1061" s="578" customFormat="1"/>
    <row r="1062" s="578" customFormat="1"/>
    <row r="1063" s="578" customFormat="1"/>
    <row r="1064" s="578" customFormat="1"/>
    <row r="1065" s="578" customFormat="1"/>
    <row r="1066" s="578" customFormat="1"/>
    <row r="1067" s="578" customFormat="1"/>
    <row r="1068" s="578" customFormat="1"/>
    <row r="1069" s="578" customFormat="1"/>
    <row r="1070" s="578" customFormat="1"/>
    <row r="1071" s="578" customFormat="1"/>
    <row r="1072" s="578" customFormat="1"/>
    <row r="1073" s="578" customFormat="1"/>
    <row r="1074" s="578" customFormat="1"/>
    <row r="1075" s="578" customFormat="1"/>
    <row r="1076" s="578" customFormat="1"/>
    <row r="1077" s="578" customFormat="1"/>
    <row r="1078" s="578" customFormat="1"/>
    <row r="1079" s="578" customFormat="1"/>
    <row r="1080" s="578" customFormat="1"/>
    <row r="1081" s="578" customFormat="1"/>
    <row r="1082" s="578" customFormat="1"/>
    <row r="1083" s="578" customFormat="1"/>
    <row r="1084" s="578" customFormat="1"/>
    <row r="1085" s="578" customFormat="1"/>
    <row r="1086" s="578" customFormat="1"/>
    <row r="1087" s="578" customFormat="1"/>
    <row r="1088" s="578" customFormat="1"/>
    <row r="1089" s="578" customFormat="1"/>
    <row r="1090" s="578" customFormat="1"/>
    <row r="1091" s="578" customFormat="1"/>
    <row r="1092" s="578" customFormat="1"/>
    <row r="1093" s="578" customFormat="1"/>
    <row r="1094" s="578" customFormat="1"/>
    <row r="1095" s="578" customFormat="1"/>
    <row r="1096" s="578" customFormat="1"/>
    <row r="1097" s="578" customFormat="1"/>
    <row r="1098" s="578" customFormat="1"/>
    <row r="1099" s="578" customFormat="1"/>
    <row r="1100" s="578" customFormat="1"/>
    <row r="1101" s="578" customFormat="1"/>
    <row r="1102" s="578" customFormat="1"/>
    <row r="1103" s="578" customFormat="1"/>
    <row r="1104" s="578" customFormat="1"/>
    <row r="1105" s="578" customFormat="1"/>
    <row r="1106" s="578" customFormat="1"/>
    <row r="1107" s="578" customFormat="1"/>
    <row r="1108" s="578" customFormat="1"/>
    <row r="1109" s="578" customFormat="1"/>
    <row r="1110" s="578" customFormat="1"/>
    <row r="1111" s="578" customFormat="1"/>
    <row r="1112" s="578" customFormat="1"/>
    <row r="1113" s="578" customFormat="1"/>
    <row r="1114" s="578" customFormat="1"/>
    <row r="1115" s="578" customFormat="1"/>
    <row r="1116" s="578" customFormat="1"/>
    <row r="1117" s="578" customFormat="1"/>
    <row r="1118" s="578" customFormat="1"/>
    <row r="1119" s="578" customFormat="1"/>
    <row r="1120" s="578" customFormat="1"/>
    <row r="1121" s="578" customFormat="1"/>
    <row r="1122" s="578" customFormat="1"/>
    <row r="1123" s="578" customFormat="1"/>
    <row r="1124" s="578" customFormat="1"/>
    <row r="1125" s="578" customFormat="1"/>
    <row r="1126" s="578" customFormat="1"/>
    <row r="1127" s="578" customFormat="1"/>
    <row r="1128" s="578" customFormat="1"/>
    <row r="1129" s="578" customFormat="1"/>
    <row r="1130" s="578" customFormat="1"/>
    <row r="1131" s="578" customFormat="1"/>
    <row r="1132" s="578" customFormat="1"/>
    <row r="1133" s="578" customFormat="1"/>
    <row r="1134" s="578" customFormat="1"/>
    <row r="1135" s="578" customFormat="1"/>
    <row r="1136" s="578" customFormat="1"/>
    <row r="1137" s="578" customFormat="1"/>
    <row r="1138" s="578" customFormat="1"/>
    <row r="1139" s="578" customFormat="1"/>
    <row r="1140" s="578" customFormat="1"/>
    <row r="1141" s="578" customFormat="1"/>
    <row r="1142" s="578" customFormat="1"/>
    <row r="1143" s="578" customFormat="1"/>
    <row r="1144" s="578" customFormat="1"/>
    <row r="1145" s="578" customFormat="1"/>
    <row r="1146" s="578" customFormat="1"/>
    <row r="1147" s="578" customFormat="1"/>
    <row r="1148" s="578" customFormat="1"/>
    <row r="1149" s="578" customFormat="1"/>
    <row r="1150" s="578" customFormat="1"/>
    <row r="1151" s="578" customFormat="1"/>
    <row r="1152" s="578" customFormat="1"/>
    <row r="1153" s="578" customFormat="1"/>
    <row r="1154" s="578" customFormat="1"/>
    <row r="1155" s="578" customFormat="1"/>
    <row r="1156" s="578" customFormat="1"/>
    <row r="1157" s="578" customFormat="1"/>
    <row r="1158" s="578" customFormat="1"/>
    <row r="1159" s="578" customFormat="1"/>
    <row r="1160" s="578" customFormat="1"/>
    <row r="1161" s="578" customFormat="1"/>
    <row r="1162" s="578" customFormat="1"/>
    <row r="1163" s="578" customFormat="1"/>
    <row r="1164" s="578" customFormat="1"/>
    <row r="1165" s="578" customFormat="1"/>
    <row r="1166" s="578" customFormat="1"/>
    <row r="1167" s="578" customFormat="1"/>
    <row r="1168" s="578" customFormat="1"/>
    <row r="1169" s="578" customFormat="1"/>
    <row r="1170" s="578" customFormat="1"/>
    <row r="1171" s="578" customFormat="1"/>
    <row r="1172" s="578" customFormat="1"/>
    <row r="1173" s="578" customFormat="1"/>
    <row r="1174" s="578" customFormat="1"/>
    <row r="1175" s="578" customFormat="1"/>
    <row r="1176" s="578" customFormat="1"/>
    <row r="1177" s="578" customFormat="1"/>
    <row r="1178" s="578" customFormat="1"/>
    <row r="1179" s="578" customFormat="1"/>
    <row r="1180" s="578" customFormat="1"/>
    <row r="1181" s="578" customFormat="1"/>
    <row r="1182" s="578" customFormat="1"/>
    <row r="1183" s="578" customFormat="1"/>
    <row r="1184" s="578" customFormat="1"/>
    <row r="1185" s="578" customFormat="1"/>
    <row r="1186" s="578" customFormat="1"/>
    <row r="1187" s="578" customFormat="1"/>
    <row r="1188" s="578" customFormat="1"/>
    <row r="1189" s="578" customFormat="1"/>
    <row r="1190" s="578" customFormat="1"/>
    <row r="1191" s="578" customFormat="1"/>
    <row r="1192" s="578" customFormat="1"/>
    <row r="1193" s="578" customFormat="1"/>
    <row r="1194" s="578" customFormat="1"/>
    <row r="1195" s="578" customFormat="1"/>
    <row r="1196" s="578" customFormat="1"/>
    <row r="1197" s="578" customFormat="1"/>
    <row r="1198" s="578" customFormat="1"/>
    <row r="1199" s="578" customFormat="1"/>
    <row r="1200" s="578" customFormat="1"/>
    <row r="1201" s="578" customFormat="1"/>
    <row r="1202" s="578" customFormat="1"/>
    <row r="1203" s="578" customFormat="1"/>
    <row r="1204" s="578" customFormat="1"/>
    <row r="1205" s="578" customFormat="1"/>
    <row r="1206" s="578" customFormat="1"/>
    <row r="1207" s="578" customFormat="1"/>
    <row r="1208" s="578" customFormat="1"/>
    <row r="1209" s="578" customFormat="1"/>
    <row r="1210" s="578" customFormat="1"/>
    <row r="1211" s="578" customFormat="1"/>
    <row r="1212" s="578" customFormat="1"/>
    <row r="1213" s="578" customFormat="1"/>
    <row r="1214" s="578" customFormat="1"/>
    <row r="1215" s="578" customFormat="1"/>
    <row r="1216" s="578" customFormat="1"/>
    <row r="1217" s="578" customFormat="1"/>
    <row r="1218" s="578" customFormat="1"/>
    <row r="1219" s="578" customFormat="1"/>
    <row r="1220" s="578" customFormat="1"/>
    <row r="1221" s="578" customFormat="1"/>
    <row r="1222" s="578" customFormat="1"/>
    <row r="1223" s="578" customFormat="1"/>
    <row r="1224" s="578" customFormat="1"/>
    <row r="1225" s="578" customFormat="1"/>
    <row r="1226" s="578" customFormat="1"/>
    <row r="1227" s="578" customFormat="1"/>
    <row r="1228" s="578" customFormat="1"/>
    <row r="1229" s="578" customFormat="1"/>
    <row r="1230" s="578" customFormat="1"/>
    <row r="1231" s="578" customFormat="1"/>
    <row r="1232" s="578" customFormat="1"/>
    <row r="1233" s="578" customFormat="1"/>
    <row r="1234" s="578" customFormat="1"/>
    <row r="1235" s="578" customFormat="1"/>
    <row r="1236" s="578" customFormat="1"/>
    <row r="1237" s="578" customFormat="1"/>
    <row r="1238" s="578" customFormat="1"/>
    <row r="1239" s="578" customFormat="1"/>
    <row r="1240" s="578" customFormat="1"/>
    <row r="1241" s="578" customFormat="1"/>
    <row r="1242" s="578" customFormat="1"/>
    <row r="1243" s="578" customFormat="1"/>
    <row r="1244" s="578" customFormat="1"/>
    <row r="1245" s="578" customFormat="1"/>
    <row r="1246" s="578" customFormat="1"/>
    <row r="1247" s="578" customFormat="1"/>
    <row r="1248" s="578" customFormat="1"/>
    <row r="1249" s="578" customFormat="1"/>
    <row r="1250" s="578" customFormat="1"/>
    <row r="1251" s="578" customFormat="1"/>
    <row r="1252" s="578" customFormat="1"/>
    <row r="1253" s="578" customFormat="1"/>
    <row r="1254" s="578" customFormat="1"/>
    <row r="1255" s="578" customFormat="1"/>
    <row r="1256" s="578" customFormat="1"/>
    <row r="1257" s="578" customFormat="1"/>
    <row r="1258" s="578" customFormat="1"/>
    <row r="1259" s="578" customFormat="1"/>
    <row r="1260" s="578" customFormat="1"/>
    <row r="1261" s="578" customFormat="1"/>
    <row r="1262" s="578" customFormat="1"/>
    <row r="1263" s="578" customFormat="1"/>
    <row r="1264" s="578" customFormat="1"/>
    <row r="1265" s="578" customFormat="1"/>
    <row r="1266" s="578" customFormat="1"/>
    <row r="1267" s="578" customFormat="1"/>
    <row r="1268" s="578" customFormat="1"/>
    <row r="1269" s="578" customFormat="1"/>
    <row r="1270" s="578" customFormat="1"/>
    <row r="1271" s="578" customFormat="1"/>
    <row r="1272" s="578" customFormat="1"/>
    <row r="1273" s="578" customFormat="1"/>
    <row r="1274" s="578" customFormat="1"/>
    <row r="1275" s="578" customFormat="1"/>
    <row r="1276" s="578" customFormat="1"/>
    <row r="1277" s="578" customFormat="1"/>
    <row r="1278" s="578" customFormat="1"/>
    <row r="1279" s="578" customFormat="1"/>
    <row r="1280" s="578" customFormat="1"/>
    <row r="1281" s="578" customFormat="1"/>
    <row r="1282" s="578" customFormat="1"/>
    <row r="1283" s="578" customFormat="1"/>
    <row r="1284" s="578" customFormat="1"/>
    <row r="1285" s="578" customFormat="1"/>
    <row r="1286" s="578" customFormat="1"/>
    <row r="1287" s="578" customFormat="1"/>
    <row r="1288" s="578" customFormat="1"/>
    <row r="1289" s="578" customFormat="1"/>
    <row r="1290" s="578" customFormat="1"/>
    <row r="1291" s="578" customFormat="1"/>
    <row r="1292" s="578" customFormat="1"/>
    <row r="1293" s="578" customFormat="1"/>
    <row r="1294" s="578" customFormat="1"/>
    <row r="1295" s="578" customFormat="1"/>
    <row r="1296" s="578" customFormat="1"/>
    <row r="1297" s="578" customFormat="1"/>
    <row r="1298" s="578" customFormat="1"/>
    <row r="1299" s="578" customFormat="1"/>
    <row r="1300" s="578" customFormat="1"/>
    <row r="1301" s="578" customFormat="1"/>
    <row r="1302" s="578" customFormat="1"/>
    <row r="1303" s="578" customFormat="1"/>
    <row r="1304" s="578" customFormat="1"/>
    <row r="1305" s="578" customFormat="1"/>
    <row r="1306" s="578" customFormat="1"/>
    <row r="1307" s="578" customFormat="1"/>
    <row r="1308" s="578" customFormat="1"/>
    <row r="1309" s="578" customFormat="1"/>
    <row r="1310" s="578" customFormat="1"/>
    <row r="1311" s="578" customFormat="1"/>
    <row r="1312" s="578" customFormat="1"/>
    <row r="1313" s="578" customFormat="1"/>
    <row r="1314" s="578" customFormat="1"/>
    <row r="1315" s="578" customFormat="1"/>
    <row r="1316" s="578" customFormat="1"/>
    <row r="1317" s="578" customFormat="1"/>
    <row r="1318" s="578" customFormat="1"/>
    <row r="1319" s="578" customFormat="1"/>
    <row r="1320" s="578" customFormat="1"/>
    <row r="1321" s="578" customFormat="1"/>
    <row r="1322" s="578" customFormat="1"/>
    <row r="1323" s="578" customFormat="1"/>
    <row r="1324" s="578" customFormat="1"/>
    <row r="1325" s="578" customFormat="1"/>
    <row r="1326" s="578" customFormat="1"/>
    <row r="1327" s="578" customFormat="1"/>
    <row r="1328" s="578" customFormat="1"/>
    <row r="1329" s="578" customFormat="1"/>
    <row r="1330" s="578" customFormat="1"/>
    <row r="1331" s="578" customFormat="1"/>
    <row r="1332" s="578" customFormat="1"/>
    <row r="1333" s="578" customFormat="1"/>
    <row r="1334" s="578" customFormat="1"/>
    <row r="1335" s="578" customFormat="1"/>
    <row r="1336" s="578" customFormat="1"/>
    <row r="1337" s="578" customFormat="1"/>
    <row r="1338" s="578" customFormat="1"/>
    <row r="1339" s="578" customFormat="1"/>
    <row r="1340" s="578" customFormat="1"/>
    <row r="1341" s="578" customFormat="1"/>
    <row r="1342" s="578" customFormat="1"/>
    <row r="1343" s="578" customFormat="1"/>
    <row r="1344" s="578" customFormat="1"/>
    <row r="1345" s="578" customFormat="1"/>
    <row r="1346" s="578" customFormat="1"/>
    <row r="1347" s="578" customFormat="1"/>
    <row r="1348" s="578" customFormat="1"/>
    <row r="1349" s="578" customFormat="1"/>
    <row r="1350" s="578" customFormat="1"/>
    <row r="1351" s="578" customFormat="1"/>
    <row r="1352" s="578" customFormat="1"/>
    <row r="1353" s="578" customFormat="1"/>
    <row r="1354" s="578" customFormat="1"/>
    <row r="1355" s="578" customFormat="1"/>
    <row r="1356" s="578" customFormat="1"/>
    <row r="1357" s="578" customFormat="1"/>
    <row r="1358" s="578" customFormat="1"/>
    <row r="1359" s="578" customFormat="1"/>
    <row r="1360" s="578" customFormat="1"/>
    <row r="1361" s="578" customFormat="1"/>
    <row r="1362" s="578" customFormat="1"/>
    <row r="1363" s="578" customFormat="1"/>
    <row r="1364" s="578" customFormat="1"/>
    <row r="1365" s="578" customFormat="1"/>
    <row r="1366" s="578" customFormat="1"/>
    <row r="1367" s="578" customFormat="1"/>
    <row r="1368" s="578" customFormat="1"/>
    <row r="1369" s="578" customFormat="1"/>
    <row r="1370" s="578" customFormat="1"/>
    <row r="1371" s="578" customFormat="1"/>
    <row r="1372" s="578" customFormat="1"/>
    <row r="1373" s="578" customFormat="1"/>
    <row r="1374" s="578" customFormat="1"/>
    <row r="1375" s="578" customFormat="1"/>
    <row r="1376" s="578" customFormat="1"/>
    <row r="1377" s="578" customFormat="1"/>
    <row r="1378" s="578" customFormat="1"/>
    <row r="1379" s="578" customFormat="1"/>
    <row r="1380" s="578" customFormat="1"/>
    <row r="1381" s="578" customFormat="1"/>
    <row r="1382" s="578" customFormat="1"/>
    <row r="1383" s="578" customFormat="1"/>
    <row r="1384" s="578" customFormat="1"/>
    <row r="1385" s="578" customFormat="1"/>
    <row r="1386" s="578" customFormat="1"/>
    <row r="1387" s="578" customFormat="1"/>
    <row r="1388" s="578" customFormat="1"/>
    <row r="1389" s="578" customFormat="1"/>
    <row r="1390" s="578" customFormat="1"/>
    <row r="1391" s="578" customFormat="1"/>
    <row r="1392" s="578" customFormat="1"/>
    <row r="1393" s="578" customFormat="1"/>
    <row r="1394" s="578" customFormat="1"/>
    <row r="1395" s="578" customFormat="1"/>
    <row r="1396" s="578" customFormat="1"/>
    <row r="1397" s="578" customFormat="1"/>
    <row r="1398" s="578" customFormat="1"/>
    <row r="1399" s="578" customFormat="1"/>
    <row r="1400" s="578" customFormat="1"/>
    <row r="1401" s="578" customFormat="1"/>
    <row r="1402" s="578" customFormat="1"/>
    <row r="1403" s="578" customFormat="1"/>
    <row r="1404" s="578" customFormat="1"/>
    <row r="1405" s="578" customFormat="1"/>
    <row r="1406" s="578" customFormat="1"/>
    <row r="1407" s="578" customFormat="1"/>
    <row r="1408" s="578" customFormat="1"/>
    <row r="1409" s="578" customFormat="1"/>
    <row r="1410" s="578" customFormat="1"/>
    <row r="1411" s="578" customFormat="1"/>
    <row r="1412" s="578" customFormat="1"/>
    <row r="1413" s="578" customFormat="1"/>
    <row r="1414" s="578" customFormat="1"/>
    <row r="1415" s="578" customFormat="1"/>
    <row r="1416" s="578" customFormat="1"/>
    <row r="1417" s="578" customFormat="1"/>
    <row r="1418" s="578" customFormat="1"/>
    <row r="1419" s="578" customFormat="1"/>
    <row r="1420" s="578" customFormat="1"/>
    <row r="1421" s="578" customFormat="1"/>
    <row r="1422" s="578" customFormat="1"/>
    <row r="1423" s="578" customFormat="1"/>
    <row r="1424" s="578" customFormat="1"/>
    <row r="1425" s="578" customFormat="1"/>
    <row r="1426" s="578" customFormat="1"/>
    <row r="1427" s="578" customFormat="1"/>
    <row r="1428" s="578" customFormat="1"/>
    <row r="1429" s="578" customFormat="1"/>
    <row r="1430" s="578" customFormat="1"/>
    <row r="1431" s="578" customFormat="1"/>
    <row r="1432" s="578" customFormat="1"/>
    <row r="1433" s="578" customFormat="1"/>
    <row r="1434" s="578" customFormat="1"/>
    <row r="1435" s="578" customFormat="1"/>
    <row r="1436" s="578" customFormat="1"/>
    <row r="1437" s="578" customFormat="1"/>
    <row r="1438" s="578" customFormat="1"/>
    <row r="1439" s="578" customFormat="1"/>
    <row r="1440" s="578" customFormat="1"/>
    <row r="1441" s="578" customFormat="1"/>
    <row r="1442" s="578" customFormat="1"/>
    <row r="1443" s="578" customFormat="1"/>
    <row r="1444" s="578" customFormat="1"/>
    <row r="1445" s="578" customFormat="1"/>
    <row r="1446" s="578" customFormat="1"/>
    <row r="1447" s="578" customFormat="1"/>
    <row r="1448" s="578" customFormat="1"/>
    <row r="1449" s="578" customFormat="1"/>
    <row r="1450" s="578" customFormat="1"/>
    <row r="1451" s="578" customFormat="1"/>
    <row r="1452" s="578" customFormat="1"/>
    <row r="1453" s="578" customFormat="1"/>
    <row r="1454" s="578" customFormat="1"/>
    <row r="1455" s="578" customFormat="1"/>
    <row r="1456" s="578" customFormat="1"/>
    <row r="1457" s="578" customFormat="1"/>
    <row r="1458" s="578" customFormat="1"/>
    <row r="1459" s="578" customFormat="1"/>
    <row r="1460" s="578" customFormat="1"/>
    <row r="1461" s="578" customFormat="1"/>
    <row r="1462" s="578" customFormat="1"/>
    <row r="1463" s="578" customFormat="1"/>
    <row r="1464" s="578" customFormat="1"/>
    <row r="1465" s="578" customFormat="1"/>
    <row r="1466" s="578" customFormat="1"/>
    <row r="1467" s="578" customFormat="1"/>
    <row r="1468" s="578" customFormat="1"/>
    <row r="1469" s="578" customFormat="1"/>
    <row r="1470" s="578" customFormat="1"/>
    <row r="1471" s="578" customFormat="1"/>
    <row r="1472" s="578" customFormat="1"/>
    <row r="1473" s="578" customFormat="1"/>
    <row r="1474" s="578" customFormat="1"/>
    <row r="1475" s="578" customFormat="1"/>
    <row r="1476" s="578" customFormat="1"/>
    <row r="1477" s="578" customFormat="1"/>
    <row r="1478" s="578" customFormat="1"/>
    <row r="1479" s="578" customFormat="1"/>
    <row r="1480" s="578" customFormat="1"/>
    <row r="1481" s="578" customFormat="1"/>
    <row r="1482" s="578" customFormat="1"/>
    <row r="1483" s="578" customFormat="1"/>
    <row r="1484" s="578" customFormat="1"/>
    <row r="1485" s="578" customFormat="1"/>
    <row r="1486" s="578" customFormat="1"/>
    <row r="1487" s="578" customFormat="1"/>
    <row r="1488" s="578" customFormat="1"/>
    <row r="1489" s="578" customFormat="1"/>
    <row r="1490" s="578" customFormat="1"/>
    <row r="1491" s="578" customFormat="1"/>
    <row r="1492" s="578" customFormat="1"/>
    <row r="1493" s="578" customFormat="1"/>
    <row r="1494" s="578" customFormat="1"/>
    <row r="1495" s="578" customFormat="1"/>
    <row r="1496" s="578" customFormat="1"/>
    <row r="1497" s="578" customFormat="1"/>
    <row r="1498" s="578" customFormat="1"/>
    <row r="1499" s="578" customFormat="1"/>
    <row r="1500" s="578" customFormat="1"/>
    <row r="1501" s="578" customFormat="1"/>
    <row r="1502" s="578" customFormat="1"/>
    <row r="1503" s="578" customFormat="1"/>
    <row r="1504" s="578" customFormat="1"/>
    <row r="1505" s="578" customFormat="1"/>
    <row r="1506" s="578" customFormat="1"/>
    <row r="1507" s="578" customFormat="1"/>
    <row r="1508" s="578" customFormat="1"/>
    <row r="1509" s="578" customFormat="1"/>
    <row r="1510" s="578" customFormat="1"/>
    <row r="1511" s="578" customFormat="1"/>
    <row r="1512" s="578" customFormat="1"/>
    <row r="1513" s="578" customFormat="1"/>
    <row r="1514" s="578" customFormat="1"/>
    <row r="1515" s="578" customFormat="1"/>
    <row r="1516" s="578" customFormat="1"/>
    <row r="1517" s="578" customFormat="1"/>
    <row r="1518" s="578" customFormat="1"/>
    <row r="1519" s="578" customFormat="1"/>
    <row r="1520" s="578" customFormat="1"/>
    <row r="1521" s="578" customFormat="1"/>
    <row r="1522" s="578" customFormat="1"/>
    <row r="1523" s="578" customFormat="1"/>
    <row r="1524" s="578" customFormat="1"/>
    <row r="1525" s="578" customFormat="1"/>
    <row r="1526" s="578" customFormat="1"/>
    <row r="1527" s="578" customFormat="1"/>
    <row r="1528" s="578" customFormat="1"/>
    <row r="1529" s="578" customFormat="1"/>
    <row r="1530" s="578" customFormat="1"/>
    <row r="1531" s="578" customFormat="1"/>
    <row r="1532" s="578" customFormat="1"/>
    <row r="1533" s="578" customFormat="1"/>
    <row r="1534" s="578" customFormat="1"/>
    <row r="1535" s="578" customFormat="1"/>
    <row r="1536" s="578" customFormat="1"/>
    <row r="1537" s="578" customFormat="1"/>
    <row r="1538" s="578" customFormat="1"/>
    <row r="1539" s="578" customFormat="1"/>
    <row r="1540" s="578" customFormat="1"/>
    <row r="1541" s="578" customFormat="1"/>
    <row r="1542" s="578" customFormat="1"/>
    <row r="1543" s="578" customFormat="1"/>
    <row r="1544" s="578" customFormat="1"/>
    <row r="1545" s="578" customFormat="1"/>
    <row r="1546" s="578" customFormat="1"/>
    <row r="1547" s="578" customFormat="1"/>
    <row r="1548" s="578" customFormat="1"/>
    <row r="1549" s="578" customFormat="1"/>
    <row r="1550" s="578" customFormat="1"/>
    <row r="1551" s="578" customFormat="1"/>
    <row r="1552" s="578" customFormat="1"/>
    <row r="1553" s="578" customFormat="1"/>
    <row r="1554" s="578" customFormat="1"/>
    <row r="1555" s="578" customFormat="1"/>
    <row r="1556" s="578" customFormat="1"/>
    <row r="1557" s="578" customFormat="1"/>
    <row r="1558" s="578" customFormat="1"/>
    <row r="1559" s="578" customFormat="1"/>
    <row r="1560" s="578" customFormat="1"/>
    <row r="1561" s="578" customFormat="1"/>
    <row r="1562" s="578" customFormat="1"/>
    <row r="1563" s="578" customFormat="1"/>
    <row r="1564" s="578" customFormat="1"/>
    <row r="1565" s="578" customFormat="1"/>
    <row r="1566" s="578" customFormat="1"/>
    <row r="1567" s="578" customFormat="1"/>
    <row r="1568" s="578" customFormat="1"/>
    <row r="1569" s="578" customFormat="1"/>
    <row r="1570" s="578" customFormat="1"/>
    <row r="1571" s="578" customFormat="1"/>
    <row r="1572" s="578" customFormat="1"/>
    <row r="1573" s="578" customFormat="1"/>
    <row r="1574" s="578" customFormat="1"/>
    <row r="1575" s="578" customFormat="1"/>
    <row r="1576" s="578" customFormat="1"/>
    <row r="1577" s="578" customFormat="1"/>
    <row r="1578" s="578" customFormat="1"/>
    <row r="1579" s="578" customFormat="1"/>
    <row r="1580" s="578" customFormat="1"/>
    <row r="1581" s="578" customFormat="1"/>
    <row r="1582" s="578" customFormat="1"/>
    <row r="1583" s="578" customFormat="1"/>
    <row r="1584" s="578" customFormat="1"/>
    <row r="1585" s="578" customFormat="1"/>
    <row r="1586" s="578" customFormat="1"/>
    <row r="1587" s="578" customFormat="1"/>
    <row r="1588" s="578" customFormat="1"/>
    <row r="1589" s="578" customFormat="1"/>
    <row r="1590" s="578" customFormat="1"/>
    <row r="1591" s="578" customFormat="1"/>
    <row r="1592" s="578" customFormat="1"/>
    <row r="1593" s="578" customFormat="1"/>
    <row r="1594" s="578" customFormat="1"/>
    <row r="1595" s="578" customFormat="1"/>
    <row r="1596" s="578" customFormat="1"/>
    <row r="1597" s="578" customFormat="1"/>
    <row r="1598" s="578" customFormat="1"/>
    <row r="1599" s="578" customFormat="1"/>
    <row r="1600" s="578" customFormat="1"/>
    <row r="1601" s="578" customFormat="1"/>
    <row r="1602" s="578" customFormat="1"/>
    <row r="1603" s="578" customFormat="1"/>
    <row r="1604" s="578" customFormat="1"/>
    <row r="1605" s="578" customFormat="1"/>
    <row r="1606" s="578" customFormat="1"/>
    <row r="1607" s="578" customFormat="1"/>
    <row r="1608" s="578" customFormat="1"/>
    <row r="1609" s="578" customFormat="1"/>
    <row r="1610" s="578" customFormat="1"/>
    <row r="1611" s="578" customFormat="1"/>
    <row r="1612" s="578" customFormat="1"/>
    <row r="1613" s="578" customFormat="1"/>
    <row r="1614" s="578" customFormat="1"/>
    <row r="1615" s="578" customFormat="1"/>
    <row r="1616" s="578" customFormat="1"/>
    <row r="1617" s="578" customFormat="1"/>
    <row r="1618" s="578" customFormat="1"/>
    <row r="1619" s="578" customFormat="1"/>
    <row r="1620" s="578" customFormat="1"/>
    <row r="1621" s="578" customFormat="1"/>
    <row r="1622" s="578" customFormat="1"/>
    <row r="1623" s="578" customFormat="1"/>
    <row r="1624" s="578" customFormat="1"/>
    <row r="1625" s="578" customFormat="1"/>
    <row r="1626" s="578" customFormat="1"/>
    <row r="1627" s="578" customFormat="1"/>
    <row r="1628" s="578" customFormat="1"/>
    <row r="1629" s="578" customFormat="1"/>
    <row r="1630" s="578" customFormat="1"/>
    <row r="1631" s="578" customFormat="1"/>
    <row r="1632" s="578" customFormat="1"/>
    <row r="1633" s="578" customFormat="1"/>
    <row r="1634" s="578" customFormat="1"/>
    <row r="1635" s="578" customFormat="1"/>
    <row r="1636" s="578" customFormat="1"/>
    <row r="1637" s="578" customFormat="1"/>
    <row r="1638" s="578" customFormat="1"/>
    <row r="1639" s="578" customFormat="1"/>
    <row r="1640" s="578" customFormat="1"/>
    <row r="1641" s="578" customFormat="1"/>
    <row r="1642" s="578" customFormat="1"/>
    <row r="1643" s="578" customFormat="1"/>
    <row r="1644" s="578" customFormat="1"/>
    <row r="1645" s="578" customFormat="1"/>
    <row r="1646" s="578" customFormat="1"/>
    <row r="1647" s="578" customFormat="1"/>
    <row r="1648" s="578" customFormat="1"/>
    <row r="1649" s="578" customFormat="1"/>
    <row r="1650" s="578" customFormat="1"/>
    <row r="1651" s="578" customFormat="1"/>
    <row r="1652" s="578" customFormat="1"/>
    <row r="1653" s="578" customFormat="1"/>
    <row r="1654" s="578" customFormat="1"/>
    <row r="1655" s="578" customFormat="1"/>
    <row r="1656" s="578" customFormat="1"/>
    <row r="1657" s="578" customFormat="1"/>
    <row r="1658" s="578" customFormat="1"/>
    <row r="1659" s="578" customFormat="1"/>
    <row r="1660" s="578" customFormat="1"/>
    <row r="1661" s="578" customFormat="1"/>
    <row r="1662" s="578" customFormat="1"/>
    <row r="1663" s="578" customFormat="1"/>
    <row r="1664" s="578" customFormat="1"/>
    <row r="1665" s="578" customFormat="1"/>
    <row r="1666" s="578" customFormat="1"/>
    <row r="1667" s="578" customFormat="1"/>
    <row r="1668" s="578" customFormat="1"/>
    <row r="1669" s="578" customFormat="1"/>
    <row r="1670" s="578" customFormat="1"/>
    <row r="1671" s="578" customFormat="1"/>
    <row r="1672" s="578" customFormat="1"/>
    <row r="1673" s="578" customFormat="1"/>
    <row r="1674" s="578" customFormat="1"/>
    <row r="1675" s="578" customFormat="1"/>
    <row r="1676" s="578" customFormat="1"/>
    <row r="1677" s="578" customFormat="1"/>
    <row r="1678" s="578" customFormat="1"/>
    <row r="1679" s="578" customFormat="1"/>
    <row r="1680" s="578" customFormat="1"/>
    <row r="1681" s="578" customFormat="1"/>
    <row r="1682" s="578" customFormat="1"/>
    <row r="1683" s="578" customFormat="1"/>
    <row r="1684" s="578" customFormat="1"/>
    <row r="1685" s="578" customFormat="1"/>
    <row r="1686" s="578" customFormat="1"/>
    <row r="1687" s="578" customFormat="1"/>
    <row r="1688" s="578" customFormat="1"/>
    <row r="1689" s="578" customFormat="1"/>
    <row r="1690" s="578" customFormat="1"/>
    <row r="1691" s="578" customFormat="1"/>
    <row r="1692" s="578" customFormat="1"/>
    <row r="1693" s="578" customFormat="1"/>
    <row r="1694" s="578" customFormat="1"/>
    <row r="1695" s="578" customFormat="1"/>
    <row r="1696" s="578" customFormat="1"/>
    <row r="1697" s="578" customFormat="1"/>
    <row r="1698" s="578" customFormat="1"/>
    <row r="1699" s="578" customFormat="1"/>
    <row r="1700" s="578" customFormat="1"/>
    <row r="1701" s="578" customFormat="1"/>
    <row r="1702" s="578" customFormat="1"/>
    <row r="1703" s="578" customFormat="1"/>
    <row r="1704" s="578" customFormat="1"/>
    <row r="1705" s="578" customFormat="1"/>
    <row r="1706" s="578" customFormat="1"/>
    <row r="1707" s="578" customFormat="1"/>
    <row r="1708" s="578" customFormat="1"/>
    <row r="1709" s="578" customFormat="1"/>
    <row r="1710" s="578" customFormat="1"/>
    <row r="1711" s="578" customFormat="1"/>
    <row r="1712" s="578" customFormat="1"/>
    <row r="1713" s="578" customFormat="1"/>
    <row r="1714" s="578" customFormat="1"/>
    <row r="1715" s="578" customFormat="1"/>
    <row r="1716" s="578" customFormat="1"/>
    <row r="1717" s="578" customFormat="1"/>
    <row r="1718" s="578" customFormat="1"/>
    <row r="1719" s="578" customFormat="1"/>
    <row r="1720" s="578" customFormat="1"/>
    <row r="1721" s="578" customFormat="1"/>
    <row r="1722" s="578" customFormat="1"/>
    <row r="1723" s="578" customFormat="1"/>
    <row r="1724" s="578" customFormat="1"/>
    <row r="1725" s="578" customFormat="1"/>
    <row r="1726" s="578" customFormat="1"/>
    <row r="1727" s="578" customFormat="1"/>
    <row r="1728" s="578" customFormat="1"/>
    <row r="1729" s="578" customFormat="1"/>
    <row r="1730" s="578" customFormat="1"/>
    <row r="1731" s="578" customFormat="1"/>
    <row r="1732" s="578" customFormat="1"/>
    <row r="1733" s="578" customFormat="1"/>
    <row r="1734" s="578" customFormat="1"/>
    <row r="1735" s="578" customFormat="1"/>
    <row r="1736" s="578" customFormat="1"/>
    <row r="1737" s="578" customFormat="1"/>
    <row r="1738" s="578" customFormat="1"/>
    <row r="1739" s="578" customFormat="1"/>
    <row r="1740" s="578" customFormat="1"/>
    <row r="1741" s="578" customFormat="1"/>
    <row r="1742" s="578" customFormat="1"/>
    <row r="1743" s="578" customFormat="1"/>
    <row r="1744" s="578" customFormat="1"/>
    <row r="1745" s="578" customFormat="1"/>
    <row r="1746" s="578" customFormat="1"/>
    <row r="1747" s="578" customFormat="1"/>
    <row r="1748" s="578" customFormat="1"/>
    <row r="1749" s="578" customFormat="1"/>
    <row r="1750" s="578" customFormat="1"/>
    <row r="1751" s="578" customFormat="1"/>
    <row r="1752" s="578" customFormat="1"/>
    <row r="1753" s="578" customFormat="1"/>
    <row r="1754" s="578" customFormat="1"/>
    <row r="1755" s="578" customFormat="1"/>
    <row r="1756" s="578" customFormat="1"/>
    <row r="1757" s="578" customFormat="1"/>
    <row r="1758" s="578" customFormat="1"/>
    <row r="1759" s="578" customFormat="1"/>
    <row r="1760" s="578" customFormat="1"/>
    <row r="1761" s="578" customFormat="1"/>
    <row r="1762" s="578" customFormat="1"/>
    <row r="1763" s="578" customFormat="1"/>
    <row r="1764" s="578" customFormat="1"/>
    <row r="1765" s="578" customFormat="1"/>
    <row r="1766" s="578" customFormat="1"/>
    <row r="1767" s="578" customFormat="1"/>
    <row r="1768" s="578" customFormat="1"/>
    <row r="1769" s="578" customFormat="1"/>
    <row r="1770" s="578" customFormat="1"/>
    <row r="1771" s="578" customFormat="1"/>
    <row r="1772" s="578" customFormat="1"/>
    <row r="1773" s="578" customFormat="1"/>
    <row r="1774" s="578" customFormat="1"/>
    <row r="1775" s="578" customFormat="1"/>
    <row r="1776" s="578" customFormat="1"/>
    <row r="1777" s="578" customFormat="1"/>
    <row r="1778" s="578" customFormat="1"/>
    <row r="1779" s="578" customFormat="1"/>
    <row r="1780" s="578" customFormat="1"/>
    <row r="1781" s="578" customFormat="1"/>
    <row r="1782" s="578" customFormat="1"/>
    <row r="1783" s="578" customFormat="1"/>
    <row r="1784" s="578" customFormat="1"/>
    <row r="1785" s="578" customFormat="1"/>
    <row r="1786" s="578" customFormat="1"/>
    <row r="1787" s="578" customFormat="1"/>
    <row r="1788" s="578" customFormat="1"/>
    <row r="1789" s="578" customFormat="1"/>
    <row r="1790" s="578" customFormat="1"/>
    <row r="1791" s="578" customFormat="1"/>
    <row r="1792" s="578" customFormat="1"/>
    <row r="1793" s="578" customFormat="1"/>
    <row r="1794" s="578" customFormat="1"/>
    <row r="1795" s="578" customFormat="1"/>
    <row r="1796" s="578" customFormat="1"/>
    <row r="1797" s="578" customFormat="1"/>
    <row r="1798" s="578" customFormat="1"/>
    <row r="1799" s="578" customFormat="1"/>
    <row r="1800" s="578" customFormat="1"/>
    <row r="1801" s="578" customFormat="1"/>
    <row r="1802" s="578" customFormat="1"/>
    <row r="1803" s="578" customFormat="1"/>
    <row r="1804" s="578" customFormat="1"/>
    <row r="1805" s="578" customFormat="1"/>
    <row r="1806" s="578" customFormat="1"/>
    <row r="1807" s="578" customFormat="1"/>
    <row r="1808" s="578" customFormat="1"/>
    <row r="1809" s="578" customFormat="1"/>
    <row r="1810" s="578" customFormat="1"/>
    <row r="1811" s="578" customFormat="1"/>
    <row r="1812" s="578" customFormat="1"/>
    <row r="1813" s="578" customFormat="1"/>
    <row r="1814" s="578" customFormat="1"/>
    <row r="1815" s="578" customFormat="1"/>
    <row r="1816" s="578" customFormat="1"/>
    <row r="1817" s="578" customFormat="1"/>
    <row r="1818" s="578" customFormat="1"/>
    <row r="1819" s="578" customFormat="1"/>
    <row r="1820" s="578" customFormat="1"/>
    <row r="1821" s="578" customFormat="1"/>
    <row r="1822" s="578" customFormat="1"/>
    <row r="1823" s="578" customFormat="1"/>
    <row r="1824" s="578" customFormat="1"/>
    <row r="1825" s="578" customFormat="1"/>
    <row r="1826" s="578" customFormat="1"/>
    <row r="1827" s="578" customFormat="1"/>
    <row r="1828" s="578" customFormat="1"/>
    <row r="1829" s="578" customFormat="1"/>
    <row r="1830" s="578" customFormat="1"/>
    <row r="1831" s="578" customFormat="1"/>
    <row r="1832" s="578" customFormat="1"/>
    <row r="1833" s="578" customFormat="1"/>
    <row r="1834" s="578" customFormat="1"/>
    <row r="1835" s="578" customFormat="1"/>
    <row r="1836" s="578" customFormat="1"/>
    <row r="1837" s="578" customFormat="1"/>
    <row r="1838" s="578" customFormat="1"/>
    <row r="1839" s="578" customFormat="1"/>
    <row r="1840" s="578" customFormat="1"/>
    <row r="1841" s="578" customFormat="1"/>
    <row r="1842" s="578" customFormat="1"/>
    <row r="1843" s="578" customFormat="1"/>
    <row r="1844" s="578" customFormat="1"/>
    <row r="1845" s="578" customFormat="1"/>
    <row r="1846" s="578" customFormat="1"/>
    <row r="1847" s="578" customFormat="1"/>
    <row r="1848" s="578" customFormat="1"/>
    <row r="1849" s="578" customFormat="1"/>
    <row r="1850" s="578" customFormat="1"/>
    <row r="1851" s="578" customFormat="1"/>
    <row r="1852" s="578" customFormat="1"/>
    <row r="1853" s="578" customFormat="1"/>
    <row r="1854" s="578" customFormat="1"/>
    <row r="1855" s="578" customFormat="1"/>
    <row r="1856" s="578" customFormat="1"/>
    <row r="1857" s="578" customFormat="1"/>
    <row r="1858" s="578" customFormat="1"/>
    <row r="1859" s="578" customFormat="1"/>
    <row r="1860" s="578" customFormat="1"/>
    <row r="1861" s="578" customFormat="1"/>
    <row r="1862" s="578" customFormat="1"/>
    <row r="1863" s="578" customFormat="1"/>
    <row r="1864" s="578" customFormat="1"/>
    <row r="1865" s="578" customFormat="1"/>
    <row r="1866" s="578" customFormat="1"/>
    <row r="1867" s="578" customFormat="1"/>
    <row r="1868" s="578" customFormat="1"/>
    <row r="1869" s="578" customFormat="1"/>
    <row r="1870" s="578" customFormat="1"/>
    <row r="1871" s="578" customFormat="1"/>
    <row r="1872" s="578" customFormat="1"/>
    <row r="1873" s="578" customFormat="1"/>
    <row r="1874" s="578" customFormat="1"/>
    <row r="1875" s="578" customFormat="1"/>
    <row r="1876" s="578" customFormat="1"/>
    <row r="1877" s="578" customFormat="1"/>
    <row r="1878" s="578" customFormat="1"/>
    <row r="1879" s="578" customFormat="1"/>
    <row r="1880" s="578" customFormat="1"/>
    <row r="1881" s="578" customFormat="1"/>
    <row r="1882" s="578" customFormat="1"/>
    <row r="1883" s="578" customFormat="1"/>
    <row r="1884" s="578" customFormat="1"/>
    <row r="1885" s="578" customFormat="1"/>
    <row r="1886" s="578" customFormat="1"/>
    <row r="1887" s="578" customFormat="1"/>
    <row r="1888" s="578" customFormat="1"/>
    <row r="1889" s="578" customFormat="1"/>
    <row r="1890" s="578" customFormat="1"/>
    <row r="1891" s="578" customFormat="1"/>
    <row r="1892" s="578" customFormat="1"/>
    <row r="1893" s="578" customFormat="1"/>
    <row r="1894" s="578" customFormat="1"/>
    <row r="1895" s="578" customFormat="1"/>
    <row r="1896" s="578" customFormat="1"/>
    <row r="1897" s="578" customFormat="1"/>
    <row r="1898" s="578" customFormat="1"/>
    <row r="1899" s="578" customFormat="1"/>
    <row r="1900" s="578" customFormat="1"/>
    <row r="1901" s="578" customFormat="1"/>
    <row r="1902" s="578" customFormat="1"/>
    <row r="1903" s="578" customFormat="1"/>
    <row r="1904" s="578" customFormat="1"/>
    <row r="1905" s="578" customFormat="1"/>
    <row r="1906" s="578" customFormat="1"/>
    <row r="1907" s="578" customFormat="1"/>
    <row r="1908" s="578" customFormat="1"/>
    <row r="1909" s="578" customFormat="1"/>
    <row r="1910" s="578" customFormat="1"/>
    <row r="1911" s="578" customFormat="1"/>
    <row r="1912" s="578" customFormat="1"/>
    <row r="1913" s="578" customFormat="1"/>
    <row r="1914" s="578" customFormat="1"/>
    <row r="1915" s="578" customFormat="1"/>
    <row r="1916" s="578" customFormat="1"/>
    <row r="1917" s="578" customFormat="1"/>
    <row r="1918" s="578" customFormat="1"/>
    <row r="1919" s="578" customFormat="1"/>
    <row r="1920" s="578" customFormat="1"/>
    <row r="1921" s="578" customFormat="1"/>
    <row r="1922" s="578" customFormat="1"/>
    <row r="1923" s="578" customFormat="1"/>
    <row r="1924" s="578" customFormat="1"/>
    <row r="1925" s="578" customFormat="1"/>
    <row r="1926" s="578" customFormat="1"/>
    <row r="1927" s="578" customFormat="1"/>
    <row r="1928" s="578" customFormat="1"/>
    <row r="1929" s="578" customFormat="1"/>
    <row r="1930" s="578" customFormat="1"/>
    <row r="1931" s="578" customFormat="1"/>
    <row r="1932" s="578" customFormat="1"/>
    <row r="1933" s="578" customFormat="1"/>
    <row r="1934" s="578" customFormat="1"/>
    <row r="1935" s="578" customFormat="1"/>
    <row r="1936" s="578" customFormat="1"/>
    <row r="1937" s="578" customFormat="1"/>
    <row r="1938" s="578" customFormat="1"/>
    <row r="1939" s="578" customFormat="1"/>
    <row r="1940" s="578" customFormat="1"/>
    <row r="1941" s="578" customFormat="1"/>
    <row r="1942" s="578" customFormat="1"/>
    <row r="1943" s="578" customFormat="1"/>
    <row r="1944" s="578" customFormat="1"/>
    <row r="1945" s="578" customFormat="1"/>
    <row r="1946" s="578" customFormat="1"/>
    <row r="1947" s="578" customFormat="1"/>
    <row r="1948" s="578" customFormat="1"/>
    <row r="1949" s="578" customFormat="1"/>
    <row r="1950" s="578" customFormat="1"/>
    <row r="1951" s="578" customFormat="1"/>
    <row r="1952" s="578" customFormat="1"/>
    <row r="1953" s="578" customFormat="1"/>
    <row r="1954" s="578" customFormat="1"/>
    <row r="1955" s="578" customFormat="1"/>
    <row r="1956" s="578" customFormat="1"/>
    <row r="1957" s="578" customFormat="1"/>
    <row r="1958" s="578" customFormat="1"/>
    <row r="1959" s="578" customFormat="1"/>
    <row r="1960" s="578" customFormat="1"/>
    <row r="1961" s="578" customFormat="1"/>
    <row r="1962" s="578" customFormat="1"/>
    <row r="1963" s="578" customFormat="1"/>
    <row r="1964" s="578" customFormat="1"/>
    <row r="1965" s="578" customFormat="1"/>
    <row r="1966" s="578" customFormat="1"/>
    <row r="1967" s="578" customFormat="1"/>
    <row r="1968" s="578" customFormat="1"/>
    <row r="1969" s="578" customFormat="1"/>
    <row r="1970" s="578" customFormat="1"/>
    <row r="1971" s="578" customFormat="1"/>
    <row r="1972" s="578" customFormat="1"/>
    <row r="1973" s="578" customFormat="1"/>
    <row r="1974" s="578" customFormat="1"/>
    <row r="1975" s="578" customFormat="1"/>
    <row r="1976" s="578" customFormat="1"/>
    <row r="1977" s="578" customFormat="1"/>
    <row r="1978" s="578" customFormat="1"/>
    <row r="1979" s="578" customFormat="1"/>
    <row r="1980" s="578" customFormat="1"/>
    <row r="1981" s="578" customFormat="1"/>
    <row r="1982" s="578" customFormat="1"/>
    <row r="1983" s="578" customFormat="1"/>
    <row r="1984" s="578" customFormat="1"/>
    <row r="1985" s="578" customFormat="1"/>
    <row r="1986" s="578" customFormat="1"/>
    <row r="1987" s="578" customFormat="1"/>
    <row r="1988" s="578" customFormat="1"/>
    <row r="1989" s="578" customFormat="1"/>
    <row r="1990" s="578" customFormat="1"/>
    <row r="1991" s="578" customFormat="1"/>
    <row r="1992" s="578" customFormat="1"/>
    <row r="1993" s="578" customFormat="1"/>
    <row r="1994" s="578" customFormat="1"/>
    <row r="1995" s="578" customFormat="1"/>
    <row r="1996" s="578" customFormat="1"/>
    <row r="1997" s="578" customFormat="1"/>
    <row r="1998" s="578" customFormat="1"/>
    <row r="1999" s="578" customFormat="1"/>
    <row r="2000" s="578" customFormat="1"/>
    <row r="2001" s="578" customFormat="1"/>
    <row r="2002" s="578" customFormat="1"/>
    <row r="2003" s="578" customFormat="1"/>
    <row r="2004" s="578" customFormat="1"/>
    <row r="2005" s="578" customFormat="1"/>
    <row r="2006" s="578" customFormat="1"/>
    <row r="2007" s="578" customFormat="1"/>
    <row r="2008" s="578" customFormat="1"/>
    <row r="2009" s="578" customFormat="1"/>
    <row r="2010" s="578" customFormat="1"/>
    <row r="2011" s="578" customFormat="1"/>
    <row r="2012" s="578" customFormat="1"/>
    <row r="2013" s="578" customFormat="1"/>
    <row r="2014" s="578" customFormat="1"/>
    <row r="2015" s="578" customFormat="1"/>
    <row r="2016" s="578" customFormat="1"/>
    <row r="2017" s="578" customFormat="1"/>
    <row r="2018" s="578" customFormat="1"/>
    <row r="2019" s="578" customFormat="1"/>
    <row r="2020" s="578" customFormat="1"/>
    <row r="2021" s="578" customFormat="1"/>
    <row r="2022" s="578" customFormat="1"/>
    <row r="2023" s="578" customFormat="1"/>
    <row r="2024" s="578" customFormat="1"/>
    <row r="2025" s="578" customFormat="1"/>
    <row r="2026" s="578" customFormat="1"/>
    <row r="2027" s="578" customFormat="1"/>
    <row r="2028" s="578" customFormat="1"/>
    <row r="2029" s="578" customFormat="1"/>
    <row r="2030" s="578" customFormat="1"/>
    <row r="2031" s="578" customFormat="1"/>
    <row r="2032" s="578" customFormat="1"/>
    <row r="2033" s="578" customFormat="1"/>
    <row r="2034" s="578" customFormat="1"/>
    <row r="2035" s="578" customFormat="1"/>
    <row r="2036" s="578" customFormat="1"/>
    <row r="2037" s="578" customFormat="1"/>
    <row r="2038" s="578" customFormat="1"/>
    <row r="2039" s="578" customFormat="1"/>
    <row r="2040" s="578" customFormat="1"/>
    <row r="2041" s="578" customFormat="1"/>
    <row r="2042" s="578" customFormat="1"/>
    <row r="2043" s="578" customFormat="1"/>
    <row r="2044" s="578" customFormat="1"/>
    <row r="2045" s="578" customFormat="1"/>
    <row r="2046" s="578" customFormat="1"/>
    <row r="2047" s="578" customFormat="1"/>
    <row r="2048" s="578" customFormat="1"/>
    <row r="2049" s="578" customFormat="1"/>
    <row r="2050" s="578" customFormat="1"/>
    <row r="2051" s="578" customFormat="1"/>
    <row r="2052" s="578" customFormat="1"/>
    <row r="2053" s="578" customFormat="1"/>
    <row r="2054" s="578" customFormat="1"/>
    <row r="2055" s="578" customFormat="1"/>
    <row r="2056" s="578" customFormat="1"/>
    <row r="2057" s="578" customFormat="1"/>
    <row r="2058" s="578" customFormat="1"/>
    <row r="2059" s="578" customFormat="1"/>
    <row r="2060" s="578" customFormat="1"/>
    <row r="2061" s="578" customFormat="1"/>
    <row r="2062" s="578" customFormat="1"/>
    <row r="2063" s="578" customFormat="1"/>
    <row r="2064" s="578" customFormat="1"/>
    <row r="2065" s="578" customFormat="1"/>
    <row r="2066" s="578" customFormat="1"/>
    <row r="2067" s="578" customFormat="1"/>
    <row r="2068" s="578" customFormat="1"/>
    <row r="2069" s="578" customFormat="1"/>
    <row r="2070" s="578" customFormat="1"/>
    <row r="2071" s="578" customFormat="1"/>
    <row r="2072" s="578" customFormat="1"/>
    <row r="2073" s="578" customFormat="1"/>
    <row r="2074" s="578" customFormat="1"/>
    <row r="2075" s="578" customFormat="1"/>
    <row r="2076" s="578" customFormat="1"/>
    <row r="2077" s="578" customFormat="1"/>
    <row r="2078" s="578" customFormat="1"/>
    <row r="2079" s="578" customFormat="1"/>
    <row r="2080" s="578" customFormat="1"/>
    <row r="2081" s="578" customFormat="1"/>
    <row r="2082" s="578" customFormat="1"/>
    <row r="2083" s="578" customFormat="1"/>
    <row r="2084" s="578" customFormat="1"/>
    <row r="2085" s="578" customFormat="1"/>
    <row r="2086" s="578" customFormat="1"/>
    <row r="2087" s="578" customFormat="1"/>
    <row r="2088" s="578" customFormat="1"/>
    <row r="2089" s="578" customFormat="1"/>
    <row r="2090" s="578" customFormat="1"/>
    <row r="2091" s="578" customFormat="1"/>
    <row r="2092" s="578" customFormat="1"/>
    <row r="2093" s="578" customFormat="1"/>
    <row r="2094" s="578" customFormat="1"/>
    <row r="2095" s="578" customFormat="1"/>
    <row r="2096" s="578" customFormat="1"/>
    <row r="2097" s="578" customFormat="1"/>
    <row r="2098" s="578" customFormat="1"/>
    <row r="2099" s="578" customFormat="1"/>
    <row r="2100" s="578" customFormat="1"/>
    <row r="2101" s="578" customFormat="1"/>
    <row r="2102" s="578" customFormat="1"/>
    <row r="2103" s="578" customFormat="1"/>
    <row r="2104" s="578" customFormat="1"/>
    <row r="2105" s="578" customFormat="1"/>
    <row r="2106" s="578" customFormat="1"/>
    <row r="2107" s="578" customFormat="1"/>
    <row r="2108" s="578" customFormat="1"/>
    <row r="2109" s="578" customFormat="1"/>
    <row r="2110" s="578" customFormat="1"/>
    <row r="2111" s="578" customFormat="1"/>
    <row r="2112" s="578" customFormat="1"/>
    <row r="2113" s="578" customFormat="1"/>
    <row r="2114" s="578" customFormat="1"/>
    <row r="2115" s="578" customFormat="1"/>
    <row r="2116" s="578" customFormat="1"/>
    <row r="2117" s="578" customFormat="1"/>
    <row r="2118" s="578" customFormat="1"/>
    <row r="2119" s="578" customFormat="1"/>
    <row r="2120" s="578" customFormat="1"/>
    <row r="2121" s="578" customFormat="1"/>
    <row r="2122" s="578" customFormat="1"/>
    <row r="2123" s="578" customFormat="1"/>
    <row r="2124" s="578" customFormat="1"/>
    <row r="2125" s="578" customFormat="1"/>
    <row r="2126" s="578" customFormat="1"/>
    <row r="2127" s="578" customFormat="1"/>
    <row r="2128" s="578" customFormat="1"/>
    <row r="2129" s="578" customFormat="1"/>
    <row r="2130" s="578" customFormat="1"/>
    <row r="2131" s="578" customFormat="1"/>
    <row r="2132" s="578" customFormat="1"/>
    <row r="2133" s="578" customFormat="1"/>
    <row r="2134" s="578" customFormat="1"/>
    <row r="2135" s="578" customFormat="1"/>
    <row r="2136" s="578" customFormat="1"/>
    <row r="2137" s="578" customFormat="1"/>
    <row r="2138" s="578" customFormat="1"/>
    <row r="2139" s="578" customFormat="1"/>
    <row r="2140" s="578" customFormat="1"/>
    <row r="2141" s="578" customFormat="1"/>
    <row r="2142" s="578" customFormat="1"/>
    <row r="2143" s="578" customFormat="1"/>
    <row r="2144" s="578" customFormat="1"/>
    <row r="2145" s="578" customFormat="1"/>
    <row r="2146" s="578" customFormat="1"/>
    <row r="2147" s="578" customFormat="1"/>
    <row r="2148" s="578" customFormat="1"/>
    <row r="2149" s="578" customFormat="1"/>
    <row r="2150" s="578" customFormat="1"/>
    <row r="2151" s="578" customFormat="1"/>
    <row r="2152" s="578" customFormat="1"/>
    <row r="2153" s="578" customFormat="1"/>
    <row r="2154" s="578" customFormat="1"/>
    <row r="2155" s="578" customFormat="1"/>
    <row r="2156" s="578" customFormat="1"/>
    <row r="2157" s="578" customFormat="1"/>
    <row r="2158" s="578" customFormat="1"/>
    <row r="2159" s="578" customFormat="1"/>
    <row r="2160" s="578" customFormat="1"/>
    <row r="2161" s="578" customFormat="1"/>
    <row r="2162" s="578" customFormat="1"/>
    <row r="2163" s="578" customFormat="1"/>
    <row r="2164" s="578" customFormat="1"/>
    <row r="2165" s="578" customFormat="1"/>
    <row r="2166" s="578" customFormat="1"/>
    <row r="2167" s="578" customFormat="1"/>
    <row r="2168" s="578" customFormat="1"/>
    <row r="2169" s="578" customFormat="1"/>
    <row r="2170" s="578" customFormat="1"/>
    <row r="2171" s="578" customFormat="1"/>
    <row r="2172" s="578" customFormat="1"/>
    <row r="2173" s="578" customFormat="1"/>
    <row r="2174" s="578" customFormat="1"/>
    <row r="2175" s="578" customFormat="1"/>
    <row r="2176" s="578" customFormat="1"/>
    <row r="2177" s="578" customFormat="1"/>
    <row r="2178" s="578" customFormat="1"/>
    <row r="2179" s="578" customFormat="1"/>
    <row r="2180" s="578" customFormat="1"/>
    <row r="2181" s="578" customFormat="1"/>
    <row r="2182" s="578" customFormat="1"/>
    <row r="2183" s="578" customFormat="1"/>
    <row r="2184" s="578" customFormat="1"/>
    <row r="2185" s="578" customFormat="1"/>
    <row r="2186" s="578" customFormat="1"/>
    <row r="2187" s="578" customFormat="1"/>
    <row r="2188" s="578" customFormat="1"/>
    <row r="2189" s="578" customFormat="1"/>
    <row r="2190" s="578" customFormat="1"/>
    <row r="2191" s="578" customFormat="1"/>
    <row r="2192" s="578" customFormat="1"/>
    <row r="2193" s="578" customFormat="1"/>
    <row r="2194" s="578" customFormat="1"/>
    <row r="2195" s="578" customFormat="1"/>
    <row r="2196" s="578" customFormat="1"/>
    <row r="2197" s="578" customFormat="1"/>
    <row r="2198" s="578" customFormat="1"/>
    <row r="2199" s="578" customFormat="1"/>
    <row r="2200" s="578" customFormat="1"/>
    <row r="2201" s="578" customFormat="1"/>
    <row r="2202" s="578" customFormat="1"/>
    <row r="2203" s="578" customFormat="1"/>
    <row r="2204" s="578" customFormat="1"/>
    <row r="2205" s="578" customFormat="1"/>
    <row r="2206" s="578" customFormat="1"/>
    <row r="2207" s="578" customFormat="1"/>
    <row r="2208" s="578" customFormat="1"/>
    <row r="2209" s="578" customFormat="1"/>
    <row r="2210" s="578" customFormat="1"/>
    <row r="2211" s="578" customFormat="1"/>
    <row r="2212" s="578" customFormat="1"/>
    <row r="2213" s="578" customFormat="1"/>
    <row r="2214" s="578" customFormat="1"/>
    <row r="2215" s="578" customFormat="1"/>
    <row r="2216" s="578" customFormat="1"/>
    <row r="2217" s="578" customFormat="1"/>
    <row r="2218" s="578" customFormat="1"/>
    <row r="2219" s="578" customFormat="1"/>
    <row r="2220" s="578" customFormat="1"/>
    <row r="2221" s="578" customFormat="1"/>
    <row r="2222" s="578" customFormat="1"/>
    <row r="2223" s="578" customFormat="1"/>
    <row r="2224" s="578" customFormat="1"/>
    <row r="2225" s="578" customFormat="1"/>
    <row r="2226" s="578" customFormat="1"/>
    <row r="2227" s="578" customFormat="1"/>
    <row r="2228" s="578" customFormat="1"/>
    <row r="2229" s="578" customFormat="1"/>
    <row r="2230" s="578" customFormat="1"/>
    <row r="2231" s="578" customFormat="1"/>
    <row r="2232" s="578" customFormat="1"/>
    <row r="2233" s="578" customFormat="1"/>
    <row r="2234" s="578" customFormat="1"/>
    <row r="2235" s="578" customFormat="1"/>
    <row r="2236" s="578" customFormat="1"/>
    <row r="2237" s="578" customFormat="1"/>
    <row r="2238" s="578" customFormat="1"/>
    <row r="2239" s="578" customFormat="1"/>
    <row r="2240" s="578" customFormat="1"/>
    <row r="2241" s="578" customFormat="1"/>
    <row r="2242" s="578" customFormat="1"/>
    <row r="2243" s="578" customFormat="1"/>
    <row r="2244" s="578" customFormat="1"/>
    <row r="2245" s="578" customFormat="1"/>
    <row r="2246" s="578" customFormat="1"/>
    <row r="2247" s="578" customFormat="1"/>
    <row r="2248" s="578" customFormat="1"/>
    <row r="2249" s="578" customFormat="1"/>
    <row r="2250" s="578" customFormat="1"/>
    <row r="2251" s="578" customFormat="1"/>
    <row r="2252" s="578" customFormat="1"/>
    <row r="2253" s="578" customFormat="1"/>
    <row r="2254" s="578" customFormat="1"/>
    <row r="2255" s="578" customFormat="1"/>
    <row r="2256" s="578" customFormat="1"/>
    <row r="2257" s="578" customFormat="1"/>
    <row r="2258" s="578" customFormat="1"/>
    <row r="2259" s="578" customFormat="1"/>
    <row r="2260" s="578" customFormat="1"/>
    <row r="2261" s="578" customFormat="1"/>
    <row r="2262" s="578" customFormat="1"/>
    <row r="2263" s="578" customFormat="1"/>
    <row r="2264" s="578" customFormat="1"/>
    <row r="2265" s="578" customFormat="1"/>
    <row r="2266" s="578" customFormat="1"/>
    <row r="2267" s="578" customFormat="1"/>
    <row r="2268" s="578" customFormat="1"/>
    <row r="2269" s="578" customFormat="1"/>
    <row r="2270" s="578" customFormat="1"/>
    <row r="2271" s="578" customFormat="1"/>
    <row r="2272" s="578" customFormat="1"/>
    <row r="2273" s="578" customFormat="1"/>
    <row r="2274" s="578" customFormat="1"/>
    <row r="2275" s="578" customFormat="1"/>
    <row r="2276" s="578" customFormat="1"/>
    <row r="2277" s="578" customFormat="1"/>
    <row r="2278" s="578" customFormat="1"/>
    <row r="2279" s="578" customFormat="1"/>
    <row r="2280" s="578" customFormat="1"/>
    <row r="2281" s="578" customFormat="1"/>
    <row r="2282" s="578" customFormat="1"/>
    <row r="2283" s="578" customFormat="1"/>
    <row r="2284" s="578" customFormat="1"/>
    <row r="2285" s="578" customFormat="1"/>
    <row r="2286" s="578" customFormat="1"/>
    <row r="2287" s="578" customFormat="1"/>
    <row r="2288" s="578" customFormat="1"/>
    <row r="2289" s="578" customFormat="1"/>
    <row r="2290" s="578" customFormat="1"/>
    <row r="2291" s="578" customFormat="1"/>
    <row r="2292" s="578" customFormat="1"/>
    <row r="2293" s="578" customFormat="1"/>
    <row r="2294" s="578" customFormat="1"/>
    <row r="2295" s="578" customFormat="1"/>
    <row r="2296" s="578" customFormat="1"/>
    <row r="2297" s="578" customFormat="1"/>
    <row r="2298" s="578" customFormat="1"/>
    <row r="2299" s="578" customFormat="1"/>
    <row r="2300" s="578" customFormat="1"/>
    <row r="2301" s="578" customFormat="1"/>
    <row r="2302" s="578" customFormat="1"/>
    <row r="2303" s="578" customFormat="1"/>
    <row r="2304" s="578" customFormat="1"/>
    <row r="2305" s="578" customFormat="1"/>
    <row r="2306" s="578" customFormat="1"/>
    <row r="2307" s="578" customFormat="1"/>
    <row r="2308" s="578" customFormat="1"/>
    <row r="2309" s="578" customFormat="1"/>
    <row r="2310" s="578" customFormat="1"/>
    <row r="2311" s="578" customFormat="1"/>
    <row r="2312" s="578" customFormat="1"/>
    <row r="2313" s="578" customFormat="1"/>
    <row r="2314" s="578" customFormat="1"/>
    <row r="2315" s="578" customFormat="1"/>
    <row r="2316" s="578" customFormat="1"/>
    <row r="2317" s="578" customFormat="1"/>
    <row r="2318" s="578" customFormat="1"/>
    <row r="2319" s="578" customFormat="1"/>
    <row r="2320" s="578" customFormat="1"/>
    <row r="2321" s="578" customFormat="1"/>
    <row r="2322" s="578" customFormat="1"/>
    <row r="2323" s="578" customFormat="1"/>
    <row r="2324" s="578" customFormat="1"/>
    <row r="2325" s="578" customFormat="1"/>
    <row r="2326" s="578" customFormat="1"/>
    <row r="2327" s="578" customFormat="1"/>
    <row r="2328" s="578" customFormat="1"/>
    <row r="2329" s="578" customFormat="1"/>
    <row r="2330" s="578" customFormat="1"/>
    <row r="2331" s="578" customFormat="1"/>
    <row r="2332" s="578" customFormat="1"/>
    <row r="2333" s="578" customFormat="1"/>
    <row r="2334" s="578" customFormat="1"/>
    <row r="2335" s="578" customFormat="1"/>
    <row r="2336" s="578" customFormat="1"/>
    <row r="2337" s="578" customFormat="1"/>
    <row r="2338" s="578" customFormat="1"/>
    <row r="2339" s="578" customFormat="1"/>
    <row r="2340" s="578" customFormat="1"/>
    <row r="2341" s="578" customFormat="1"/>
    <row r="2342" s="578" customFormat="1"/>
    <row r="2343" s="578" customFormat="1"/>
    <row r="2344" s="578" customFormat="1"/>
    <row r="2345" s="578" customFormat="1"/>
    <row r="2346" s="578" customFormat="1"/>
    <row r="2347" s="578" customFormat="1"/>
    <row r="2348" s="578" customFormat="1"/>
    <row r="2349" s="578" customFormat="1"/>
    <row r="2350" s="578" customFormat="1"/>
    <row r="2351" s="578" customFormat="1"/>
    <row r="2352" s="578" customFormat="1"/>
    <row r="2353" s="578" customFormat="1"/>
    <row r="2354" s="578" customFormat="1"/>
    <row r="2355" s="578" customFormat="1"/>
    <row r="2356" s="578" customFormat="1"/>
    <row r="2357" s="578" customFormat="1"/>
    <row r="2358" s="578" customFormat="1"/>
    <row r="2359" s="578" customFormat="1"/>
    <row r="2360" s="578" customFormat="1"/>
    <row r="2361" s="578" customFormat="1"/>
    <row r="2362" s="578" customFormat="1"/>
    <row r="2363" s="578" customFormat="1"/>
    <row r="2364" s="578" customFormat="1"/>
    <row r="2365" s="578" customFormat="1"/>
    <row r="2366" s="578" customFormat="1"/>
    <row r="2367" s="578" customFormat="1"/>
    <row r="2368" s="578" customFormat="1"/>
    <row r="2369" s="578" customFormat="1"/>
    <row r="2370" s="578" customFormat="1"/>
    <row r="2371" s="578" customFormat="1"/>
    <row r="2372" s="578" customFormat="1"/>
    <row r="2373" s="578" customFormat="1"/>
    <row r="2374" s="578" customFormat="1"/>
    <row r="2375" s="578" customFormat="1"/>
    <row r="2376" s="578" customFormat="1"/>
    <row r="2377" s="578" customFormat="1"/>
    <row r="2378" s="578" customFormat="1"/>
    <row r="2379" s="578" customFormat="1"/>
    <row r="2380" s="578" customFormat="1"/>
    <row r="2381" s="578" customFormat="1"/>
    <row r="2382" s="578" customFormat="1"/>
    <row r="2383" s="578" customFormat="1"/>
    <row r="2384" s="578" customFormat="1"/>
    <row r="2385" s="578" customFormat="1"/>
    <row r="2386" s="578" customFormat="1"/>
    <row r="2387" s="578" customFormat="1"/>
    <row r="2388" s="578" customFormat="1"/>
    <row r="2389" s="578" customFormat="1"/>
    <row r="2390" s="578" customFormat="1"/>
    <row r="2391" s="578" customFormat="1"/>
    <row r="2392" s="578" customFormat="1"/>
    <row r="2393" s="578" customFormat="1"/>
    <row r="2394" s="578" customFormat="1"/>
    <row r="2395" s="578" customFormat="1"/>
    <row r="2396" s="578" customFormat="1"/>
    <row r="2397" s="578" customFormat="1"/>
    <row r="2398" s="578" customFormat="1"/>
    <row r="2399" s="578" customFormat="1"/>
    <row r="2400" s="578" customFormat="1"/>
    <row r="2401" s="578" customFormat="1"/>
    <row r="2402" s="578" customFormat="1"/>
    <row r="2403" s="578" customFormat="1"/>
    <row r="2404" s="578" customFormat="1"/>
    <row r="2405" s="578" customFormat="1"/>
    <row r="2406" s="578" customFormat="1"/>
    <row r="2407" s="578" customFormat="1"/>
    <row r="2408" s="578" customFormat="1"/>
    <row r="2409" s="578" customFormat="1"/>
    <row r="2410" s="578" customFormat="1"/>
    <row r="2411" s="578" customFormat="1"/>
    <row r="2412" s="578" customFormat="1"/>
    <row r="2413" s="578" customFormat="1"/>
    <row r="2414" s="578" customFormat="1"/>
    <row r="2415" s="578" customFormat="1"/>
    <row r="2416" s="578" customFormat="1"/>
    <row r="2417" s="578" customFormat="1"/>
    <row r="2418" s="578" customFormat="1"/>
    <row r="2419" s="578" customFormat="1"/>
    <row r="2420" s="578" customFormat="1"/>
    <row r="2421" s="578" customFormat="1"/>
    <row r="2422" s="578" customFormat="1"/>
    <row r="2423" s="578" customFormat="1"/>
    <row r="2424" s="578" customFormat="1"/>
    <row r="2425" s="578" customFormat="1"/>
    <row r="2426" s="578" customFormat="1"/>
    <row r="2427" s="578" customFormat="1"/>
    <row r="2428" s="578" customFormat="1"/>
    <row r="2429" s="578" customFormat="1"/>
    <row r="2430" s="578" customFormat="1"/>
    <row r="2431" s="578" customFormat="1"/>
    <row r="2432" s="578" customFormat="1"/>
    <row r="2433" s="578" customFormat="1"/>
    <row r="2434" s="578" customFormat="1"/>
    <row r="2435" s="578" customFormat="1"/>
    <row r="2436" s="578" customFormat="1"/>
    <row r="2437" s="578" customFormat="1"/>
    <row r="2438" s="578" customFormat="1"/>
    <row r="2439" s="578" customFormat="1"/>
    <row r="2440" s="578" customFormat="1"/>
    <row r="2441" s="578" customFormat="1"/>
  </sheetData>
  <sheetProtection selectLockedCells="1" selectUnlockedCells="1"/>
  <dataConsolidate/>
  <mergeCells count="2">
    <mergeCell ref="B7:C7"/>
    <mergeCell ref="B8:C8"/>
  </mergeCells>
  <phoneticPr fontId="32" type="noConversion"/>
  <hyperlinks>
    <hyperlink ref="A42" location="Balcão!A41" display="2. Volume financeiro em aberto de Balcão - Juros, moedas e mercadorias  / OTC open interest " xr:uid="{00000000-0004-0000-0000-00000D000000}"/>
    <hyperlink ref="A63" location="'# Pregões'!A1" display=" Número de pregões - mensal/ # of trading sessions - monthly" xr:uid="{00000000-0004-0000-0000-000014000000}"/>
    <hyperlink ref="A53" location="'Infra para Financiamentos'!A4" display=" Infraestrutura para Financiamento / Infrastrucuture for Financing" xr:uid="{00000000-0004-0000-0000-000015000000}"/>
    <hyperlink ref="A51" location="'Infra para Financiamentos'!A1" display="INFRAESTRUTURA PARA FINANCIAMENTO" xr:uid="{00000000-0004-0000-0000-000017000000}"/>
    <hyperlink ref="A27" location="'Listado - FICC'!A8" display="1. Negociação e Pós- Negociação  / Trading and Post-trading" xr:uid="{00000000-0004-0000-0000-000019000000}"/>
    <hyperlink ref="A31" location="'Listado - FICC'!A46" display="2.  Outros / Others" xr:uid="{00000000-0004-0000-0000-00001A000000}"/>
    <hyperlink ref="A38" location="Balcão!A8" display="1. Instrumentos de Renda Fixa, Derivativos e Outros / Fixed Income, Derivatives and Others" xr:uid="{E355F7BE-ABE1-4C2D-9EED-FA789465B7AD}"/>
    <hyperlink ref="A36" location="Balcão!A1" display="BALCÃO / OTC" xr:uid="{EBBC4D3E-5B58-456C-A07F-7240CDC1A1B7}"/>
    <hyperlink ref="A57" location="'Tecnologia, Dados e Serviços'!A1" display="TECNOLOGIA, DADOS E SERVIÇOS" xr:uid="{F9F5148D-0C40-4B73-B720-0274FA46F83B}"/>
    <hyperlink ref="A59" location="'Tecnologia, Dados e Serviços'!A4" display="Tecnologia, dados e serviços" xr:uid="{38A5E6F5-D51F-40BD-8000-AFF9DDCF8599}"/>
    <hyperlink ref="A11" location="'Listado - Ações_Equities'!A8" display="1. Negociação e Pós- Negociação  / Trading and Post-trading" xr:uid="{A265DA31-8550-4C57-B803-B5025E34A828}"/>
    <hyperlink ref="A17" location="'Listado - Ações_Equities'!A74" display="3. Empréstimo de Ações / Stock Lending" xr:uid="{52E4C902-1AB5-46F6-A4FF-A253899B852C}"/>
    <hyperlink ref="A16" location="'Listado - Ações_Equities'!A50" display="2.  Depositária de Renda Variável / Depository" xr:uid="{B73665D7-A0D7-482F-AAFE-0984EE140FB9}"/>
    <hyperlink ref="A18" location="'Listado - Ações_Equities'!A83" display="4. Soluções para Emissores / Solution for Issuers" xr:uid="{DE0CF7D5-F838-40A4-8445-DEE74A4692B4}"/>
    <hyperlink ref="A19" location="'Listado - Ações_Equities'!A142" display="5. Outros / Other" xr:uid="{F11630F1-179E-4EA3-BD37-59479C5392C5}"/>
    <hyperlink ref="A26" location="'Listado - FICC'!A4" display=" Juros, Moedas e Mercadorias / FICC" xr:uid="{84C98A32-9AD5-43DA-8A1B-39104405F68D}"/>
    <hyperlink ref="A10" location="'Listado - Ações_Equities'!A4" display=" Ações e Instrumentos de Renda Variável / Equities" xr:uid="{8CC37AAA-10DA-466F-84D9-150E2EC4FD3C}"/>
    <hyperlink ref="A46" location="Balcão!A77" display="3. Outros / Others" xr:uid="{404B0A3D-E8BA-4346-B288-FC6597F85DEB}"/>
    <hyperlink ref="A12" location="'Listado - Ações_Equities'!A10" display="1.1 ADTV -  Volume Financeiro Médio Diário / Average Daily Trading Value" xr:uid="{3367EEFE-A71C-4EF3-9F91-110CF149DE9A}"/>
    <hyperlink ref="A13" location="'Listado - Ações_Equities'!A18" display="1.2 ADV -  Volume Médio Diário / Average Daily Volume" xr:uid="{FA1A3D99-1025-4441-BD29-879F9FA34B98}"/>
    <hyperlink ref="A14" location="'Listado - Ações_Equities'!A24" display="1.3 RPC - Receita por Contrato / Revenue per Contract" xr:uid="{1B0866A1-DD41-490C-99B4-002C4706DC3A}"/>
    <hyperlink ref="A15" location="'Listado - Ações_Equities'!A30" display="1.4 Receita e Margem / Revenue and Margin" xr:uid="{4763E366-8C98-4188-A98B-C627A683F85A}"/>
    <hyperlink ref="A20" location="'Listado - Ações_Equities'!A144" display="5.1 Participação dos Investidores / Investors' Participation" xr:uid="{CD78AB64-09D2-4C62-878A-5340F33EF9DA}"/>
    <hyperlink ref="A21" location="'Listado - Ações_Equities'!A164" display="5.2 Contratos em Aberto / Open Interest" xr:uid="{7AF442BD-4DF7-478F-8530-6996D596316C}"/>
    <hyperlink ref="A22" location="'Listado - Ações_Equities'!A171" display="5.3 Capitalização de Mercado / Market Capitalization" xr:uid="{56C0EF91-0757-4796-9085-536085B014B4}"/>
    <hyperlink ref="A23" location="'Listado - Ações_Equities'!A177" display="5.4 Co-location / Co-location" xr:uid="{72543567-5D48-4307-B279-B2C191F698C4}"/>
    <hyperlink ref="A24" location="'Listado - Ações_Equities'!A184" display="5.5 ADTV do mercado à vista por produto / Cash equities ADTV breakdown" xr:uid="{C932F6CE-D554-484C-BAA8-D1766CE14A1F}"/>
    <hyperlink ref="A28" location="'Listado - FICC'!A10" display="1.1 ADV - Volume médio diário / Average Daily Volume" xr:uid="{2F9D04C5-E235-4835-B9D7-695FB28E3B98}"/>
    <hyperlink ref="A29" location="'Listado - FICC'!A23" display="1.2 RPC - Receita por Contrato / Revenue per Contract" xr:uid="{95D6DC2D-C1F1-4DB0-80ED-98CC2845CB4B}"/>
    <hyperlink ref="A30" location="'Listado - FICC'!A37" display="1.3 Câmbio Pronto / Spot FX" xr:uid="{30ADFB14-9708-4B5D-86EF-BA1898C038FA}"/>
    <hyperlink ref="A32" location="'Listado - FICC'!A48" display="2.1 Participação dos Investidores / Investors' Participation" xr:uid="{F35F2AEA-8CAB-49F7-ABEA-2B6498891C27}"/>
    <hyperlink ref="A33" location="'Listado - FICC'!A115" display="2.2 Contratos em aberto / Open Interest" xr:uid="{F7ECA4BB-1763-4DCD-B572-DE82E01698D3}"/>
    <hyperlink ref="A34" location="'Listado - FICC'!A131" display="2.3 ADV de Investidores de Alta Frequência  / High Frequency Trading ADV" xr:uid="{C363A230-DB91-4D0E-9BE7-997665E4D207}"/>
    <hyperlink ref="A39" location="Balcão!A10" display="1.1 Novas emissões / New issues" xr:uid="{18ECC972-2FFA-48BF-AA1E-5A1A457BA8F5}"/>
    <hyperlink ref="A40" location="Balcão!A25" display="1.2 Estoque / Outstanding financial volume" xr:uid="{350E3119-1E69-4FDC-AAEB-E752C6AD5631}"/>
    <hyperlink ref="A41" location="Balcão!A34" display="1.3 Tesouro Direto / Treasury Direct" xr:uid="{203B103D-9BDC-43C4-8984-17098450B143}"/>
    <hyperlink ref="A43" location="Balcão!A43" display="2.1 Novas emissões / New issues" xr:uid="{D8B10460-5FF7-4E3A-9FC8-99384FC31E02}"/>
    <hyperlink ref="A44" location="Balcão!A65" display="2.2 Estoque / Outstanding financial volume" xr:uid="{29AB8BF1-B429-4461-BD2E-B69FB874A0A7}"/>
    <hyperlink ref="A45" location="Balcão!A71" display="2.3 Derivativos com CCP - estoque / Derivatives with CCP - outstanding financial volume" xr:uid="{E9ACECB6-ED84-42EA-9A55-5B446D008C71}"/>
    <hyperlink ref="A47" location="Balcão!A79" display="3.1 Novas Emissões / New Issues" xr:uid="{2C3B6B6D-F055-480C-B8F5-0517E3DBDEA0}"/>
    <hyperlink ref="A48" location="Balcão!A88" display="3.2 Outros - Estoque / Other - Outstanding Volume" xr:uid="{4E3BBD47-3B6F-4147-970F-42D1A9B5D55F}"/>
    <hyperlink ref="A49" location="Balcão!A94" display="3.3 Transações - Quantidade (milhares) / Transactions - Quantity (thousand)" xr:uid="{C81E5ABB-B369-4C0F-9A45-8DC74A9C3DE7}"/>
    <hyperlink ref="A54" location="'Infra para Financiamentos'!A10" display="1.1 Venda de Veículos / Vehicle Sales¹" xr:uid="{1E165610-9333-4B9E-A376-BBCEE3F3E8BB}"/>
    <hyperlink ref="A55" location="'Infra para Financiamentos'!A28" display="1.2 SNG - Inclusão de Restrições Financeiras¹  / SNG - Financial Inclusions Restrictions¹" xr:uid="{5A73A445-D06E-488F-AF12-0F4043636934}"/>
    <hyperlink ref="A60" location="'Tecnologia, Dados e Serviços'!A10" display="1.1 Utilização Mensal / Monthly Utilization" xr:uid="{8F2248E2-9FF2-4A92-94C9-85C1D8F94F18}"/>
    <hyperlink ref="A61" location="'Tecnologia, Dados e Serviços'!A16" display="1.2 CIP  (SITRAF)" xr:uid="{A9FB3F7B-472E-43DC-B1B4-2D7007F076E6}"/>
  </hyperlinks>
  <pageMargins left="0.78740157480314965" right="0.78740157480314965" top="0.98425196850393704" bottom="0.98425196850393704" header="0.51181102362204722" footer="0.51181102362204722"/>
  <pageSetup paperSize="9" orientation="landscape" horizontalDpi="1200" verticalDpi="1200" r:id="rId1"/>
  <headerFooter alignWithMargins="0">
    <oddFooter>&amp;C&amp;1#&amp;"Calibri"&amp;10&amp;K000000INFORMAÇÃO INTERNA – INTERNAL INFORMATION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4"/>
  <dimension ref="A1:KE195"/>
  <sheetViews>
    <sheetView showGridLines="0" zoomScale="107" zoomScaleNormal="100" workbookViewId="0">
      <pane xSplit="1" ySplit="5" topLeftCell="KA87" activePane="bottomRight" state="frozen"/>
      <selection activeCell="JR11" sqref="JR11"/>
      <selection pane="topRight" activeCell="JR11" sqref="JR11"/>
      <selection pane="bottomLeft" activeCell="JR11" sqref="JR11"/>
      <selection pane="bottomRight" activeCell="KF155" sqref="KF155:KF156"/>
    </sheetView>
  </sheetViews>
  <sheetFormatPr defaultColWidth="15.6328125" defaultRowHeight="10.5"/>
  <cols>
    <col min="1" max="1" width="76.36328125" style="76" customWidth="1"/>
    <col min="2" max="2" width="12.1796875" style="76" customWidth="1"/>
    <col min="3" max="3" width="13" style="76" bestFit="1" customWidth="1"/>
    <col min="4" max="4" width="16" style="76" bestFit="1" customWidth="1"/>
    <col min="5" max="25" width="14.54296875" style="76" bestFit="1" customWidth="1"/>
    <col min="26" max="47" width="14.6328125" style="76" bestFit="1" customWidth="1"/>
    <col min="48" max="49" width="16.08984375" style="76" bestFit="1" customWidth="1"/>
    <col min="50" max="50" width="14.90625" style="76" bestFit="1" customWidth="1"/>
    <col min="51" max="103" width="16.36328125" style="76" bestFit="1" customWidth="1"/>
    <col min="104" max="104" width="17.08984375" style="76" bestFit="1" customWidth="1"/>
    <col min="105" max="118" width="16.36328125" style="76" bestFit="1" customWidth="1"/>
    <col min="119" max="119" width="17.08984375" style="76" bestFit="1" customWidth="1"/>
    <col min="120" max="129" width="16.36328125" style="76" bestFit="1" customWidth="1"/>
    <col min="130" max="130" width="17.08984375" style="76" bestFit="1" customWidth="1"/>
    <col min="131" max="150" width="16.36328125" style="76" bestFit="1" customWidth="1"/>
    <col min="151" max="153" width="17.36328125" style="76" bestFit="1" customWidth="1"/>
    <col min="154" max="173" width="16.36328125" style="76" bestFit="1" customWidth="1"/>
    <col min="174" max="180" width="16" style="76" bestFit="1" customWidth="1"/>
    <col min="181" max="181" width="15.08984375" style="76" bestFit="1" customWidth="1"/>
    <col min="182" max="183" width="16" style="76" bestFit="1" customWidth="1"/>
    <col min="184" max="184" width="15" style="76" bestFit="1" customWidth="1"/>
    <col min="185" max="185" width="16" style="76" bestFit="1" customWidth="1"/>
    <col min="186" max="187" width="15" style="76" bestFit="1" customWidth="1"/>
    <col min="188" max="195" width="16" style="76" bestFit="1" customWidth="1"/>
    <col min="196" max="196" width="14.90625" style="76" bestFit="1" customWidth="1"/>
    <col min="197" max="205" width="16" style="76" bestFit="1" customWidth="1"/>
    <col min="206" max="207" width="18.54296875" style="76" customWidth="1"/>
    <col min="208" max="212" width="16" style="76" bestFit="1" customWidth="1"/>
    <col min="213" max="213" width="17.6328125" style="76" bestFit="1" customWidth="1"/>
    <col min="214" max="217" width="16" style="76" bestFit="1" customWidth="1"/>
    <col min="218" max="219" width="19.90625" style="76" bestFit="1" customWidth="1"/>
    <col min="220" max="227" width="16" style="76" bestFit="1" customWidth="1"/>
    <col min="228" max="228" width="16.36328125" style="76" customWidth="1"/>
    <col min="229" max="234" width="16" style="76" bestFit="1" customWidth="1"/>
    <col min="235" max="235" width="17.08984375" style="76" bestFit="1" customWidth="1"/>
    <col min="236" max="239" width="15.90625" style="76" bestFit="1" customWidth="1"/>
    <col min="240" max="242" width="15.6328125" style="76"/>
    <col min="243" max="245" width="15.90625" style="76" bestFit="1" customWidth="1"/>
    <col min="246" max="248" width="15.6328125" style="76"/>
    <col min="249" max="249" width="15.54296875" style="76" customWidth="1"/>
    <col min="250" max="250" width="15.6328125" style="76" customWidth="1"/>
    <col min="251" max="252" width="15.6328125" style="76"/>
    <col min="253" max="253" width="15.6328125" style="76" customWidth="1"/>
    <col min="254" max="255" width="15.90625" style="76" bestFit="1" customWidth="1"/>
    <col min="256" max="262" width="15.6328125" style="76"/>
    <col min="263" max="264" width="15.90625" style="76" bestFit="1" customWidth="1"/>
    <col min="265" max="265" width="15.453125" style="76" customWidth="1"/>
    <col min="266" max="266" width="15.90625" style="76" bestFit="1" customWidth="1"/>
    <col min="267" max="270" width="15.6328125" style="76"/>
    <col min="271" max="276" width="15.90625" style="76" bestFit="1" customWidth="1"/>
    <col min="277" max="16384" width="15.6328125" style="76"/>
  </cols>
  <sheetData>
    <row r="1" spans="1:291" s="3" customFormat="1" ht="19.5" customHeight="1">
      <c r="A1" s="612" t="s">
        <v>41</v>
      </c>
      <c r="B1" s="613"/>
      <c r="DB1" s="72"/>
      <c r="DC1" s="72"/>
    </row>
    <row r="2" spans="1:291" s="3" customFormat="1" ht="17.25" customHeight="1">
      <c r="A2" s="376"/>
      <c r="B2" s="373"/>
      <c r="DB2" s="72"/>
      <c r="DC2" s="72"/>
    </row>
    <row r="3" spans="1:291" s="3" customFormat="1" ht="17.25" customHeight="1">
      <c r="A3" s="589" t="s">
        <v>242</v>
      </c>
      <c r="B3" s="373"/>
      <c r="DB3" s="72"/>
      <c r="DC3" s="72"/>
    </row>
    <row r="4" spans="1:291" s="3" customFormat="1" ht="16.5" customHeight="1">
      <c r="A4" s="590" t="s">
        <v>240</v>
      </c>
      <c r="B4" s="73"/>
      <c r="C4" s="74"/>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DB4" s="72"/>
      <c r="DC4" s="72"/>
      <c r="HT4"/>
      <c r="HU4"/>
      <c r="JE4" s="543" t="s">
        <v>473</v>
      </c>
      <c r="JF4" s="241"/>
      <c r="JG4" s="241"/>
      <c r="JH4" s="241"/>
      <c r="JI4" s="241"/>
      <c r="JJ4" s="241"/>
      <c r="JK4" s="241"/>
      <c r="JL4" s="241"/>
      <c r="JM4" s="241"/>
      <c r="JN4" s="241"/>
      <c r="JO4" s="241"/>
      <c r="JP4" s="241"/>
    </row>
    <row r="5" spans="1:291" s="3" customFormat="1" ht="16.5" customHeight="1">
      <c r="A5" s="591" t="s">
        <v>241</v>
      </c>
      <c r="B5" s="73"/>
      <c r="C5" s="74"/>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DB5" s="72"/>
      <c r="DC5" s="72"/>
      <c r="HT5"/>
      <c r="HU5"/>
      <c r="JE5" s="544" t="s">
        <v>474</v>
      </c>
      <c r="JF5" s="241"/>
      <c r="JG5" s="241"/>
      <c r="JH5" s="241"/>
      <c r="JI5" s="241"/>
      <c r="JJ5" s="241"/>
      <c r="JK5" s="241"/>
      <c r="JL5" s="241"/>
      <c r="JM5" s="241"/>
      <c r="JN5" s="241"/>
      <c r="JO5" s="241"/>
      <c r="JP5" s="241"/>
    </row>
    <row r="6" spans="1:291" s="344" customFormat="1"/>
    <row r="8" spans="1:291" s="3" customFormat="1" ht="16.5" customHeight="1">
      <c r="A8" s="592" t="s">
        <v>514</v>
      </c>
      <c r="B8" s="73"/>
      <c r="C8" s="74"/>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DB8" s="72"/>
      <c r="DC8" s="72"/>
      <c r="HT8"/>
      <c r="HU8"/>
    </row>
    <row r="9" spans="1:291" ht="12.5">
      <c r="A9" s="274"/>
      <c r="B9" s="274"/>
      <c r="C9" s="274"/>
      <c r="D9" s="274"/>
      <c r="E9" s="274"/>
      <c r="F9" s="274"/>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c r="BF9" s="274"/>
      <c r="BG9" s="274"/>
      <c r="BH9" s="274"/>
      <c r="BI9" s="274"/>
      <c r="BJ9" s="274"/>
      <c r="BK9" s="274"/>
      <c r="BL9" s="274"/>
      <c r="BM9" s="274"/>
      <c r="BN9" s="274"/>
      <c r="BO9" s="274"/>
      <c r="BP9" s="274"/>
      <c r="BQ9" s="274"/>
      <c r="BR9" s="274"/>
      <c r="BS9" s="274"/>
      <c r="BT9" s="274"/>
      <c r="BU9" s="274"/>
      <c r="BV9" s="274"/>
      <c r="BW9" s="274"/>
      <c r="BX9" s="274"/>
      <c r="BY9" s="274"/>
      <c r="BZ9" s="274"/>
      <c r="CA9" s="274"/>
      <c r="CB9" s="274"/>
      <c r="CC9" s="274"/>
      <c r="CD9" s="274"/>
      <c r="CE9" s="274"/>
      <c r="CF9" s="274"/>
      <c r="CG9" s="274"/>
      <c r="CH9" s="274"/>
      <c r="CI9" s="274"/>
      <c r="CJ9" s="274"/>
      <c r="CK9" s="274"/>
      <c r="CL9" s="274"/>
      <c r="CM9" s="274"/>
      <c r="CN9" s="274"/>
      <c r="CO9" s="274"/>
      <c r="CP9" s="274"/>
      <c r="CQ9" s="274"/>
      <c r="CR9" s="274"/>
      <c r="CS9" s="274"/>
      <c r="CT9" s="274"/>
      <c r="CU9" s="274"/>
      <c r="CV9" s="274"/>
      <c r="CW9" s="274"/>
      <c r="CX9" s="274"/>
      <c r="CY9" s="274"/>
      <c r="CZ9" s="274"/>
      <c r="DA9" s="274"/>
      <c r="DB9" s="274"/>
      <c r="DC9" s="274"/>
      <c r="DD9" s="274"/>
      <c r="DE9" s="274"/>
      <c r="DF9" s="274"/>
      <c r="DG9" s="274"/>
      <c r="DH9" s="274"/>
      <c r="DI9" s="274"/>
      <c r="DJ9" s="274"/>
      <c r="DK9" s="274"/>
      <c r="DL9" s="274"/>
      <c r="DM9" s="274"/>
      <c r="DN9" s="274"/>
      <c r="DO9" s="274"/>
      <c r="DP9" s="274"/>
      <c r="DQ9" s="274"/>
      <c r="DR9" s="274"/>
      <c r="DS9" s="274"/>
      <c r="DT9" s="274"/>
      <c r="DU9" s="274"/>
      <c r="DV9" s="274"/>
      <c r="DW9" s="274"/>
      <c r="DX9" s="274"/>
      <c r="DY9" s="274"/>
      <c r="DZ9" s="274"/>
      <c r="EA9" s="274"/>
      <c r="EB9" s="274"/>
      <c r="EC9" s="274"/>
      <c r="ED9" s="274"/>
      <c r="EE9" s="274"/>
      <c r="EF9" s="274"/>
      <c r="EG9" s="274"/>
      <c r="EH9" s="274"/>
      <c r="EI9" s="274"/>
      <c r="EJ9" s="274"/>
      <c r="EK9" s="274"/>
      <c r="EL9" s="274"/>
      <c r="EM9" s="274"/>
      <c r="EN9" s="274"/>
      <c r="EO9" s="274"/>
      <c r="EP9" s="274"/>
      <c r="EQ9" s="274"/>
      <c r="ER9" s="274"/>
      <c r="ES9" s="274"/>
      <c r="ET9" s="274"/>
      <c r="EU9" s="274"/>
      <c r="EV9" s="274"/>
      <c r="EW9" s="274"/>
      <c r="EX9" s="274"/>
      <c r="EY9" s="274"/>
      <c r="EZ9" s="274"/>
      <c r="FA9" s="274"/>
      <c r="FB9" s="274"/>
      <c r="FC9" s="274"/>
      <c r="FD9" s="274"/>
      <c r="FE9" s="274"/>
      <c r="FF9" s="274"/>
      <c r="FG9" s="274"/>
      <c r="FH9" s="274"/>
      <c r="FI9" s="274"/>
      <c r="FJ9" s="274"/>
      <c r="FK9" s="274"/>
      <c r="FL9" s="274"/>
      <c r="FM9" s="274"/>
      <c r="FN9" s="274"/>
      <c r="FO9" s="274"/>
      <c r="FP9" s="274"/>
      <c r="FQ9" s="274"/>
    </row>
    <row r="10" spans="1:291" ht="15.5">
      <c r="A10" s="278" t="s">
        <v>244</v>
      </c>
      <c r="BJ10" s="274"/>
      <c r="BK10" s="274"/>
      <c r="BL10" s="274"/>
      <c r="BM10" s="274"/>
      <c r="BN10" s="274"/>
      <c r="BO10" s="274"/>
      <c r="BP10" s="274"/>
      <c r="BQ10" s="274"/>
      <c r="BR10" s="274"/>
      <c r="BS10" s="274"/>
      <c r="BT10" s="274"/>
      <c r="BU10" s="274"/>
      <c r="BV10" s="274"/>
      <c r="BW10" s="274"/>
      <c r="BX10" s="274"/>
      <c r="BY10" s="274"/>
      <c r="BZ10" s="274"/>
      <c r="CA10" s="274"/>
      <c r="CB10" s="274"/>
      <c r="CC10" s="274"/>
      <c r="CD10" s="274"/>
      <c r="CE10" s="274"/>
      <c r="CF10" s="274"/>
      <c r="CG10" s="274"/>
      <c r="CH10" s="274"/>
      <c r="CI10" s="274"/>
      <c r="CJ10" s="274"/>
      <c r="CK10" s="274"/>
      <c r="CL10" s="274"/>
      <c r="CM10" s="274"/>
      <c r="CN10" s="274"/>
      <c r="CO10" s="274"/>
      <c r="CP10" s="274"/>
      <c r="CQ10" s="274"/>
      <c r="CR10" s="274"/>
      <c r="CS10" s="274"/>
      <c r="CT10" s="274"/>
      <c r="CU10" s="274"/>
      <c r="CV10" s="274"/>
      <c r="CW10" s="274"/>
      <c r="CX10" s="274"/>
      <c r="CY10" s="274"/>
      <c r="CZ10" s="274"/>
      <c r="DA10" s="274"/>
      <c r="DB10" s="274"/>
      <c r="DC10" s="274"/>
      <c r="DD10" s="274"/>
      <c r="DE10" s="274"/>
      <c r="DF10" s="274"/>
      <c r="DG10" s="274"/>
      <c r="DH10" s="274"/>
      <c r="DI10" s="274"/>
      <c r="DJ10" s="274"/>
      <c r="DK10" s="274"/>
      <c r="DL10" s="274"/>
      <c r="DM10" s="274"/>
      <c r="DN10" s="274"/>
      <c r="DO10" s="274"/>
      <c r="DP10" s="274"/>
      <c r="DQ10" s="274"/>
      <c r="DR10" s="274"/>
      <c r="DS10" s="274"/>
      <c r="DT10" s="274"/>
      <c r="DU10" s="274"/>
      <c r="DV10" s="274"/>
      <c r="DW10" s="274"/>
      <c r="DX10" s="274"/>
      <c r="DY10" s="274"/>
      <c r="DZ10" s="274"/>
      <c r="EA10" s="274"/>
      <c r="EB10" s="274"/>
      <c r="EC10" s="274"/>
      <c r="ED10" s="274"/>
      <c r="EE10" s="274"/>
      <c r="EF10" s="274"/>
      <c r="EG10" s="274"/>
      <c r="EH10" s="274"/>
      <c r="EI10" s="274"/>
      <c r="EJ10" s="274"/>
      <c r="EK10" s="274"/>
      <c r="EL10" s="274"/>
      <c r="EM10" s="274"/>
      <c r="EN10" s="274"/>
      <c r="EO10" s="274"/>
      <c r="EP10" s="274"/>
      <c r="EQ10" s="274"/>
      <c r="ER10" s="274"/>
      <c r="ES10" s="274"/>
      <c r="ET10" s="274"/>
      <c r="EU10" s="274"/>
      <c r="EV10" s="274"/>
      <c r="EW10" s="274"/>
      <c r="EX10" s="274"/>
      <c r="EY10" s="274"/>
      <c r="EZ10" s="274"/>
      <c r="FA10" s="274"/>
      <c r="FB10" s="274"/>
      <c r="FC10" s="274"/>
      <c r="FD10" s="274"/>
      <c r="FE10" s="274"/>
      <c r="FF10" s="274"/>
      <c r="FG10" s="274"/>
      <c r="FH10" s="274"/>
      <c r="FI10" s="274"/>
      <c r="FJ10" s="274"/>
      <c r="FK10" s="274"/>
      <c r="FL10" s="274"/>
      <c r="FM10" s="274"/>
      <c r="FN10" s="274"/>
      <c r="FO10" s="274"/>
      <c r="FP10" s="274"/>
      <c r="FQ10" s="274"/>
    </row>
    <row r="11" spans="1:291" s="77" customFormat="1" ht="13">
      <c r="A11" s="324" t="s">
        <v>243</v>
      </c>
      <c r="B11" s="226">
        <v>36526</v>
      </c>
      <c r="C11" s="227">
        <v>36557</v>
      </c>
      <c r="D11" s="227">
        <v>36586</v>
      </c>
      <c r="E11" s="227">
        <v>36617</v>
      </c>
      <c r="F11" s="227">
        <v>36647</v>
      </c>
      <c r="G11" s="227">
        <v>36678</v>
      </c>
      <c r="H11" s="227">
        <v>36708</v>
      </c>
      <c r="I11" s="227">
        <v>36739</v>
      </c>
      <c r="J11" s="227">
        <v>36770</v>
      </c>
      <c r="K11" s="227">
        <v>36800</v>
      </c>
      <c r="L11" s="227">
        <v>36831</v>
      </c>
      <c r="M11" s="228">
        <v>36861</v>
      </c>
      <c r="N11" s="226">
        <v>36892</v>
      </c>
      <c r="O11" s="227">
        <v>36923</v>
      </c>
      <c r="P11" s="227">
        <v>36951</v>
      </c>
      <c r="Q11" s="227">
        <v>36982</v>
      </c>
      <c r="R11" s="227">
        <v>37012</v>
      </c>
      <c r="S11" s="227">
        <v>37043</v>
      </c>
      <c r="T11" s="227">
        <v>37073</v>
      </c>
      <c r="U11" s="227">
        <v>37104</v>
      </c>
      <c r="V11" s="227">
        <v>37135</v>
      </c>
      <c r="W11" s="227">
        <v>37165</v>
      </c>
      <c r="X11" s="227">
        <v>37196</v>
      </c>
      <c r="Y11" s="228">
        <v>37226</v>
      </c>
      <c r="Z11" s="226">
        <v>37257</v>
      </c>
      <c r="AA11" s="227">
        <v>37288</v>
      </c>
      <c r="AB11" s="227">
        <v>37316</v>
      </c>
      <c r="AC11" s="227">
        <v>37347</v>
      </c>
      <c r="AD11" s="227">
        <v>37377</v>
      </c>
      <c r="AE11" s="227">
        <v>37408</v>
      </c>
      <c r="AF11" s="227">
        <v>37438</v>
      </c>
      <c r="AG11" s="227">
        <v>37469</v>
      </c>
      <c r="AH11" s="227">
        <v>37500</v>
      </c>
      <c r="AI11" s="227">
        <v>37530</v>
      </c>
      <c r="AJ11" s="227">
        <v>37561</v>
      </c>
      <c r="AK11" s="228">
        <v>37591</v>
      </c>
      <c r="AL11" s="226">
        <v>37622</v>
      </c>
      <c r="AM11" s="227">
        <v>37653</v>
      </c>
      <c r="AN11" s="227">
        <v>37681</v>
      </c>
      <c r="AO11" s="227">
        <v>37712</v>
      </c>
      <c r="AP11" s="227">
        <v>37742</v>
      </c>
      <c r="AQ11" s="227">
        <v>37773</v>
      </c>
      <c r="AR11" s="227">
        <v>37803</v>
      </c>
      <c r="AS11" s="227">
        <v>37834</v>
      </c>
      <c r="AT11" s="227">
        <v>37865</v>
      </c>
      <c r="AU11" s="227">
        <v>37895</v>
      </c>
      <c r="AV11" s="227">
        <v>37926</v>
      </c>
      <c r="AW11" s="228">
        <v>37956</v>
      </c>
      <c r="AX11" s="226">
        <v>37987</v>
      </c>
      <c r="AY11" s="227">
        <v>38018</v>
      </c>
      <c r="AZ11" s="227">
        <v>38047</v>
      </c>
      <c r="BA11" s="227">
        <v>38078</v>
      </c>
      <c r="BB11" s="227">
        <v>38108</v>
      </c>
      <c r="BC11" s="227">
        <v>38139</v>
      </c>
      <c r="BD11" s="227">
        <v>38169</v>
      </c>
      <c r="BE11" s="227">
        <v>38200</v>
      </c>
      <c r="BF11" s="227">
        <v>38231</v>
      </c>
      <c r="BG11" s="227">
        <v>38261</v>
      </c>
      <c r="BH11" s="227">
        <v>38292</v>
      </c>
      <c r="BI11" s="228">
        <v>38322</v>
      </c>
      <c r="BJ11" s="226">
        <v>38353</v>
      </c>
      <c r="BK11" s="227">
        <v>38384</v>
      </c>
      <c r="BL11" s="227">
        <v>38412</v>
      </c>
      <c r="BM11" s="227">
        <v>38443</v>
      </c>
      <c r="BN11" s="227">
        <v>38473</v>
      </c>
      <c r="BO11" s="227">
        <v>38504</v>
      </c>
      <c r="BP11" s="227">
        <v>38534</v>
      </c>
      <c r="BQ11" s="227">
        <v>38565</v>
      </c>
      <c r="BR11" s="227">
        <v>38596</v>
      </c>
      <c r="BS11" s="227">
        <v>38626</v>
      </c>
      <c r="BT11" s="227">
        <v>38657</v>
      </c>
      <c r="BU11" s="228">
        <v>38687</v>
      </c>
      <c r="BV11" s="226">
        <v>38718</v>
      </c>
      <c r="BW11" s="227">
        <v>38749</v>
      </c>
      <c r="BX11" s="227">
        <v>38777</v>
      </c>
      <c r="BY11" s="227">
        <v>38808</v>
      </c>
      <c r="BZ11" s="227">
        <v>38838</v>
      </c>
      <c r="CA11" s="227">
        <v>38869</v>
      </c>
      <c r="CB11" s="227">
        <v>38899</v>
      </c>
      <c r="CC11" s="227">
        <v>38930</v>
      </c>
      <c r="CD11" s="227">
        <v>38961</v>
      </c>
      <c r="CE11" s="227">
        <v>38991</v>
      </c>
      <c r="CF11" s="227">
        <v>39022</v>
      </c>
      <c r="CG11" s="228">
        <v>39052</v>
      </c>
      <c r="CH11" s="226">
        <v>39083</v>
      </c>
      <c r="CI11" s="227">
        <v>39114</v>
      </c>
      <c r="CJ11" s="227">
        <v>39142</v>
      </c>
      <c r="CK11" s="227">
        <v>39173</v>
      </c>
      <c r="CL11" s="227">
        <v>39203</v>
      </c>
      <c r="CM11" s="227">
        <v>39234</v>
      </c>
      <c r="CN11" s="227">
        <v>39264</v>
      </c>
      <c r="CO11" s="227">
        <v>39295</v>
      </c>
      <c r="CP11" s="227">
        <v>39326</v>
      </c>
      <c r="CQ11" s="227">
        <v>39356</v>
      </c>
      <c r="CR11" s="227">
        <v>39387</v>
      </c>
      <c r="CS11" s="228">
        <v>39417</v>
      </c>
      <c r="CT11" s="226">
        <v>39448</v>
      </c>
      <c r="CU11" s="227">
        <v>39479</v>
      </c>
      <c r="CV11" s="227">
        <v>39508</v>
      </c>
      <c r="CW11" s="227">
        <v>39539</v>
      </c>
      <c r="CX11" s="227">
        <v>39569</v>
      </c>
      <c r="CY11" s="227">
        <v>39600</v>
      </c>
      <c r="CZ11" s="227">
        <v>39630</v>
      </c>
      <c r="DA11" s="227">
        <v>39661</v>
      </c>
      <c r="DB11" s="227">
        <v>39692</v>
      </c>
      <c r="DC11" s="227">
        <v>39722</v>
      </c>
      <c r="DD11" s="227">
        <v>39753</v>
      </c>
      <c r="DE11" s="228">
        <v>39783</v>
      </c>
      <c r="DF11" s="226">
        <v>39814</v>
      </c>
      <c r="DG11" s="227">
        <v>39845</v>
      </c>
      <c r="DH11" s="227">
        <v>39873</v>
      </c>
      <c r="DI11" s="227">
        <v>39904</v>
      </c>
      <c r="DJ11" s="227">
        <v>39934</v>
      </c>
      <c r="DK11" s="227">
        <v>39965</v>
      </c>
      <c r="DL11" s="227">
        <v>39995</v>
      </c>
      <c r="DM11" s="227">
        <v>40026</v>
      </c>
      <c r="DN11" s="227">
        <v>40057</v>
      </c>
      <c r="DO11" s="227">
        <v>40087</v>
      </c>
      <c r="DP11" s="227">
        <v>40118</v>
      </c>
      <c r="DQ11" s="227">
        <v>40148</v>
      </c>
      <c r="DR11" s="226">
        <v>40179</v>
      </c>
      <c r="DS11" s="227">
        <v>40210</v>
      </c>
      <c r="DT11" s="227">
        <v>40238</v>
      </c>
      <c r="DU11" s="227">
        <v>40269</v>
      </c>
      <c r="DV11" s="227">
        <v>40299</v>
      </c>
      <c r="DW11" s="227">
        <v>40330</v>
      </c>
      <c r="DX11" s="227">
        <v>40360</v>
      </c>
      <c r="DY11" s="227">
        <v>40391</v>
      </c>
      <c r="DZ11" s="227">
        <v>40422</v>
      </c>
      <c r="EA11" s="227">
        <v>40452</v>
      </c>
      <c r="EB11" s="227">
        <v>40483</v>
      </c>
      <c r="EC11" s="228">
        <v>40513</v>
      </c>
      <c r="ED11" s="226">
        <v>40544</v>
      </c>
      <c r="EE11" s="227">
        <v>40575</v>
      </c>
      <c r="EF11" s="227">
        <v>40603</v>
      </c>
      <c r="EG11" s="227">
        <v>40634</v>
      </c>
      <c r="EH11" s="227">
        <v>40664</v>
      </c>
      <c r="EI11" s="227">
        <v>40695</v>
      </c>
      <c r="EJ11" s="227">
        <v>40725</v>
      </c>
      <c r="EK11" s="227">
        <v>40756</v>
      </c>
      <c r="EL11" s="227">
        <v>40787</v>
      </c>
      <c r="EM11" s="227">
        <v>40817</v>
      </c>
      <c r="EN11" s="227">
        <v>40848</v>
      </c>
      <c r="EO11" s="228">
        <v>40878</v>
      </c>
      <c r="EP11" s="226">
        <v>40909</v>
      </c>
      <c r="EQ11" s="227">
        <v>40940</v>
      </c>
      <c r="ER11" s="227">
        <v>40969</v>
      </c>
      <c r="ES11" s="227">
        <v>41000</v>
      </c>
      <c r="ET11" s="227">
        <v>41030</v>
      </c>
      <c r="EU11" s="227">
        <v>41061</v>
      </c>
      <c r="EV11" s="227">
        <v>41091</v>
      </c>
      <c r="EW11" s="227">
        <v>41122</v>
      </c>
      <c r="EX11" s="227">
        <v>41153</v>
      </c>
      <c r="EY11" s="227">
        <v>41183</v>
      </c>
      <c r="EZ11" s="227">
        <v>41214</v>
      </c>
      <c r="FA11" s="228">
        <v>41244</v>
      </c>
      <c r="FB11" s="226">
        <v>41275</v>
      </c>
      <c r="FC11" s="227">
        <v>41306</v>
      </c>
      <c r="FD11" s="227">
        <v>41334</v>
      </c>
      <c r="FE11" s="227">
        <v>41365</v>
      </c>
      <c r="FF11" s="227">
        <v>41395</v>
      </c>
      <c r="FG11" s="227">
        <v>41426</v>
      </c>
      <c r="FH11" s="227">
        <v>41456</v>
      </c>
      <c r="FI11" s="227">
        <v>41487</v>
      </c>
      <c r="FJ11" s="227">
        <v>41518</v>
      </c>
      <c r="FK11" s="227">
        <v>41548</v>
      </c>
      <c r="FL11" s="227">
        <v>41579</v>
      </c>
      <c r="FM11" s="228">
        <v>41609</v>
      </c>
      <c r="FN11" s="226">
        <v>41640</v>
      </c>
      <c r="FO11" s="227">
        <v>41671</v>
      </c>
      <c r="FP11" s="227">
        <v>41699</v>
      </c>
      <c r="FQ11" s="227">
        <v>41730</v>
      </c>
      <c r="FR11" s="227">
        <v>41760</v>
      </c>
      <c r="FS11" s="227">
        <v>41791</v>
      </c>
      <c r="FT11" s="227">
        <v>41821</v>
      </c>
      <c r="FU11" s="227">
        <v>41852</v>
      </c>
      <c r="FV11" s="227">
        <v>41883</v>
      </c>
      <c r="FW11" s="227">
        <v>41913</v>
      </c>
      <c r="FX11" s="227">
        <v>41944</v>
      </c>
      <c r="FY11" s="227">
        <v>41974</v>
      </c>
      <c r="FZ11" s="226">
        <v>42005</v>
      </c>
      <c r="GA11" s="227">
        <v>42036</v>
      </c>
      <c r="GB11" s="227">
        <v>42064</v>
      </c>
      <c r="GC11" s="227">
        <v>42095</v>
      </c>
      <c r="GD11" s="227">
        <v>42125</v>
      </c>
      <c r="GE11" s="227">
        <v>42156</v>
      </c>
      <c r="GF11" s="227">
        <v>42186</v>
      </c>
      <c r="GG11" s="227">
        <v>42217</v>
      </c>
      <c r="GH11" s="227">
        <v>42248</v>
      </c>
      <c r="GI11" s="227">
        <v>42278</v>
      </c>
      <c r="GJ11" s="227">
        <v>42309</v>
      </c>
      <c r="GK11" s="227">
        <v>42339</v>
      </c>
      <c r="GL11" s="226">
        <v>42370</v>
      </c>
      <c r="GM11" s="227">
        <v>42401</v>
      </c>
      <c r="GN11" s="227">
        <v>42430</v>
      </c>
      <c r="GO11" s="227">
        <v>42461</v>
      </c>
      <c r="GP11" s="227">
        <v>42491</v>
      </c>
      <c r="GQ11" s="227">
        <v>42522</v>
      </c>
      <c r="GR11" s="227">
        <v>42552</v>
      </c>
      <c r="GS11" s="227">
        <v>42583</v>
      </c>
      <c r="GT11" s="227">
        <v>42614</v>
      </c>
      <c r="GU11" s="227">
        <v>42644</v>
      </c>
      <c r="GV11" s="227">
        <v>42675</v>
      </c>
      <c r="GW11" s="229">
        <v>42705</v>
      </c>
      <c r="GX11" s="230">
        <v>42736</v>
      </c>
      <c r="GY11" s="227">
        <v>42767</v>
      </c>
      <c r="GZ11" s="227">
        <v>42795</v>
      </c>
      <c r="HA11" s="227">
        <v>42826</v>
      </c>
      <c r="HB11" s="227">
        <v>42856</v>
      </c>
      <c r="HC11" s="227">
        <v>42887</v>
      </c>
      <c r="HD11" s="227">
        <v>42917</v>
      </c>
      <c r="HE11" s="227">
        <v>42948</v>
      </c>
      <c r="HF11" s="227">
        <v>42979</v>
      </c>
      <c r="HG11" s="227">
        <v>43009</v>
      </c>
      <c r="HH11" s="227">
        <v>43040</v>
      </c>
      <c r="HI11" s="227">
        <v>43070</v>
      </c>
      <c r="HJ11" s="227">
        <v>43101</v>
      </c>
      <c r="HK11" s="227">
        <v>43132</v>
      </c>
      <c r="HL11" s="227">
        <v>43160</v>
      </c>
      <c r="HM11" s="227">
        <v>43191</v>
      </c>
      <c r="HN11" s="227">
        <v>43221</v>
      </c>
      <c r="HO11" s="227">
        <v>43252</v>
      </c>
      <c r="HP11" s="227">
        <v>43282</v>
      </c>
      <c r="HQ11" s="227">
        <v>43313</v>
      </c>
      <c r="HR11" s="227">
        <v>43344</v>
      </c>
      <c r="HS11" s="227">
        <v>43374</v>
      </c>
      <c r="HT11" s="271">
        <v>43405</v>
      </c>
      <c r="HU11" s="271">
        <v>43435</v>
      </c>
      <c r="HV11" s="271">
        <v>43466</v>
      </c>
      <c r="HW11" s="271">
        <v>43497</v>
      </c>
      <c r="HX11" s="271">
        <v>43525</v>
      </c>
      <c r="HY11" s="271">
        <v>43556</v>
      </c>
      <c r="HZ11" s="271">
        <v>43586</v>
      </c>
      <c r="IA11" s="271">
        <v>43617</v>
      </c>
      <c r="IB11" s="271">
        <v>43647</v>
      </c>
      <c r="IC11" s="271">
        <v>43678</v>
      </c>
      <c r="ID11" s="271">
        <v>43709</v>
      </c>
      <c r="IE11" s="271">
        <v>43739</v>
      </c>
      <c r="IF11" s="271">
        <v>43770</v>
      </c>
      <c r="IG11" s="271">
        <v>43800</v>
      </c>
      <c r="IH11" s="271">
        <v>43831</v>
      </c>
      <c r="II11" s="271">
        <v>43862</v>
      </c>
      <c r="IJ11" s="271">
        <v>43891</v>
      </c>
      <c r="IK11" s="271">
        <v>43922</v>
      </c>
      <c r="IL11" s="271">
        <v>43952</v>
      </c>
      <c r="IM11" s="271">
        <v>43983</v>
      </c>
      <c r="IN11" s="271">
        <v>44013</v>
      </c>
      <c r="IO11" s="271">
        <v>44044</v>
      </c>
      <c r="IP11" s="271">
        <v>44075</v>
      </c>
      <c r="IQ11" s="271">
        <v>44105</v>
      </c>
      <c r="IR11" s="271">
        <v>44136</v>
      </c>
      <c r="IS11" s="271">
        <v>44166</v>
      </c>
      <c r="IT11" s="271">
        <v>44197</v>
      </c>
      <c r="IU11" s="271">
        <v>44228</v>
      </c>
      <c r="IV11" s="271">
        <v>44256</v>
      </c>
      <c r="IW11" s="271">
        <v>44287</v>
      </c>
      <c r="IX11" s="271">
        <v>44317</v>
      </c>
      <c r="IY11" s="271">
        <v>44348</v>
      </c>
      <c r="IZ11" s="271">
        <v>44378</v>
      </c>
      <c r="JA11" s="271">
        <v>44409</v>
      </c>
      <c r="JB11" s="271">
        <v>44440</v>
      </c>
      <c r="JC11" s="271">
        <v>44470</v>
      </c>
      <c r="JD11" s="271">
        <v>44501</v>
      </c>
      <c r="JE11" s="271">
        <v>44531</v>
      </c>
      <c r="JF11" s="271">
        <v>44562</v>
      </c>
      <c r="JG11" s="271">
        <v>44593</v>
      </c>
      <c r="JH11" s="271">
        <v>44621</v>
      </c>
      <c r="JI11" s="271">
        <v>44652</v>
      </c>
      <c r="JJ11" s="271">
        <v>44682</v>
      </c>
      <c r="JK11" s="271">
        <v>44713</v>
      </c>
      <c r="JL11" s="271">
        <v>44743</v>
      </c>
      <c r="JM11" s="271">
        <v>44774</v>
      </c>
      <c r="JN11" s="271">
        <v>44805</v>
      </c>
      <c r="JO11" s="271">
        <v>44835</v>
      </c>
      <c r="JP11" s="271">
        <v>44866</v>
      </c>
      <c r="JQ11" s="271">
        <v>44896</v>
      </c>
      <c r="JR11" s="271">
        <v>44927</v>
      </c>
      <c r="JS11" s="271">
        <v>44958</v>
      </c>
      <c r="JT11" s="271">
        <v>44986</v>
      </c>
      <c r="JU11" s="271">
        <v>45017</v>
      </c>
      <c r="JV11" s="271">
        <v>45047</v>
      </c>
      <c r="JW11" s="271">
        <v>45078</v>
      </c>
      <c r="JX11" s="271">
        <v>45108</v>
      </c>
      <c r="JY11" s="271">
        <v>45139</v>
      </c>
      <c r="JZ11" s="271">
        <v>45170</v>
      </c>
      <c r="KA11" s="271">
        <v>45200</v>
      </c>
      <c r="KB11" s="271">
        <v>45231</v>
      </c>
      <c r="KC11" s="271">
        <v>45261</v>
      </c>
      <c r="KD11" s="271">
        <v>45292</v>
      </c>
      <c r="KE11" s="271">
        <v>45323</v>
      </c>
    </row>
    <row r="12" spans="1:291" s="83" customFormat="1" ht="13">
      <c r="A12" s="325" t="s">
        <v>246</v>
      </c>
      <c r="B12" s="326">
        <v>901425511.39249992</v>
      </c>
      <c r="C12" s="327">
        <v>889357303.30238104</v>
      </c>
      <c r="D12" s="327">
        <v>647790029.40571427</v>
      </c>
      <c r="E12" s="327">
        <v>769012990.91684198</v>
      </c>
      <c r="F12" s="327">
        <v>617285273.38636374</v>
      </c>
      <c r="G12" s="327">
        <v>818258954.13333344</v>
      </c>
      <c r="H12" s="327">
        <v>575272634.05809522</v>
      </c>
      <c r="I12" s="327">
        <v>803986028.35304344</v>
      </c>
      <c r="J12" s="327">
        <v>497522149.97549993</v>
      </c>
      <c r="K12" s="327">
        <v>567476065.34238088</v>
      </c>
      <c r="L12" s="327">
        <v>509637409.70049989</v>
      </c>
      <c r="M12" s="328">
        <v>599404438.60157895</v>
      </c>
      <c r="N12" s="326">
        <v>665895296.1052382</v>
      </c>
      <c r="O12" s="327">
        <v>600919916.40111113</v>
      </c>
      <c r="P12" s="327">
        <v>546349189.10636377</v>
      </c>
      <c r="Q12" s="327">
        <v>727732119.3950001</v>
      </c>
      <c r="R12" s="327">
        <v>500608151.47181821</v>
      </c>
      <c r="S12" s="327">
        <v>556472283.66649997</v>
      </c>
      <c r="T12" s="327">
        <v>441132779.18428576</v>
      </c>
      <c r="U12" s="327">
        <v>426693274.80782598</v>
      </c>
      <c r="V12" s="327">
        <v>430031516.77789479</v>
      </c>
      <c r="W12" s="327">
        <v>475864587.3786363</v>
      </c>
      <c r="X12" s="327">
        <v>604735370.22199988</v>
      </c>
      <c r="Y12" s="328">
        <v>652991394.58000004</v>
      </c>
      <c r="Z12" s="326">
        <v>447371283.18571419</v>
      </c>
      <c r="AA12" s="327">
        <v>571486989.47611105</v>
      </c>
      <c r="AB12" s="327">
        <v>582771022.53449988</v>
      </c>
      <c r="AC12" s="327">
        <v>532358064.8663637</v>
      </c>
      <c r="AD12" s="327">
        <v>452152442.15571421</v>
      </c>
      <c r="AE12" s="327">
        <v>528341583.67550004</v>
      </c>
      <c r="AF12" s="327">
        <v>441574125.96590906</v>
      </c>
      <c r="AG12" s="327">
        <v>543304653.20590889</v>
      </c>
      <c r="AH12" s="327">
        <v>431258810.55142856</v>
      </c>
      <c r="AI12" s="327">
        <v>486458349.16869569</v>
      </c>
      <c r="AJ12" s="327">
        <v>404939365.84299999</v>
      </c>
      <c r="AK12" s="328">
        <v>534050709.20947367</v>
      </c>
      <c r="AL12" s="326">
        <v>513455087.97772735</v>
      </c>
      <c r="AM12" s="327">
        <v>411046906.35350001</v>
      </c>
      <c r="AN12" s="327">
        <v>492065956.888421</v>
      </c>
      <c r="AO12" s="327">
        <v>722981410.2579999</v>
      </c>
      <c r="AP12" s="327">
        <v>714239766.3814286</v>
      </c>
      <c r="AQ12" s="327">
        <v>690890852.0595001</v>
      </c>
      <c r="AR12" s="327">
        <v>504716199.64818186</v>
      </c>
      <c r="AS12" s="327">
        <v>727832969.73476195</v>
      </c>
      <c r="AT12" s="327">
        <v>913483270.36818194</v>
      </c>
      <c r="AU12" s="327">
        <v>1008238778.4704348</v>
      </c>
      <c r="AV12" s="327">
        <v>874503414.69249988</v>
      </c>
      <c r="AW12" s="328">
        <v>1074892904.8150001</v>
      </c>
      <c r="AX12" s="326">
        <v>1218441106.3923812</v>
      </c>
      <c r="AY12" s="327">
        <v>1195496029.1866665</v>
      </c>
      <c r="AZ12" s="327">
        <v>975013031.80130434</v>
      </c>
      <c r="BA12" s="327">
        <v>1052675780.221</v>
      </c>
      <c r="BB12" s="327">
        <v>898324467.03619039</v>
      </c>
      <c r="BC12" s="327">
        <v>933663201.9490478</v>
      </c>
      <c r="BD12" s="327">
        <v>991303597.49523783</v>
      </c>
      <c r="BE12" s="327">
        <v>1075301909.5086362</v>
      </c>
      <c r="BF12" s="327">
        <v>1036676812.4585717</v>
      </c>
      <c r="BG12" s="327">
        <v>1238050450.4349999</v>
      </c>
      <c r="BH12" s="327">
        <v>1075467187.0440001</v>
      </c>
      <c r="BI12" s="328">
        <v>1402256837.2295239</v>
      </c>
      <c r="BJ12" s="326">
        <v>1132111703.1264999</v>
      </c>
      <c r="BK12" s="327">
        <v>1879663594.3427777</v>
      </c>
      <c r="BL12" s="327">
        <v>1697046837.6318183</v>
      </c>
      <c r="BM12" s="327">
        <v>1291647330.362</v>
      </c>
      <c r="BN12" s="327">
        <v>1019654085.1142856</v>
      </c>
      <c r="BO12" s="327">
        <v>1339629678.3731818</v>
      </c>
      <c r="BP12" s="327">
        <v>1217878963.9585712</v>
      </c>
      <c r="BQ12" s="327">
        <v>1478076045.8439133</v>
      </c>
      <c r="BR12" s="327">
        <v>1579458210.9090476</v>
      </c>
      <c r="BS12" s="327">
        <v>1749882677.0285001</v>
      </c>
      <c r="BT12" s="327">
        <v>1584017051.6759999</v>
      </c>
      <c r="BU12" s="328">
        <v>1661746389.1338093</v>
      </c>
      <c r="BV12" s="326">
        <v>2050228374.4914286</v>
      </c>
      <c r="BW12" s="327">
        <v>2508617826.1966667</v>
      </c>
      <c r="BX12" s="327">
        <v>2020811261.571739</v>
      </c>
      <c r="BY12" s="327">
        <v>2357816864.0283337</v>
      </c>
      <c r="BZ12" s="327">
        <v>2781082050.8409085</v>
      </c>
      <c r="CA12" s="327">
        <v>2105509221.9938092</v>
      </c>
      <c r="CB12" s="327">
        <v>1596066530.1271427</v>
      </c>
      <c r="CC12" s="327">
        <v>1996084150.656522</v>
      </c>
      <c r="CD12" s="327">
        <v>1898746462.7609997</v>
      </c>
      <c r="CE12" s="327">
        <v>2308997626.2404761</v>
      </c>
      <c r="CF12" s="327">
        <v>2618111558.547895</v>
      </c>
      <c r="CG12" s="328">
        <v>2928543615.7668419</v>
      </c>
      <c r="CH12" s="326">
        <v>2836912963.1409526</v>
      </c>
      <c r="CI12" s="327">
        <v>3911275100.6283331</v>
      </c>
      <c r="CJ12" s="327">
        <v>3239928227.679091</v>
      </c>
      <c r="CK12" s="327">
        <v>3956464453.798501</v>
      </c>
      <c r="CL12" s="327">
        <v>3682066082.5904546</v>
      </c>
      <c r="CM12" s="327">
        <v>4926170054.9875002</v>
      </c>
      <c r="CN12" s="327">
        <v>4465995002.5847616</v>
      </c>
      <c r="CO12" s="327">
        <v>5037611524.3391304</v>
      </c>
      <c r="CP12" s="327">
        <v>4360949823.2889471</v>
      </c>
      <c r="CQ12" s="327">
        <v>6320181630.2568197</v>
      </c>
      <c r="CR12" s="327">
        <v>6262343667.5568419</v>
      </c>
      <c r="CS12" s="328">
        <v>5869494029.8883324</v>
      </c>
      <c r="CT12" s="326">
        <v>5610709374.2938099</v>
      </c>
      <c r="CU12" s="327">
        <v>5722022009.5784206</v>
      </c>
      <c r="CV12" s="327">
        <v>5174381122.6570005</v>
      </c>
      <c r="CW12" s="327">
        <v>5782028218.8228559</v>
      </c>
      <c r="CX12" s="327">
        <v>6509577040.0440006</v>
      </c>
      <c r="CY12" s="327">
        <v>5884432526.9047613</v>
      </c>
      <c r="CZ12" s="327">
        <v>5265637125.8640909</v>
      </c>
      <c r="DA12" s="327">
        <v>4479399448.191905</v>
      </c>
      <c r="DB12" s="327">
        <v>5144198222.1809092</v>
      </c>
      <c r="DC12" s="327">
        <v>5086067623.0047827</v>
      </c>
      <c r="DD12" s="327">
        <v>3563084745.5126319</v>
      </c>
      <c r="DE12" s="328">
        <v>3621682803.7330003</v>
      </c>
      <c r="DF12" s="326">
        <v>3335718784.8790474</v>
      </c>
      <c r="DG12" s="327">
        <v>3813807384.2122221</v>
      </c>
      <c r="DH12" s="327">
        <v>3739769556.2199998</v>
      </c>
      <c r="DI12" s="327">
        <v>4568697414.651</v>
      </c>
      <c r="DJ12" s="327">
        <v>5089147757.0150003</v>
      </c>
      <c r="DK12" s="327">
        <v>5082181426.8381004</v>
      </c>
      <c r="DL12" s="327">
        <v>4598811846.5109091</v>
      </c>
      <c r="DM12" s="327">
        <v>5014606348.7900009</v>
      </c>
      <c r="DN12" s="327">
        <v>5057000875.2409496</v>
      </c>
      <c r="DO12" s="327">
        <v>6856632435.9485703</v>
      </c>
      <c r="DP12" s="327">
        <v>5969763762.809473</v>
      </c>
      <c r="DQ12" s="327">
        <v>6260525168.3870001</v>
      </c>
      <c r="DR12" s="326">
        <v>6340534177.3478947</v>
      </c>
      <c r="DS12" s="327">
        <v>6098216970.3594446</v>
      </c>
      <c r="DT12" s="327">
        <v>5929018444.5365219</v>
      </c>
      <c r="DU12" s="327">
        <v>6411458827.0785007</v>
      </c>
      <c r="DV12" s="327">
        <v>6696421227.5014296</v>
      </c>
      <c r="DW12" s="327">
        <v>5402667287.5271416</v>
      </c>
      <c r="DX12" s="327">
        <v>5030630685.6747618</v>
      </c>
      <c r="DY12" s="327">
        <v>5266904132.4995461</v>
      </c>
      <c r="DZ12" s="327">
        <v>6238468237.6352386</v>
      </c>
      <c r="EA12" s="327">
        <v>7314247048.0969982</v>
      </c>
      <c r="EB12" s="327">
        <v>5898320432.5085001</v>
      </c>
      <c r="EC12" s="328">
        <v>5909667641.4366665</v>
      </c>
      <c r="ED12" s="326">
        <v>6046732714.1149998</v>
      </c>
      <c r="EE12" s="327">
        <v>6846617424.0120001</v>
      </c>
      <c r="EF12" s="327">
        <v>5993561872.7304764</v>
      </c>
      <c r="EG12" s="327">
        <v>6289203993.7799988</v>
      </c>
      <c r="EH12" s="327">
        <v>5721079160.8818169</v>
      </c>
      <c r="EI12" s="327">
        <v>5609144490.8690481</v>
      </c>
      <c r="EJ12" s="327">
        <v>5352970371.1790476</v>
      </c>
      <c r="EK12" s="327">
        <v>7345523916.0543461</v>
      </c>
      <c r="EL12" s="327">
        <v>5844391323.7419033</v>
      </c>
      <c r="EM12" s="327">
        <v>6670795067.1629992</v>
      </c>
      <c r="EN12" s="327">
        <v>5495040503.2484999</v>
      </c>
      <c r="EO12" s="328">
        <v>5889412276.3376188</v>
      </c>
      <c r="EP12" s="326">
        <v>5848229182.1471424</v>
      </c>
      <c r="EQ12" s="327">
        <v>7785790896.8052626</v>
      </c>
      <c r="ER12" s="327">
        <v>6589099773.8640909</v>
      </c>
      <c r="ES12" s="327">
        <v>6887863396.0932007</v>
      </c>
      <c r="ET12" s="327">
        <v>6974940119.374999</v>
      </c>
      <c r="EU12" s="327">
        <v>7830941584.7964993</v>
      </c>
      <c r="EV12" s="327">
        <v>5713489654.7819042</v>
      </c>
      <c r="EW12" s="327">
        <v>6833288245.8156528</v>
      </c>
      <c r="EX12" s="327">
        <v>8037754456.0215778</v>
      </c>
      <c r="EY12" s="327">
        <v>6354603356.9086361</v>
      </c>
      <c r="EZ12" s="327">
        <v>6337062491.6957903</v>
      </c>
      <c r="FA12" s="328">
        <v>7460468819.5483341</v>
      </c>
      <c r="FB12" s="326">
        <v>7046783782.3719044</v>
      </c>
      <c r="FC12" s="327">
        <v>7499281361.9311104</v>
      </c>
      <c r="FD12" s="327">
        <v>7054962871.2694988</v>
      </c>
      <c r="FE12" s="327">
        <v>7855804872.3500004</v>
      </c>
      <c r="FF12" s="327">
        <v>7395397905.5533314</v>
      </c>
      <c r="FG12" s="327">
        <v>8531402321.6884995</v>
      </c>
      <c r="FH12" s="327">
        <v>5740224394.4945459</v>
      </c>
      <c r="FI12" s="327">
        <v>8127662082.2618189</v>
      </c>
      <c r="FJ12" s="327">
        <v>6856012912.6547604</v>
      </c>
      <c r="FK12" s="327">
        <v>6349736138.9543486</v>
      </c>
      <c r="FL12" s="327">
        <v>6684204315.9805269</v>
      </c>
      <c r="FM12" s="328">
        <v>6025706782.7273684</v>
      </c>
      <c r="FN12" s="326">
        <v>6014611218.9631824</v>
      </c>
      <c r="FO12" s="327">
        <v>6339651774.9004993</v>
      </c>
      <c r="FP12" s="327">
        <v>6324861434.2700005</v>
      </c>
      <c r="FQ12" s="327">
        <v>7199453260.0770016</v>
      </c>
      <c r="FR12" s="327">
        <v>6131130424.2442875</v>
      </c>
      <c r="FS12" s="327">
        <v>6081861532.2763166</v>
      </c>
      <c r="FT12" s="327">
        <v>5743999219.4731817</v>
      </c>
      <c r="FU12" s="327">
        <v>7037741502.0009537</v>
      </c>
      <c r="FV12" s="327">
        <v>7895040769.1154547</v>
      </c>
      <c r="FW12" s="327">
        <v>10358192338.411303</v>
      </c>
      <c r="FX12" s="327">
        <v>6584119009.2626314</v>
      </c>
      <c r="FY12" s="327">
        <v>7561666519.1125002</v>
      </c>
      <c r="FZ12" s="326">
        <v>6130214800.4752388</v>
      </c>
      <c r="GA12" s="327">
        <v>6891896681.581666</v>
      </c>
      <c r="GB12" s="327">
        <v>6336897094.7445459</v>
      </c>
      <c r="GC12" s="327">
        <v>7574940457.0160007</v>
      </c>
      <c r="GD12" s="327">
        <v>6920628514.9145002</v>
      </c>
      <c r="GE12" s="327">
        <v>6144511551.4238091</v>
      </c>
      <c r="GF12" s="327">
        <v>5471139866.3149996</v>
      </c>
      <c r="GG12" s="327">
        <v>6719771706.4076185</v>
      </c>
      <c r="GH12" s="327">
        <v>6728474645.1166668</v>
      </c>
      <c r="GI12" s="327">
        <v>7282907458.7409525</v>
      </c>
      <c r="GJ12" s="327">
        <v>6141398417.8400002</v>
      </c>
      <c r="GK12" s="327">
        <v>6412602113.5860004</v>
      </c>
      <c r="GL12" s="326">
        <v>5018258322.5426311</v>
      </c>
      <c r="GM12" s="327">
        <v>5834675465.9194736</v>
      </c>
      <c r="GN12" s="327">
        <v>8753628103.2027264</v>
      </c>
      <c r="GO12" s="327">
        <v>7986434454.0510006</v>
      </c>
      <c r="GP12" s="327">
        <v>6390406894.9976177</v>
      </c>
      <c r="GQ12" s="327">
        <v>6319801122.0845451</v>
      </c>
      <c r="GR12" s="327">
        <v>6531013482.9214287</v>
      </c>
      <c r="GS12" s="327">
        <v>7091183353.3678255</v>
      </c>
      <c r="GT12" s="327">
        <v>6388202667.5961895</v>
      </c>
      <c r="GU12" s="327">
        <v>8435221244.9664993</v>
      </c>
      <c r="GV12" s="327">
        <v>8881450495.6040001</v>
      </c>
      <c r="GW12" s="329">
        <v>7583694335.1747627</v>
      </c>
      <c r="GX12" s="330">
        <v>6579362824.3942852</v>
      </c>
      <c r="GY12" s="327">
        <v>8837639711.6338882</v>
      </c>
      <c r="GZ12" s="327">
        <v>7929129159.6317406</v>
      </c>
      <c r="HA12" s="327">
        <v>7851419035.3461113</v>
      </c>
      <c r="HB12" s="327">
        <v>9246119872.1731815</v>
      </c>
      <c r="HC12" s="327">
        <v>7438795284.0685701</v>
      </c>
      <c r="HD12" s="327">
        <v>6128037341.0700006</v>
      </c>
      <c r="HE12" s="327">
        <v>8455100029.0273914</v>
      </c>
      <c r="HF12" s="327">
        <v>9621444795.4285011</v>
      </c>
      <c r="HG12" s="327">
        <v>9877647268.2066669</v>
      </c>
      <c r="HH12" s="327">
        <v>10017108706.2847</v>
      </c>
      <c r="HI12" s="327">
        <v>9423655829.921051</v>
      </c>
      <c r="HJ12" s="327">
        <v>9782920027.9733334</v>
      </c>
      <c r="HK12" s="327">
        <v>12671396446.275</v>
      </c>
      <c r="HL12" s="327">
        <v>10485140776.2733</v>
      </c>
      <c r="HM12" s="327">
        <v>9964719711.3585701</v>
      </c>
      <c r="HN12" s="327">
        <v>13666458056.27619</v>
      </c>
      <c r="HO12" s="327">
        <v>12603216509.50857</v>
      </c>
      <c r="HP12" s="327">
        <v>9079883813.5919037</v>
      </c>
      <c r="HQ12" s="327">
        <v>10323281396.856956</v>
      </c>
      <c r="HR12" s="327">
        <v>9240296109.7547359</v>
      </c>
      <c r="HS12" s="327">
        <v>16422136376.894545</v>
      </c>
      <c r="HT12" s="331">
        <v>14572352631.825262</v>
      </c>
      <c r="HU12" s="331">
        <v>14103313767.7694</v>
      </c>
      <c r="HV12" s="331">
        <v>16289447375.941427</v>
      </c>
      <c r="HW12" s="331">
        <v>16477047723.813999</v>
      </c>
      <c r="HX12" s="331">
        <v>15755068924.389999</v>
      </c>
      <c r="HY12" s="331">
        <v>14265621497.346191</v>
      </c>
      <c r="HZ12" s="331">
        <v>14608685613.058182</v>
      </c>
      <c r="IA12" s="272">
        <v>15441011742.628946</v>
      </c>
      <c r="IB12" s="272">
        <v>16184816936.755457</v>
      </c>
      <c r="IC12" s="272">
        <v>19171766047.699547</v>
      </c>
      <c r="ID12" s="272">
        <v>16034283727.12476</v>
      </c>
      <c r="IE12" s="272">
        <v>16074493205.366957</v>
      </c>
      <c r="IF12" s="272">
        <v>18912261569.576843</v>
      </c>
      <c r="IG12" s="272">
        <v>22225392772.006302</v>
      </c>
      <c r="IH12" s="272">
        <v>22539935063.193634</v>
      </c>
      <c r="II12" s="272">
        <v>28321769634.181667</v>
      </c>
      <c r="IJ12" s="272">
        <v>32812953087.960449</v>
      </c>
      <c r="IK12" s="272">
        <v>27816716486.612499</v>
      </c>
      <c r="IL12" s="272">
        <v>25408750716.463005</v>
      </c>
      <c r="IM12" s="272">
        <v>31514917166.44524</v>
      </c>
      <c r="IN12" s="272">
        <v>28456464875.168262</v>
      </c>
      <c r="IO12" s="272">
        <v>30594717254.969528</v>
      </c>
      <c r="IP12" s="272">
        <v>27256678820.911907</v>
      </c>
      <c r="IQ12" s="272">
        <v>27608188272.412006</v>
      </c>
      <c r="IR12" s="272">
        <v>33091658839.544502</v>
      </c>
      <c r="IS12" s="272">
        <v>34209871867.689991</v>
      </c>
      <c r="IT12" s="272">
        <v>35512844998</v>
      </c>
      <c r="IU12" s="272">
        <v>38193254171</v>
      </c>
      <c r="IV12" s="272">
        <v>36819604118</v>
      </c>
      <c r="IW12" s="272">
        <v>31501199173</v>
      </c>
      <c r="IX12" s="272">
        <v>32029135941</v>
      </c>
      <c r="IY12" s="272">
        <v>35830467445</v>
      </c>
      <c r="IZ12" s="272">
        <v>28039958025</v>
      </c>
      <c r="JA12" s="272">
        <v>32993794787</v>
      </c>
      <c r="JB12" s="272">
        <v>33492947989</v>
      </c>
      <c r="JC12" s="272">
        <v>35042463187</v>
      </c>
      <c r="JD12" s="272">
        <v>30789543091</v>
      </c>
      <c r="JE12" s="272">
        <v>28893241125</v>
      </c>
      <c r="JF12" s="272">
        <v>29654434044</v>
      </c>
      <c r="JG12" s="272">
        <v>31735060743</v>
      </c>
      <c r="JH12" s="272">
        <v>32149919266</v>
      </c>
      <c r="JI12" s="272">
        <v>29358025494</v>
      </c>
      <c r="JJ12" s="272">
        <v>29338716130</v>
      </c>
      <c r="JK12" s="272">
        <v>27730604448</v>
      </c>
      <c r="JL12" s="272">
        <v>21525904377</v>
      </c>
      <c r="JM12" s="272">
        <v>28430006581.976944</v>
      </c>
      <c r="JN12" s="272">
        <v>28314122880</v>
      </c>
      <c r="JO12" s="272">
        <v>33753183844</v>
      </c>
      <c r="JP12" s="272">
        <v>35080269040</v>
      </c>
      <c r="JQ12" s="272">
        <v>28202251869</v>
      </c>
      <c r="JR12" s="272">
        <v>24643437923</v>
      </c>
      <c r="JS12" s="272">
        <v>25492743780</v>
      </c>
      <c r="JT12" s="272">
        <v>25514529912</v>
      </c>
      <c r="JU12" s="272">
        <v>24695218356</v>
      </c>
      <c r="JV12" s="272">
        <v>26185293750</v>
      </c>
      <c r="JW12" s="272">
        <v>29482646392</v>
      </c>
      <c r="JX12" s="272">
        <v>24094996610</v>
      </c>
      <c r="JY12" s="272">
        <v>24580609929</v>
      </c>
      <c r="JZ12" s="272">
        <v>22504727913</v>
      </c>
      <c r="KA12" s="272">
        <v>22364980726</v>
      </c>
      <c r="KB12" s="272">
        <v>26451130702</v>
      </c>
      <c r="KC12" s="272">
        <v>24045130188</v>
      </c>
      <c r="KD12" s="272">
        <v>21444582463</v>
      </c>
      <c r="KE12" s="272">
        <v>24940364668</v>
      </c>
    </row>
    <row r="13" spans="1:291" s="83" customFormat="1" ht="13">
      <c r="A13" s="294" t="s">
        <v>458</v>
      </c>
      <c r="B13" s="80">
        <v>96532125.3785</v>
      </c>
      <c r="C13" s="78">
        <v>21708563.517619047</v>
      </c>
      <c r="D13" s="78">
        <v>19117298.624761906</v>
      </c>
      <c r="E13" s="78">
        <v>24460504.562105265</v>
      </c>
      <c r="F13" s="78">
        <v>22246044.148636363</v>
      </c>
      <c r="G13" s="78">
        <v>18121606.32904762</v>
      </c>
      <c r="H13" s="78">
        <v>23366214.86142857</v>
      </c>
      <c r="I13" s="78">
        <v>23033436.549130436</v>
      </c>
      <c r="J13" s="78">
        <v>24254947.388</v>
      </c>
      <c r="K13" s="78">
        <v>25924850.783809524</v>
      </c>
      <c r="L13" s="78">
        <v>22980812.234000001</v>
      </c>
      <c r="M13" s="79">
        <v>32383427.23</v>
      </c>
      <c r="N13" s="80">
        <v>30354354.214285713</v>
      </c>
      <c r="O13" s="78">
        <v>38942090.785555556</v>
      </c>
      <c r="P13" s="78">
        <v>32656164.604999997</v>
      </c>
      <c r="Q13" s="78">
        <v>28294908.727499999</v>
      </c>
      <c r="R13" s="78">
        <v>23559879.231363636</v>
      </c>
      <c r="S13" s="78">
        <v>26494719.6435</v>
      </c>
      <c r="T13" s="78">
        <v>25512661.099523809</v>
      </c>
      <c r="U13" s="78">
        <v>23151716.940434784</v>
      </c>
      <c r="V13" s="78">
        <v>19899468.646315787</v>
      </c>
      <c r="W13" s="78">
        <v>16025676.813636363</v>
      </c>
      <c r="X13" s="78">
        <v>21574140.336000003</v>
      </c>
      <c r="Y13" s="79">
        <v>30097411.947222218</v>
      </c>
      <c r="Z13" s="80">
        <v>21248507.715714283</v>
      </c>
      <c r="AA13" s="78">
        <v>22519934.576111112</v>
      </c>
      <c r="AB13" s="78">
        <v>20234205.311000001</v>
      </c>
      <c r="AC13" s="78">
        <v>20747342.909545455</v>
      </c>
      <c r="AD13" s="78">
        <v>18186031.285714287</v>
      </c>
      <c r="AE13" s="78">
        <v>21669460.221000001</v>
      </c>
      <c r="AF13" s="78">
        <v>17121622.345909093</v>
      </c>
      <c r="AG13" s="78">
        <v>19710728.204999998</v>
      </c>
      <c r="AH13" s="78">
        <v>20012570.768571429</v>
      </c>
      <c r="AI13" s="78">
        <v>17817981.911739133</v>
      </c>
      <c r="AJ13" s="78">
        <v>22220297.387499999</v>
      </c>
      <c r="AK13" s="79">
        <v>26188871.792105265</v>
      </c>
      <c r="AL13" s="80">
        <v>22917043.866818182</v>
      </c>
      <c r="AM13" s="78">
        <v>22272809.740000002</v>
      </c>
      <c r="AN13" s="78">
        <v>20188507.637368422</v>
      </c>
      <c r="AO13" s="78">
        <v>25066074.865000002</v>
      </c>
      <c r="AP13" s="78">
        <v>18232466.971428569</v>
      </c>
      <c r="AQ13" s="78">
        <v>24513019.429499999</v>
      </c>
      <c r="AR13" s="78">
        <v>18800846.702272728</v>
      </c>
      <c r="AS13" s="78">
        <v>22169189.502857141</v>
      </c>
      <c r="AT13" s="78">
        <v>22940599.153181817</v>
      </c>
      <c r="AU13" s="78">
        <v>32042995.941739131</v>
      </c>
      <c r="AV13" s="78">
        <v>37517389.580499999</v>
      </c>
      <c r="AW13" s="79">
        <v>43246763.232999995</v>
      </c>
      <c r="AX13" s="80">
        <v>49082474.885238096</v>
      </c>
      <c r="AY13" s="78">
        <v>36259187.293888889</v>
      </c>
      <c r="AZ13" s="78">
        <v>42417070.435217388</v>
      </c>
      <c r="BA13" s="78">
        <v>43109321.950999998</v>
      </c>
      <c r="BB13" s="78">
        <v>29079862.193809528</v>
      </c>
      <c r="BC13" s="78">
        <v>32064918.860952385</v>
      </c>
      <c r="BD13" s="78">
        <v>42808268.663333334</v>
      </c>
      <c r="BE13" s="78">
        <v>34986368.114545457</v>
      </c>
      <c r="BF13" s="78">
        <v>48132380.926190481</v>
      </c>
      <c r="BG13" s="78">
        <v>46896535.126999997</v>
      </c>
      <c r="BH13" s="78">
        <v>50992235.563000001</v>
      </c>
      <c r="BI13" s="79">
        <v>50189421.668571427</v>
      </c>
      <c r="BJ13" s="80">
        <v>54858638.164499998</v>
      </c>
      <c r="BK13" s="78">
        <v>51524447.040555559</v>
      </c>
      <c r="BL13" s="78">
        <v>64810755.327727273</v>
      </c>
      <c r="BM13" s="78">
        <v>56631146.786499999</v>
      </c>
      <c r="BN13" s="78">
        <v>47046063.2952381</v>
      </c>
      <c r="BO13" s="78">
        <v>47654138.368636362</v>
      </c>
      <c r="BP13" s="78">
        <v>43080136.215238094</v>
      </c>
      <c r="BQ13" s="78">
        <v>47053971.980434783</v>
      </c>
      <c r="BR13" s="78">
        <v>52245743.233809531</v>
      </c>
      <c r="BS13" s="78">
        <v>59094548.081500009</v>
      </c>
      <c r="BT13" s="78">
        <v>56415688.952500001</v>
      </c>
      <c r="BU13" s="79">
        <v>56220877.060476191</v>
      </c>
      <c r="BV13" s="80">
        <v>63791661.640952386</v>
      </c>
      <c r="BW13" s="78">
        <v>74437109.064999998</v>
      </c>
      <c r="BX13" s="78">
        <v>71353367.5</v>
      </c>
      <c r="BY13" s="78">
        <v>76094231.572222218</v>
      </c>
      <c r="BZ13" s="78">
        <v>84251308.12045455</v>
      </c>
      <c r="CA13" s="78">
        <v>68903121.092857152</v>
      </c>
      <c r="CB13" s="78">
        <v>70045775.967619047</v>
      </c>
      <c r="CC13" s="78">
        <v>93146135.870869562</v>
      </c>
      <c r="CD13" s="78">
        <v>89217557.167499989</v>
      </c>
      <c r="CE13" s="78">
        <v>83568550.226190478</v>
      </c>
      <c r="CF13" s="78">
        <v>100706883.60052632</v>
      </c>
      <c r="CG13" s="79">
        <v>104564344.49631579</v>
      </c>
      <c r="CH13" s="80">
        <v>112807029.83809523</v>
      </c>
      <c r="CI13" s="78">
        <v>125807746.34944445</v>
      </c>
      <c r="CJ13" s="78">
        <v>118138908.07181817</v>
      </c>
      <c r="CK13" s="78">
        <v>109398010.59400001</v>
      </c>
      <c r="CL13" s="78">
        <v>130280529.52818181</v>
      </c>
      <c r="CM13" s="78">
        <v>143526952.59149998</v>
      </c>
      <c r="CN13" s="78">
        <v>158145090.0447619</v>
      </c>
      <c r="CO13" s="78">
        <v>173161228.11217391</v>
      </c>
      <c r="CP13" s="78">
        <v>138181662.13631579</v>
      </c>
      <c r="CQ13" s="78">
        <v>155825208.69</v>
      </c>
      <c r="CR13" s="78">
        <v>281287414.56</v>
      </c>
      <c r="CS13" s="79">
        <v>243840149.37</v>
      </c>
      <c r="CT13" s="80">
        <v>250007221.79571429</v>
      </c>
      <c r="CU13" s="78">
        <v>216187742.90526316</v>
      </c>
      <c r="CV13" s="78">
        <v>221905019.62350002</v>
      </c>
      <c r="CW13" s="78">
        <v>216958096.17952383</v>
      </c>
      <c r="CX13" s="78">
        <v>234456036.41399997</v>
      </c>
      <c r="CY13" s="78">
        <v>256079469.29190478</v>
      </c>
      <c r="CZ13" s="78">
        <v>222053991.01454544</v>
      </c>
      <c r="DA13" s="78">
        <v>166128234.99476188</v>
      </c>
      <c r="DB13" s="78">
        <v>134798508.92272729</v>
      </c>
      <c r="DC13" s="78">
        <v>85705381.044782609</v>
      </c>
      <c r="DD13" s="78">
        <v>65328122.665789478</v>
      </c>
      <c r="DE13" s="79">
        <v>64798943.595500007</v>
      </c>
      <c r="DF13" s="80">
        <v>66938974.321428575</v>
      </c>
      <c r="DG13" s="78">
        <v>55007323.325555556</v>
      </c>
      <c r="DH13" s="78">
        <v>75856204.314999998</v>
      </c>
      <c r="DI13" s="78">
        <v>77033002.827500001</v>
      </c>
      <c r="DJ13" s="78">
        <v>62907721.470000006</v>
      </c>
      <c r="DK13" s="78">
        <v>74457348.987618998</v>
      </c>
      <c r="DL13" s="78">
        <v>110000168.52863637</v>
      </c>
      <c r="DM13" s="78">
        <v>106352773.8795238</v>
      </c>
      <c r="DN13" s="78">
        <v>122746067.24285699</v>
      </c>
      <c r="DO13" s="78">
        <v>130620286.18238094</v>
      </c>
      <c r="DP13" s="78">
        <v>124770260.30210525</v>
      </c>
      <c r="DQ13" s="78">
        <v>148619496.93900001</v>
      </c>
      <c r="DR13" s="80">
        <v>151709308.16368422</v>
      </c>
      <c r="DS13" s="78">
        <v>174974474.44333333</v>
      </c>
      <c r="DT13" s="78">
        <v>149667199.43217391</v>
      </c>
      <c r="DU13" s="78">
        <v>141419017.20050001</v>
      </c>
      <c r="DV13" s="78">
        <v>130350817.25952379</v>
      </c>
      <c r="DW13" s="78">
        <v>133188537.33999999</v>
      </c>
      <c r="DX13" s="78">
        <v>104525903.25571428</v>
      </c>
      <c r="DY13" s="78">
        <v>104360687.58818182</v>
      </c>
      <c r="DZ13" s="78">
        <v>188288936.34857145</v>
      </c>
      <c r="EA13" s="78">
        <v>151633912.74849999</v>
      </c>
      <c r="EB13" s="78">
        <v>160587415.1365</v>
      </c>
      <c r="EC13" s="79">
        <v>184658397.30761904</v>
      </c>
      <c r="ED13" s="80">
        <v>145154517.28299999</v>
      </c>
      <c r="EE13" s="78">
        <v>145815816.81</v>
      </c>
      <c r="EF13" s="78">
        <v>192257381.0704762</v>
      </c>
      <c r="EG13" s="78">
        <v>131343811.15421052</v>
      </c>
      <c r="EH13" s="78">
        <v>124584862.65000001</v>
      </c>
      <c r="EI13" s="78">
        <v>108751658.18380953</v>
      </c>
      <c r="EJ13" s="78">
        <v>109623588.36714286</v>
      </c>
      <c r="EK13" s="78">
        <v>83836448.798695654</v>
      </c>
      <c r="EL13" s="78">
        <v>87527892.738095239</v>
      </c>
      <c r="EM13" s="78">
        <v>106353799.043</v>
      </c>
      <c r="EN13" s="78">
        <v>101711213.65800001</v>
      </c>
      <c r="EO13" s="79">
        <v>84853453.802380949</v>
      </c>
      <c r="EP13" s="80">
        <v>84751184.307142854</v>
      </c>
      <c r="EQ13" s="78">
        <v>115483096.94947368</v>
      </c>
      <c r="ER13" s="78">
        <v>113489781.44545455</v>
      </c>
      <c r="ES13" s="78">
        <v>117350573.08900002</v>
      </c>
      <c r="ET13" s="78">
        <v>109184752.47590908</v>
      </c>
      <c r="EU13" s="78">
        <v>90756543.917499989</v>
      </c>
      <c r="EV13" s="78">
        <v>87306076.329523817</v>
      </c>
      <c r="EW13" s="78">
        <v>99313334.993043482</v>
      </c>
      <c r="EX13" s="78">
        <v>102510254.19894737</v>
      </c>
      <c r="EY13" s="78">
        <v>92236728.071818203</v>
      </c>
      <c r="EZ13" s="78">
        <v>109260062.21631579</v>
      </c>
      <c r="FA13" s="79">
        <v>123857201.7911111</v>
      </c>
      <c r="FB13" s="80">
        <v>79149542.302380949</v>
      </c>
      <c r="FC13" s="78">
        <v>116544921.88333334</v>
      </c>
      <c r="FD13" s="78">
        <v>81874525.091499999</v>
      </c>
      <c r="FE13" s="78">
        <v>84639320.74636364</v>
      </c>
      <c r="FF13" s="78">
        <v>82398351.640476197</v>
      </c>
      <c r="FG13" s="78">
        <v>102856636.30399999</v>
      </c>
      <c r="FH13" s="78">
        <v>74500023.295000002</v>
      </c>
      <c r="FI13" s="78">
        <v>103315694.8340909</v>
      </c>
      <c r="FJ13" s="78">
        <v>81903925.097619042</v>
      </c>
      <c r="FK13" s="78">
        <v>102163741.65173912</v>
      </c>
      <c r="FL13" s="78">
        <v>90710778.036315799</v>
      </c>
      <c r="FM13" s="79">
        <v>102565562.70736842</v>
      </c>
      <c r="FN13" s="80">
        <v>80756750.329545453</v>
      </c>
      <c r="FO13" s="78">
        <v>75293072.703999996</v>
      </c>
      <c r="FP13" s="78">
        <v>85602017.768947363</v>
      </c>
      <c r="FQ13" s="78">
        <v>86878060.557500005</v>
      </c>
      <c r="FR13" s="78">
        <v>59377003.451904759</v>
      </c>
      <c r="FS13" s="78">
        <v>86988495.204736844</v>
      </c>
      <c r="FT13" s="78">
        <v>82431890.763636366</v>
      </c>
      <c r="FU13" s="78">
        <v>75877934.463333338</v>
      </c>
      <c r="FV13" s="78">
        <v>84689534.12227273</v>
      </c>
      <c r="FW13" s="78">
        <v>103358681.20913044</v>
      </c>
      <c r="FX13" s="78">
        <v>88224899.467894748</v>
      </c>
      <c r="FY13" s="78">
        <v>77688675.142999992</v>
      </c>
      <c r="FZ13" s="80">
        <v>48911405.822380953</v>
      </c>
      <c r="GA13" s="78">
        <v>68641284.719999999</v>
      </c>
      <c r="GB13" s="78">
        <v>74638683.61954546</v>
      </c>
      <c r="GC13" s="78">
        <v>52941957.075000003</v>
      </c>
      <c r="GD13" s="78">
        <v>69342753.194499999</v>
      </c>
      <c r="GE13" s="78">
        <v>72808642.077619046</v>
      </c>
      <c r="GF13" s="78">
        <v>83856780.260909095</v>
      </c>
      <c r="GG13" s="78">
        <v>67345242.297142863</v>
      </c>
      <c r="GH13" s="78">
        <v>66733184.385238089</v>
      </c>
      <c r="GI13" s="78">
        <v>54170199.235238098</v>
      </c>
      <c r="GJ13" s="78">
        <v>91431529.522631586</v>
      </c>
      <c r="GK13" s="78">
        <v>47784908.906999998</v>
      </c>
      <c r="GL13" s="80">
        <v>47574700.564210527</v>
      </c>
      <c r="GM13" s="78">
        <v>62146005.399473682</v>
      </c>
      <c r="GN13" s="78">
        <v>59675885.74909091</v>
      </c>
      <c r="GO13" s="78">
        <v>52611969.885499999</v>
      </c>
      <c r="GP13" s="78">
        <v>63557522.760000005</v>
      </c>
      <c r="GQ13" s="78">
        <v>64221992.095454544</v>
      </c>
      <c r="GR13" s="78">
        <v>60062724.090476193</v>
      </c>
      <c r="GS13" s="78">
        <v>61537098.095217392</v>
      </c>
      <c r="GT13" s="78">
        <v>74667974.697142869</v>
      </c>
      <c r="GU13" s="78">
        <v>68267524.693499997</v>
      </c>
      <c r="GV13" s="78">
        <v>86366164.238999993</v>
      </c>
      <c r="GW13" s="81">
        <v>76664580.658571422</v>
      </c>
      <c r="GX13" s="82">
        <v>66835816.656190477</v>
      </c>
      <c r="GY13" s="78">
        <v>84568334.535555556</v>
      </c>
      <c r="GZ13" s="78">
        <v>90977023.537391305</v>
      </c>
      <c r="HA13" s="78">
        <v>91821370.032222211</v>
      </c>
      <c r="HB13" s="78">
        <v>111319093.58272728</v>
      </c>
      <c r="HC13" s="78">
        <v>90194059.373809516</v>
      </c>
      <c r="HD13" s="78">
        <v>100032383.57190476</v>
      </c>
      <c r="HE13" s="78">
        <v>123141865.95608695</v>
      </c>
      <c r="HF13" s="78">
        <v>94697013.395000011</v>
      </c>
      <c r="HG13" s="78">
        <v>141973972.73714286</v>
      </c>
      <c r="HH13" s="78">
        <v>115610814.53052631</v>
      </c>
      <c r="HI13" s="78">
        <v>101117467.3</v>
      </c>
      <c r="HJ13" s="78">
        <v>141312518.73857144</v>
      </c>
      <c r="HK13" s="78">
        <v>111645470.56444445</v>
      </c>
      <c r="HL13" s="78">
        <v>127854864.95238096</v>
      </c>
      <c r="HM13" s="78">
        <v>103916911.61952382</v>
      </c>
      <c r="HN13" s="78">
        <v>118789925.12142858</v>
      </c>
      <c r="HO13" s="78">
        <v>108143439.03047618</v>
      </c>
      <c r="HP13" s="78">
        <v>125764246.21476191</v>
      </c>
      <c r="HQ13" s="78">
        <v>115882217.85652173</v>
      </c>
      <c r="HR13" s="78">
        <v>112678275.13947369</v>
      </c>
      <c r="HS13" s="78">
        <v>161181265.70545456</v>
      </c>
      <c r="HT13" s="272">
        <v>183922393.55789474</v>
      </c>
      <c r="HU13" s="272">
        <v>167958531.021667</v>
      </c>
      <c r="HV13" s="272">
        <v>166301699.06333333</v>
      </c>
      <c r="HW13" s="272">
        <v>151585401.83250001</v>
      </c>
      <c r="HX13" s="272">
        <v>150697704.28263158</v>
      </c>
      <c r="HY13" s="272">
        <v>150619914.81952381</v>
      </c>
      <c r="HZ13" s="272">
        <v>133931634.75545454</v>
      </c>
      <c r="IA13" s="272">
        <v>193203459.07157895</v>
      </c>
      <c r="IB13" s="272">
        <v>237678775.12545455</v>
      </c>
      <c r="IC13" s="272">
        <v>229322425.44999999</v>
      </c>
      <c r="ID13" s="272">
        <v>153822931.49333334</v>
      </c>
      <c r="IE13" s="272">
        <v>182969525.77173913</v>
      </c>
      <c r="IF13" s="272">
        <v>206568262.1626316</v>
      </c>
      <c r="IG13" s="272">
        <v>266102364.38999999</v>
      </c>
      <c r="IH13" s="272">
        <v>258933612.40000001</v>
      </c>
      <c r="II13" s="272">
        <v>282647949.27999997</v>
      </c>
      <c r="IJ13" s="272">
        <v>262636819.67681819</v>
      </c>
      <c r="IK13" s="272">
        <v>91655246.630999997</v>
      </c>
      <c r="IL13" s="272">
        <v>121043333.9535</v>
      </c>
      <c r="IM13" s="272">
        <v>217815978.95619047</v>
      </c>
      <c r="IN13" s="272">
        <v>205401689.76086956</v>
      </c>
      <c r="IO13" s="272">
        <v>225028918.25285715</v>
      </c>
      <c r="IP13" s="272">
        <v>193629943.5447619</v>
      </c>
      <c r="IQ13" s="272">
        <v>241525490.69049996</v>
      </c>
      <c r="IR13" s="272">
        <v>191062915.49249992</v>
      </c>
      <c r="IS13" s="272">
        <v>252446079.71150002</v>
      </c>
      <c r="IT13" s="272">
        <v>405087826</v>
      </c>
      <c r="IU13" s="272">
        <v>435410232</v>
      </c>
      <c r="IV13" s="272">
        <v>411307930</v>
      </c>
      <c r="IW13" s="272">
        <v>369719406</v>
      </c>
      <c r="IX13" s="272">
        <v>480045586</v>
      </c>
      <c r="IY13" s="272">
        <v>431256962</v>
      </c>
      <c r="IZ13" s="272">
        <v>367770437</v>
      </c>
      <c r="JA13" s="272">
        <v>335272001</v>
      </c>
      <c r="JB13" s="272">
        <v>294079073</v>
      </c>
      <c r="JC13" s="272">
        <v>276770483</v>
      </c>
      <c r="JD13" s="272">
        <v>282640733</v>
      </c>
      <c r="JE13" s="272">
        <v>250213220</v>
      </c>
      <c r="JF13" s="272">
        <v>260173905</v>
      </c>
      <c r="JG13" s="272">
        <v>238600606</v>
      </c>
      <c r="JH13" s="272">
        <v>254062733</v>
      </c>
      <c r="JI13" s="272">
        <v>277525778</v>
      </c>
      <c r="JJ13" s="272">
        <v>265457352</v>
      </c>
      <c r="JK13" s="272">
        <v>381241362</v>
      </c>
      <c r="JL13" s="272">
        <v>253666905</v>
      </c>
      <c r="JM13" s="272">
        <v>329006553.73260874</v>
      </c>
      <c r="JN13" s="272">
        <v>326486091</v>
      </c>
      <c r="JO13" s="272">
        <v>309556195</v>
      </c>
      <c r="JP13" s="272">
        <v>264841824</v>
      </c>
      <c r="JQ13" s="272">
        <v>220429170</v>
      </c>
      <c r="JR13" s="272">
        <v>251021245</v>
      </c>
      <c r="JS13" s="272">
        <v>316860491</v>
      </c>
      <c r="JT13" s="272">
        <v>278643030</v>
      </c>
      <c r="JU13" s="272">
        <v>291715541</v>
      </c>
      <c r="JV13" s="272">
        <v>299629492</v>
      </c>
      <c r="JW13" s="272">
        <v>266664410</v>
      </c>
      <c r="JX13" s="272">
        <v>224492239</v>
      </c>
      <c r="JY13" s="272">
        <v>281239641</v>
      </c>
      <c r="JZ13" s="272">
        <v>254634942</v>
      </c>
      <c r="KA13" s="272">
        <v>268899330</v>
      </c>
      <c r="KB13" s="272">
        <v>318840575</v>
      </c>
      <c r="KC13" s="272">
        <v>323571108</v>
      </c>
      <c r="KD13" s="272">
        <v>314189631</v>
      </c>
      <c r="KE13" s="272">
        <v>289629862</v>
      </c>
    </row>
    <row r="14" spans="1:291" s="83" customFormat="1" ht="13">
      <c r="A14" s="294" t="s">
        <v>247</v>
      </c>
      <c r="B14" s="80">
        <v>52607303.859999999</v>
      </c>
      <c r="C14" s="78">
        <v>54504436.099999994</v>
      </c>
      <c r="D14" s="78">
        <v>41740737.095238097</v>
      </c>
      <c r="E14" s="78">
        <v>30147735.173684213</v>
      </c>
      <c r="F14" s="78">
        <v>26207809.363636363</v>
      </c>
      <c r="G14" s="78">
        <v>29627720.699999996</v>
      </c>
      <c r="H14" s="78">
        <v>25212216.607142858</v>
      </c>
      <c r="I14" s="78">
        <v>37761674.147826083</v>
      </c>
      <c r="J14" s="78">
        <v>23535968.511500001</v>
      </c>
      <c r="K14" s="78">
        <v>26404790.461904764</v>
      </c>
      <c r="L14" s="78">
        <v>25528182.594000001</v>
      </c>
      <c r="M14" s="79">
        <v>24188057.008421052</v>
      </c>
      <c r="N14" s="80">
        <v>30085187.262857143</v>
      </c>
      <c r="O14" s="78">
        <v>34864723.18333333</v>
      </c>
      <c r="P14" s="78">
        <v>27260188.990909088</v>
      </c>
      <c r="Q14" s="78">
        <v>28549245.994999997</v>
      </c>
      <c r="R14" s="78">
        <v>31890387.972727273</v>
      </c>
      <c r="S14" s="78">
        <v>31146672.960000001</v>
      </c>
      <c r="T14" s="78">
        <v>27949699.285714287</v>
      </c>
      <c r="U14" s="78">
        <v>27340762.434782609</v>
      </c>
      <c r="V14" s="78">
        <v>33143096.022105262</v>
      </c>
      <c r="W14" s="78">
        <v>43986181.182272725</v>
      </c>
      <c r="X14" s="78">
        <v>55651185.739</v>
      </c>
      <c r="Y14" s="79">
        <v>41094079.477777779</v>
      </c>
      <c r="Z14" s="80">
        <v>35747514.380952381</v>
      </c>
      <c r="AA14" s="78">
        <v>37557668.888888888</v>
      </c>
      <c r="AB14" s="78">
        <v>37482866.399999999</v>
      </c>
      <c r="AC14" s="78">
        <v>35227540.745454542</v>
      </c>
      <c r="AD14" s="78">
        <v>33158418.095238097</v>
      </c>
      <c r="AE14" s="78">
        <v>35837898.898500003</v>
      </c>
      <c r="AF14" s="78">
        <v>28549422.681363638</v>
      </c>
      <c r="AG14" s="78">
        <v>37159196.920000002</v>
      </c>
      <c r="AH14" s="78">
        <v>27616117.523809522</v>
      </c>
      <c r="AI14" s="78">
        <v>36722819.195652172</v>
      </c>
      <c r="AJ14" s="78">
        <v>27775016.699999999</v>
      </c>
      <c r="AK14" s="79">
        <v>36033530.526315786</v>
      </c>
      <c r="AL14" s="80">
        <v>37144375.824999996</v>
      </c>
      <c r="AM14" s="78">
        <v>33635209.350000001</v>
      </c>
      <c r="AN14" s="78">
        <v>52999594.789473683</v>
      </c>
      <c r="AO14" s="78">
        <v>67052611.884000003</v>
      </c>
      <c r="AP14" s="78">
        <v>76186796.376190484</v>
      </c>
      <c r="AQ14" s="78">
        <v>60866644.605000004</v>
      </c>
      <c r="AR14" s="78">
        <v>48421275.954545453</v>
      </c>
      <c r="AS14" s="78">
        <v>73276791.809523806</v>
      </c>
      <c r="AT14" s="78">
        <v>98798441.160454556</v>
      </c>
      <c r="AU14" s="78">
        <v>88361665.891304344</v>
      </c>
      <c r="AV14" s="78">
        <v>62574497.685000002</v>
      </c>
      <c r="AW14" s="79">
        <v>74273504.321499988</v>
      </c>
      <c r="AX14" s="80">
        <v>96264133.557142854</v>
      </c>
      <c r="AY14" s="78">
        <v>70606446.854444444</v>
      </c>
      <c r="AZ14" s="78">
        <v>70999311.543478265</v>
      </c>
      <c r="BA14" s="78">
        <v>77212283.354999989</v>
      </c>
      <c r="BB14" s="78">
        <v>70528832.261904761</v>
      </c>
      <c r="BC14" s="78">
        <v>85683442.471428573</v>
      </c>
      <c r="BD14" s="78">
        <v>99123994.718571424</v>
      </c>
      <c r="BE14" s="78">
        <v>86662893.902727261</v>
      </c>
      <c r="BF14" s="78">
        <v>74150063.223809525</v>
      </c>
      <c r="BG14" s="78">
        <v>73810156.149499997</v>
      </c>
      <c r="BH14" s="78">
        <v>97191371.549999997</v>
      </c>
      <c r="BI14" s="79">
        <v>84941774.308571428</v>
      </c>
      <c r="BJ14" s="80">
        <v>66039917.748999998</v>
      </c>
      <c r="BK14" s="78">
        <v>119068180.72222222</v>
      </c>
      <c r="BL14" s="78">
        <v>111286863.86363636</v>
      </c>
      <c r="BM14" s="78">
        <v>83637628</v>
      </c>
      <c r="BN14" s="78">
        <v>75757406.295238093</v>
      </c>
      <c r="BO14" s="78">
        <v>109975492.5090909</v>
      </c>
      <c r="BP14" s="78">
        <v>71989763.238095239</v>
      </c>
      <c r="BQ14" s="78">
        <v>79922620.482608691</v>
      </c>
      <c r="BR14" s="78">
        <v>87337796.828571439</v>
      </c>
      <c r="BS14" s="78">
        <v>88234298.3125</v>
      </c>
      <c r="BT14" s="78">
        <v>76871588.674999997</v>
      </c>
      <c r="BU14" s="79">
        <v>60621222.719047613</v>
      </c>
      <c r="BV14" s="80">
        <v>90054830.242857143</v>
      </c>
      <c r="BW14" s="78">
        <v>91372712.588888898</v>
      </c>
      <c r="BX14" s="78">
        <v>81731210.645652175</v>
      </c>
      <c r="BY14" s="78">
        <v>84220815.688888893</v>
      </c>
      <c r="BZ14" s="78">
        <v>86100368.223636359</v>
      </c>
      <c r="CA14" s="78">
        <v>63712162.914285719</v>
      </c>
      <c r="CB14" s="78">
        <v>81710650.676190481</v>
      </c>
      <c r="CC14" s="78">
        <v>91604430.326086953</v>
      </c>
      <c r="CD14" s="78">
        <v>87854948.400000006</v>
      </c>
      <c r="CE14" s="78">
        <v>118763419.25714286</v>
      </c>
      <c r="CF14" s="78">
        <v>138994286.93210527</v>
      </c>
      <c r="CG14" s="79">
        <v>130597839.21315791</v>
      </c>
      <c r="CH14" s="80">
        <v>136508309.44285715</v>
      </c>
      <c r="CI14" s="78">
        <v>128146279.30555555</v>
      </c>
      <c r="CJ14" s="78">
        <v>132482129.88636364</v>
      </c>
      <c r="CK14" s="78">
        <v>158484653.30500001</v>
      </c>
      <c r="CL14" s="78">
        <v>153143205.52727273</v>
      </c>
      <c r="CM14" s="78">
        <v>186932370.40500003</v>
      </c>
      <c r="CN14" s="78">
        <v>193312867.07619047</v>
      </c>
      <c r="CO14" s="78">
        <v>166855430.23043481</v>
      </c>
      <c r="CP14" s="78">
        <v>231652398.87368423</v>
      </c>
      <c r="CQ14" s="78">
        <v>268001500.58863637</v>
      </c>
      <c r="CR14" s="78">
        <v>226987415.87368423</v>
      </c>
      <c r="CS14" s="79">
        <v>175083370.13555557</v>
      </c>
      <c r="CT14" s="80">
        <v>139806097.8561905</v>
      </c>
      <c r="CU14" s="78">
        <v>192700129.13999999</v>
      </c>
      <c r="CV14" s="78">
        <v>165688418.75999999</v>
      </c>
      <c r="CW14" s="78">
        <v>226954602.32047617</v>
      </c>
      <c r="CX14" s="78">
        <v>289594846.37100005</v>
      </c>
      <c r="CY14" s="78">
        <v>170514751.22714287</v>
      </c>
      <c r="CZ14" s="78">
        <v>150884212.78681821</v>
      </c>
      <c r="DA14" s="78">
        <v>163919616.30000001</v>
      </c>
      <c r="DB14" s="78">
        <v>214423860.42500001</v>
      </c>
      <c r="DC14" s="78">
        <v>153250961.11782607</v>
      </c>
      <c r="DD14" s="78">
        <v>144076674.64842105</v>
      </c>
      <c r="DE14" s="79">
        <v>153591072.31</v>
      </c>
      <c r="DF14" s="80">
        <v>190866416.82285714</v>
      </c>
      <c r="DG14" s="78">
        <v>235676058.49888888</v>
      </c>
      <c r="DH14" s="78">
        <v>226933918.07499999</v>
      </c>
      <c r="DI14" s="78">
        <v>213448714.20050001</v>
      </c>
      <c r="DJ14" s="78">
        <v>248123638.24999994</v>
      </c>
      <c r="DK14" s="78">
        <v>211108020.95714301</v>
      </c>
      <c r="DL14" s="78">
        <v>174658673.77272728</v>
      </c>
      <c r="DM14" s="78">
        <v>211664638.30000001</v>
      </c>
      <c r="DN14" s="78">
        <v>256943594.81904799</v>
      </c>
      <c r="DO14" s="78">
        <v>357841856.59047616</v>
      </c>
      <c r="DP14" s="78">
        <v>376189858.10526317</v>
      </c>
      <c r="DQ14" s="78">
        <v>250726021.05000001</v>
      </c>
      <c r="DR14" s="80">
        <v>300938436.40526313</v>
      </c>
      <c r="DS14" s="78">
        <v>283969076.03888893</v>
      </c>
      <c r="DT14" s="78">
        <v>390628016.63913041</v>
      </c>
      <c r="DU14" s="78">
        <v>380361129.66500002</v>
      </c>
      <c r="DV14" s="78">
        <v>451762033.03333336</v>
      </c>
      <c r="DW14" s="78">
        <v>303200179.54761904</v>
      </c>
      <c r="DX14" s="78">
        <v>248892983.69238096</v>
      </c>
      <c r="DY14" s="78">
        <v>259782898.33181819</v>
      </c>
      <c r="DZ14" s="78">
        <v>284791917.44999999</v>
      </c>
      <c r="EA14" s="78">
        <v>311123373.44999999</v>
      </c>
      <c r="EB14" s="78">
        <v>259303421.00500003</v>
      </c>
      <c r="EC14" s="79">
        <v>212115386.75238097</v>
      </c>
      <c r="ED14" s="80">
        <v>282328664.88999999</v>
      </c>
      <c r="EE14" s="78">
        <v>291184430.625</v>
      </c>
      <c r="EF14" s="78">
        <v>274743071.90952379</v>
      </c>
      <c r="EG14" s="78">
        <v>263040358.91052634</v>
      </c>
      <c r="EH14" s="78">
        <v>226475335.33590907</v>
      </c>
      <c r="EI14" s="78">
        <v>195615668.18095237</v>
      </c>
      <c r="EJ14" s="78">
        <v>232209322.38761908</v>
      </c>
      <c r="EK14" s="78">
        <v>303966288.51739132</v>
      </c>
      <c r="EL14" s="78">
        <v>325634332.8238095</v>
      </c>
      <c r="EM14" s="78">
        <v>338466731.19999999</v>
      </c>
      <c r="EN14" s="78">
        <v>338999955.06</v>
      </c>
      <c r="EO14" s="79">
        <v>248199908.20476186</v>
      </c>
      <c r="EP14" s="80">
        <v>363931237.36666667</v>
      </c>
      <c r="EQ14" s="78">
        <v>378115177.32631576</v>
      </c>
      <c r="ER14" s="78">
        <v>300739836.09090906</v>
      </c>
      <c r="ES14" s="78">
        <v>322357857.14999998</v>
      </c>
      <c r="ET14" s="78">
        <v>352319403.80909091</v>
      </c>
      <c r="EU14" s="78">
        <v>237178463.44999999</v>
      </c>
      <c r="EV14" s="78">
        <v>222615474.17142859</v>
      </c>
      <c r="EW14" s="78">
        <v>233621567.67391303</v>
      </c>
      <c r="EX14" s="78">
        <v>302289039.64736843</v>
      </c>
      <c r="EY14" s="78">
        <v>216633167.631818</v>
      </c>
      <c r="EZ14" s="78">
        <v>193428450.70526317</v>
      </c>
      <c r="FA14" s="79">
        <v>237641353.80000001</v>
      </c>
      <c r="FB14" s="80">
        <v>214820580.38095239</v>
      </c>
      <c r="FC14" s="78">
        <v>213434611.11666667</v>
      </c>
      <c r="FD14" s="78">
        <v>276076348.58000004</v>
      </c>
      <c r="FE14" s="78">
        <v>284947494.83954549</v>
      </c>
      <c r="FF14" s="78">
        <v>252612021.50999999</v>
      </c>
      <c r="FG14" s="78">
        <v>307417441.95200002</v>
      </c>
      <c r="FH14" s="78">
        <v>215940832.64909089</v>
      </c>
      <c r="FI14" s="78">
        <v>273175326.12045455</v>
      </c>
      <c r="FJ14" s="78">
        <v>220393783.12380955</v>
      </c>
      <c r="FK14" s="78">
        <v>178931998.85173914</v>
      </c>
      <c r="FL14" s="78">
        <v>203866782.06315789</v>
      </c>
      <c r="FM14" s="79">
        <v>112681084.79684211</v>
      </c>
      <c r="FN14" s="80">
        <v>129069258.49818182</v>
      </c>
      <c r="FO14" s="78">
        <v>161836921.60700002</v>
      </c>
      <c r="FP14" s="78">
        <v>178248977.13157895</v>
      </c>
      <c r="FQ14" s="78">
        <v>218079361.34149998</v>
      </c>
      <c r="FR14" s="78">
        <v>181214384.7752381</v>
      </c>
      <c r="FS14" s="78">
        <v>168443777.67368421</v>
      </c>
      <c r="FT14" s="78">
        <v>219272314.82590911</v>
      </c>
      <c r="FU14" s="78">
        <v>335254887.42380953</v>
      </c>
      <c r="FV14" s="78">
        <v>397951938.94999999</v>
      </c>
      <c r="FW14" s="78">
        <v>414280664.78260869</v>
      </c>
      <c r="FX14" s="78">
        <v>179819073.59999999</v>
      </c>
      <c r="FY14" s="78">
        <v>171111128.85100001</v>
      </c>
      <c r="FZ14" s="80">
        <v>167864213.38857141</v>
      </c>
      <c r="GA14" s="78">
        <v>171762041.6388889</v>
      </c>
      <c r="GB14" s="78">
        <v>129834674.04545455</v>
      </c>
      <c r="GC14" s="78">
        <v>222710450.61999997</v>
      </c>
      <c r="GD14" s="78">
        <v>210301784.44</v>
      </c>
      <c r="GE14" s="78">
        <v>125401820.88571428</v>
      </c>
      <c r="GF14" s="78">
        <v>171381072.08181819</v>
      </c>
      <c r="GG14" s="78">
        <v>168854526.66952381</v>
      </c>
      <c r="GH14" s="78">
        <v>179868846.61428571</v>
      </c>
      <c r="GI14" s="78">
        <v>201913610.21714285</v>
      </c>
      <c r="GJ14" s="78">
        <v>127829293.87368421</v>
      </c>
      <c r="GK14" s="78">
        <v>168216538.06</v>
      </c>
      <c r="GL14" s="80">
        <v>176012950.7368421</v>
      </c>
      <c r="GM14" s="78">
        <v>176930107.82631579</v>
      </c>
      <c r="GN14" s="78">
        <v>380867377.08181816</v>
      </c>
      <c r="GO14" s="78">
        <v>298916316.92500001</v>
      </c>
      <c r="GP14" s="78">
        <v>192002819.76142859</v>
      </c>
      <c r="GQ14" s="78">
        <v>143955367.14954546</v>
      </c>
      <c r="GR14" s="78">
        <v>212237867.49619049</v>
      </c>
      <c r="GS14" s="78">
        <v>163291939.24869567</v>
      </c>
      <c r="GT14" s="78">
        <v>164802238.21666664</v>
      </c>
      <c r="GU14" s="78">
        <v>307356407.40499997</v>
      </c>
      <c r="GV14" s="78">
        <v>304197524.55300003</v>
      </c>
      <c r="GW14" s="81">
        <v>289711928.14571428</v>
      </c>
      <c r="GX14" s="82">
        <v>225891392.08190474</v>
      </c>
      <c r="GY14" s="78">
        <v>256247867.43888888</v>
      </c>
      <c r="GZ14" s="78">
        <v>196766939.6652174</v>
      </c>
      <c r="HA14" s="78">
        <v>167960310.10055554</v>
      </c>
      <c r="HB14" s="78">
        <v>206107992.47863635</v>
      </c>
      <c r="HC14" s="78">
        <v>146427655.43666667</v>
      </c>
      <c r="HD14" s="78">
        <v>131113013.29285713</v>
      </c>
      <c r="HE14" s="78">
        <v>179347085.4752174</v>
      </c>
      <c r="HF14" s="78">
        <v>238910097.91</v>
      </c>
      <c r="HG14" s="78">
        <v>196467295.19571429</v>
      </c>
      <c r="HH14" s="78">
        <v>199124677.10421056</v>
      </c>
      <c r="HI14" s="78">
        <v>179221696.09736842</v>
      </c>
      <c r="HJ14" s="78">
        <v>253456473.58285713</v>
      </c>
      <c r="HK14" s="78">
        <v>320589128.02999997</v>
      </c>
      <c r="HL14" s="78">
        <v>263873281.57142857</v>
      </c>
      <c r="HM14" s="78">
        <v>221195181.23285711</v>
      </c>
      <c r="HN14" s="78">
        <v>398861653.14619046</v>
      </c>
      <c r="HO14" s="78">
        <v>299179133.66428572</v>
      </c>
      <c r="HP14" s="78">
        <v>210713959.46809524</v>
      </c>
      <c r="HQ14" s="78">
        <v>258214672.44</v>
      </c>
      <c r="HR14" s="78">
        <v>251607235.52842104</v>
      </c>
      <c r="HS14" s="272">
        <v>414606253.05954546</v>
      </c>
      <c r="HT14" s="272">
        <v>383222816.94210529</v>
      </c>
      <c r="HU14" s="272">
        <v>319576287.29444402</v>
      </c>
      <c r="HV14" s="272">
        <v>399532050.0447619</v>
      </c>
      <c r="HW14" s="272">
        <v>340892266.11250001</v>
      </c>
      <c r="HX14" s="272">
        <v>352878598.15263158</v>
      </c>
      <c r="HY14" s="272">
        <v>313339764.75714284</v>
      </c>
      <c r="HZ14" s="272">
        <v>267861731.53636363</v>
      </c>
      <c r="IA14" s="272">
        <v>282948887.9894737</v>
      </c>
      <c r="IB14" s="272">
        <v>291171100.31363636</v>
      </c>
      <c r="IC14" s="272">
        <v>336542088.39090914</v>
      </c>
      <c r="ID14" s="272">
        <v>287179385.74761903</v>
      </c>
      <c r="IE14" s="272">
        <v>356583204.73478258</v>
      </c>
      <c r="IF14" s="272">
        <v>426868402.0105263</v>
      </c>
      <c r="IG14" s="272">
        <v>428025689.05000001</v>
      </c>
      <c r="IH14" s="272">
        <v>503873947.87818182</v>
      </c>
      <c r="II14" s="272">
        <v>682930802.9000001</v>
      </c>
      <c r="IJ14" s="272">
        <v>1161575747.2636364</v>
      </c>
      <c r="IK14" s="272">
        <v>530193671.90500003</v>
      </c>
      <c r="IL14" s="272">
        <v>525496015.97500002</v>
      </c>
      <c r="IM14" s="272">
        <v>739907667.71380949</v>
      </c>
      <c r="IN14" s="272">
        <v>692746856.74869561</v>
      </c>
      <c r="IO14" s="272">
        <v>573920157.46142864</v>
      </c>
      <c r="IP14" s="272">
        <v>543291920.61190486</v>
      </c>
      <c r="IQ14" s="272">
        <v>632734598.09500015</v>
      </c>
      <c r="IR14" s="272">
        <v>894593695.90000021</v>
      </c>
      <c r="IS14" s="272">
        <v>954373097.61850011</v>
      </c>
      <c r="IT14" s="272">
        <v>1063390458</v>
      </c>
      <c r="IU14" s="272">
        <v>854745436</v>
      </c>
      <c r="IV14" s="272">
        <v>865875311</v>
      </c>
      <c r="IW14" s="272">
        <v>667164228</v>
      </c>
      <c r="IX14" s="272">
        <v>728695794</v>
      </c>
      <c r="IY14" s="272">
        <v>792888405</v>
      </c>
      <c r="IZ14" s="272">
        <v>603463309</v>
      </c>
      <c r="JA14" s="272">
        <v>701630329</v>
      </c>
      <c r="JB14" s="272">
        <v>918023894</v>
      </c>
      <c r="JC14" s="272">
        <v>840480867</v>
      </c>
      <c r="JD14" s="272">
        <v>830741859</v>
      </c>
      <c r="JE14" s="272">
        <v>702528716</v>
      </c>
      <c r="JF14" s="272">
        <v>737608229</v>
      </c>
      <c r="JG14" s="272">
        <v>764307238</v>
      </c>
      <c r="JH14" s="272">
        <v>894723318</v>
      </c>
      <c r="JI14" s="272">
        <v>693503884</v>
      </c>
      <c r="JJ14" s="272">
        <v>805704759</v>
      </c>
      <c r="JK14" s="272">
        <v>728214137</v>
      </c>
      <c r="JL14" s="272">
        <v>612593296</v>
      </c>
      <c r="JM14" s="272">
        <v>873735531.04478252</v>
      </c>
      <c r="JN14" s="272">
        <v>834933514</v>
      </c>
      <c r="JO14" s="272">
        <v>1121443207</v>
      </c>
      <c r="JP14" s="272">
        <v>970586990</v>
      </c>
      <c r="JQ14" s="272">
        <v>845185378</v>
      </c>
      <c r="JR14" s="272">
        <v>646791815</v>
      </c>
      <c r="JS14" s="272">
        <v>663122900</v>
      </c>
      <c r="JT14" s="272">
        <v>675353206</v>
      </c>
      <c r="JU14" s="272">
        <v>609053753</v>
      </c>
      <c r="JV14" s="272">
        <v>616358968</v>
      </c>
      <c r="JW14" s="272">
        <v>760036295</v>
      </c>
      <c r="JX14" s="272">
        <v>530394821</v>
      </c>
      <c r="JY14" s="272">
        <v>561714292</v>
      </c>
      <c r="JZ14" s="272">
        <v>561496968</v>
      </c>
      <c r="KA14" s="272">
        <v>568093852</v>
      </c>
      <c r="KB14" s="272">
        <v>695630248</v>
      </c>
      <c r="KC14" s="272">
        <v>923472391</v>
      </c>
      <c r="KD14" s="272">
        <v>730502093</v>
      </c>
      <c r="KE14" s="272">
        <v>791979332</v>
      </c>
    </row>
    <row r="15" spans="1:291" s="83" customFormat="1" ht="13">
      <c r="A15" s="429" t="s">
        <v>57</v>
      </c>
      <c r="B15" s="86">
        <v>1050564940.6309999</v>
      </c>
      <c r="C15" s="86">
        <v>965570302.92000008</v>
      </c>
      <c r="D15" s="86">
        <v>708648065.1257143</v>
      </c>
      <c r="E15" s="86">
        <v>823621230.65263152</v>
      </c>
      <c r="F15" s="86">
        <v>665739126.89863646</v>
      </c>
      <c r="G15" s="86">
        <v>866008281.16238117</v>
      </c>
      <c r="H15" s="86">
        <v>623851065.52666664</v>
      </c>
      <c r="I15" s="86">
        <v>864781139.04999995</v>
      </c>
      <c r="J15" s="86">
        <v>545313065.875</v>
      </c>
      <c r="K15" s="86">
        <v>619805706.58809519</v>
      </c>
      <c r="L15" s="86">
        <v>558146404.52849996</v>
      </c>
      <c r="M15" s="86">
        <v>655975922.84000003</v>
      </c>
      <c r="N15" s="86">
        <v>726334837.58238113</v>
      </c>
      <c r="O15" s="86">
        <v>674726730.37</v>
      </c>
      <c r="P15" s="86">
        <v>606265542.70227289</v>
      </c>
      <c r="Q15" s="86">
        <v>784576274.11750007</v>
      </c>
      <c r="R15" s="86">
        <v>556058418.67590916</v>
      </c>
      <c r="S15" s="86">
        <v>614113676.26999998</v>
      </c>
      <c r="T15" s="86">
        <v>494595139.56952381</v>
      </c>
      <c r="U15" s="86">
        <v>477185754.18304336</v>
      </c>
      <c r="V15" s="86">
        <v>483074081.44631588</v>
      </c>
      <c r="W15" s="86">
        <v>535876445.3745454</v>
      </c>
      <c r="X15" s="86">
        <v>681960696.29699981</v>
      </c>
      <c r="Y15" s="86">
        <v>724182886.00500011</v>
      </c>
      <c r="Z15" s="86">
        <v>504367305.28238082</v>
      </c>
      <c r="AA15" s="86">
        <v>631564592.94111097</v>
      </c>
      <c r="AB15" s="86">
        <v>640488094.24549985</v>
      </c>
      <c r="AC15" s="86">
        <v>588332948.52136374</v>
      </c>
      <c r="AD15" s="86">
        <v>503496891.53666657</v>
      </c>
      <c r="AE15" s="86">
        <v>585848942.79499996</v>
      </c>
      <c r="AF15" s="86">
        <v>487245170.99318182</v>
      </c>
      <c r="AG15" s="86">
        <v>600174578.33090889</v>
      </c>
      <c r="AH15" s="86">
        <v>478887498.84380949</v>
      </c>
      <c r="AI15" s="86">
        <v>540999150.27608693</v>
      </c>
      <c r="AJ15" s="86">
        <v>454934679.93049997</v>
      </c>
      <c r="AK15" s="86">
        <v>596273111.52789474</v>
      </c>
      <c r="AL15" s="86">
        <v>573516507.66954553</v>
      </c>
      <c r="AM15" s="86">
        <v>466954925.44350004</v>
      </c>
      <c r="AN15" s="86">
        <v>565254059.31526315</v>
      </c>
      <c r="AO15" s="86">
        <v>815100097.00699997</v>
      </c>
      <c r="AP15" s="86">
        <v>808659029.72904754</v>
      </c>
      <c r="AQ15" s="86">
        <v>776270516.0940001</v>
      </c>
      <c r="AR15" s="86">
        <v>571938322.30500007</v>
      </c>
      <c r="AS15" s="86">
        <v>823278951.04714286</v>
      </c>
      <c r="AT15" s="86">
        <v>1035222310.6818182</v>
      </c>
      <c r="AU15" s="86">
        <v>1128643440.3034782</v>
      </c>
      <c r="AV15" s="86">
        <v>974595301.95799994</v>
      </c>
      <c r="AW15" s="86">
        <v>1192413172.3695002</v>
      </c>
      <c r="AX15" s="86">
        <v>1363787714.8347621</v>
      </c>
      <c r="AY15" s="86">
        <v>1302361663.3349998</v>
      </c>
      <c r="AZ15" s="86">
        <v>1088429413.78</v>
      </c>
      <c r="BA15" s="86">
        <v>1172997385.527</v>
      </c>
      <c r="BB15" s="86">
        <v>997933161.49190462</v>
      </c>
      <c r="BC15" s="86">
        <v>1051411563.2814288</v>
      </c>
      <c r="BD15" s="86">
        <v>1133235860.8771424</v>
      </c>
      <c r="BE15" s="86">
        <v>1196951171.5259089</v>
      </c>
      <c r="BF15" s="86">
        <v>1158959256.6085715</v>
      </c>
      <c r="BG15" s="86">
        <v>1358757141.7114999</v>
      </c>
      <c r="BH15" s="86">
        <v>1223650794.1570001</v>
      </c>
      <c r="BI15" s="86">
        <v>1537388033.2066667</v>
      </c>
      <c r="BJ15" s="86">
        <v>1253010259.04</v>
      </c>
      <c r="BK15" s="86">
        <v>2050256222.1055555</v>
      </c>
      <c r="BL15" s="86">
        <v>1873144456.8231819</v>
      </c>
      <c r="BM15" s="86">
        <v>1431916105.1485</v>
      </c>
      <c r="BN15" s="86">
        <v>1142457554.7047617</v>
      </c>
      <c r="BO15" s="86">
        <v>1497259309.2509091</v>
      </c>
      <c r="BP15" s="86">
        <v>1332948863.4119046</v>
      </c>
      <c r="BQ15" s="86">
        <v>1605052638.306957</v>
      </c>
      <c r="BR15" s="86">
        <v>1719041750.9714284</v>
      </c>
      <c r="BS15" s="86">
        <v>1897211523.4225001</v>
      </c>
      <c r="BT15" s="86">
        <v>1717304329.3034999</v>
      </c>
      <c r="BU15" s="86">
        <v>1778588488.9133332</v>
      </c>
      <c r="BV15" s="86">
        <v>2204074866.3752379</v>
      </c>
      <c r="BW15" s="86">
        <v>2674427647.8505559</v>
      </c>
      <c r="BX15" s="86">
        <v>2173895839.717391</v>
      </c>
      <c r="BY15" s="86">
        <v>2518131911.2894449</v>
      </c>
      <c r="BZ15" s="86">
        <v>2951433727.184999</v>
      </c>
      <c r="CA15" s="86">
        <v>2238124506.0009522</v>
      </c>
      <c r="CB15" s="86">
        <v>1747822956.770952</v>
      </c>
      <c r="CC15" s="86">
        <v>2180834716.8534784</v>
      </c>
      <c r="CD15" s="86">
        <v>2075818968.3284998</v>
      </c>
      <c r="CE15" s="86">
        <v>2511329595.7238097</v>
      </c>
      <c r="CF15" s="86">
        <v>2857812729.0805264</v>
      </c>
      <c r="CG15" s="86">
        <v>3163705799.476316</v>
      </c>
      <c r="CH15" s="86">
        <v>3086228302.421905</v>
      </c>
      <c r="CI15" s="86">
        <v>4165229126.2833328</v>
      </c>
      <c r="CJ15" s="86">
        <v>3490549265.6372728</v>
      </c>
      <c r="CK15" s="86">
        <v>4224347117.6975007</v>
      </c>
      <c r="CL15" s="86">
        <v>3965489817.6459093</v>
      </c>
      <c r="CM15" s="86">
        <v>5256629377.9840002</v>
      </c>
      <c r="CN15" s="86">
        <v>4817452959.7057133</v>
      </c>
      <c r="CO15" s="86">
        <v>5377628182.6817389</v>
      </c>
      <c r="CP15" s="86">
        <v>4730783884.2989464</v>
      </c>
      <c r="CQ15" s="86">
        <v>6744008339.5354557</v>
      </c>
      <c r="CR15" s="86">
        <v>6770618497.9905262</v>
      </c>
      <c r="CS15" s="86">
        <v>6288417549.3938875</v>
      </c>
      <c r="CT15" s="86">
        <v>6000522693.945715</v>
      </c>
      <c r="CU15" s="86">
        <v>6130909881.6236839</v>
      </c>
      <c r="CV15" s="86">
        <v>5561974561.0405006</v>
      </c>
      <c r="CW15" s="86">
        <v>6225940917.3228559</v>
      </c>
      <c r="CX15" s="86">
        <v>7033627922.8290005</v>
      </c>
      <c r="CY15" s="86">
        <v>6311026747.4238091</v>
      </c>
      <c r="CZ15" s="86">
        <v>5638575329.6654549</v>
      </c>
      <c r="DA15" s="86">
        <v>4809447299.4866667</v>
      </c>
      <c r="DB15" s="86">
        <v>5493420591.5286369</v>
      </c>
      <c r="DC15" s="86">
        <v>5325023965.1673918</v>
      </c>
      <c r="DD15" s="86">
        <v>3772489542.8268423</v>
      </c>
      <c r="DE15" s="86">
        <v>3840072819.6385002</v>
      </c>
      <c r="DF15" s="86">
        <v>3593524176.0233335</v>
      </c>
      <c r="DG15" s="86">
        <v>4104490766.0366664</v>
      </c>
      <c r="DH15" s="86">
        <v>4042559678.6099997</v>
      </c>
      <c r="DI15" s="86">
        <v>4859179131.6790009</v>
      </c>
      <c r="DJ15" s="86">
        <v>5400179116.7350006</v>
      </c>
      <c r="DK15" s="86">
        <v>5367746796.7828627</v>
      </c>
      <c r="DL15" s="86">
        <v>4883470688.8122721</v>
      </c>
      <c r="DM15" s="86">
        <v>5332623760.9695253</v>
      </c>
      <c r="DN15" s="86">
        <v>5436690537.3028545</v>
      </c>
      <c r="DO15" s="84">
        <v>7345094578.721427</v>
      </c>
      <c r="DP15" s="84">
        <v>6470723881.2168417</v>
      </c>
      <c r="DQ15" s="84">
        <v>6659870686.3760004</v>
      </c>
      <c r="DR15" s="86">
        <v>6793181921.9168425</v>
      </c>
      <c r="DS15" s="84">
        <v>6557160520.8416662</v>
      </c>
      <c r="DT15" s="84">
        <v>6469313660.6078262</v>
      </c>
      <c r="DU15" s="84">
        <v>6933238973.9440012</v>
      </c>
      <c r="DV15" s="84">
        <v>7278534077.7942886</v>
      </c>
      <c r="DW15" s="84">
        <v>5839056004.4147606</v>
      </c>
      <c r="DX15" s="84">
        <v>5384049572.6228561</v>
      </c>
      <c r="DY15" s="84">
        <v>5631047718.4195461</v>
      </c>
      <c r="DZ15" s="84">
        <v>6711549091.4338102</v>
      </c>
      <c r="EA15" s="84">
        <v>7777004334.2954988</v>
      </c>
      <c r="EB15" s="84">
        <v>6318211268.6499996</v>
      </c>
      <c r="EC15" s="85">
        <v>6306441425.4966669</v>
      </c>
      <c r="ED15" s="86">
        <v>6474215896.2880001</v>
      </c>
      <c r="EE15" s="84">
        <v>7283617671.4470005</v>
      </c>
      <c r="EF15" s="84">
        <v>6460562325.7104759</v>
      </c>
      <c r="EG15" s="84">
        <v>6683588163.8447351</v>
      </c>
      <c r="EH15" s="84">
        <v>6072139358.8677263</v>
      </c>
      <c r="EI15" s="84">
        <v>5913511817.2338104</v>
      </c>
      <c r="EJ15" s="84">
        <v>5694803281.9338093</v>
      </c>
      <c r="EK15" s="84">
        <v>7733326653.3704329</v>
      </c>
      <c r="EL15" s="84">
        <v>6257553549.3038082</v>
      </c>
      <c r="EM15" s="84">
        <v>7115615597.4060001</v>
      </c>
      <c r="EN15" s="84">
        <v>5935751671.9665003</v>
      </c>
      <c r="EO15" s="85">
        <v>6222465638.3447618</v>
      </c>
      <c r="EP15" s="86">
        <v>6296911603.8209515</v>
      </c>
      <c r="EQ15" s="84">
        <v>8279389171.0810528</v>
      </c>
      <c r="ER15" s="84">
        <v>7003329391.4004498</v>
      </c>
      <c r="ES15" s="84">
        <v>7327571826.332201</v>
      </c>
      <c r="ET15" s="84">
        <v>7436444275.6599979</v>
      </c>
      <c r="EU15" s="84">
        <v>8158876592.1639996</v>
      </c>
      <c r="EV15" s="84">
        <v>6023411205.2828569</v>
      </c>
      <c r="EW15" s="84">
        <v>7166223148.4826088</v>
      </c>
      <c r="EX15" s="84">
        <v>8442553749.8678923</v>
      </c>
      <c r="EY15" s="84">
        <v>6663473252.6122704</v>
      </c>
      <c r="EZ15" s="84">
        <v>6639751004.6173687</v>
      </c>
      <c r="FA15" s="85">
        <v>7821967375.1394453</v>
      </c>
      <c r="FB15" s="86">
        <v>7340753905.0552387</v>
      </c>
      <c r="FC15" s="84">
        <v>7829260894.9311104</v>
      </c>
      <c r="FD15" s="84">
        <v>7412913744.940999</v>
      </c>
      <c r="FE15" s="84">
        <v>8225391687.9359102</v>
      </c>
      <c r="FF15" s="84">
        <v>7730408278.7038078</v>
      </c>
      <c r="FG15" s="84">
        <v>8941676399.9445</v>
      </c>
      <c r="FH15" s="84">
        <v>6030665250.4386368</v>
      </c>
      <c r="FI15" s="84">
        <v>8504153103.2163639</v>
      </c>
      <c r="FJ15" s="84">
        <v>7158310620.8761883</v>
      </c>
      <c r="FK15" s="84">
        <v>6630831879.4578257</v>
      </c>
      <c r="FL15" s="84">
        <v>6978781876.0799999</v>
      </c>
      <c r="FM15" s="85">
        <v>6240953430.2315788</v>
      </c>
      <c r="FN15" s="86">
        <v>6224437227.7909098</v>
      </c>
      <c r="FO15" s="84">
        <v>6576781769.2115002</v>
      </c>
      <c r="FP15" s="84">
        <v>6588712429.1705265</v>
      </c>
      <c r="FQ15" s="84">
        <v>7504410681.9760008</v>
      </c>
      <c r="FR15" s="84">
        <v>6371721812.4714308</v>
      </c>
      <c r="FS15" s="84">
        <v>6337293805.1547375</v>
      </c>
      <c r="FT15" s="84">
        <v>6045703425.0627279</v>
      </c>
      <c r="FU15" s="84">
        <v>7448874323.8880968</v>
      </c>
      <c r="FV15" s="84">
        <v>8377682242.1877279</v>
      </c>
      <c r="FW15" s="84">
        <v>10875831684.403042</v>
      </c>
      <c r="FX15" s="84">
        <v>6852162982.3305302</v>
      </c>
      <c r="FY15" s="84">
        <v>7810466323.1064987</v>
      </c>
      <c r="FZ15" s="86">
        <v>6346990419.6861916</v>
      </c>
      <c r="GA15" s="84">
        <v>7132300007.9405556</v>
      </c>
      <c r="GB15" s="84">
        <v>6541370452.4095459</v>
      </c>
      <c r="GC15" s="84">
        <v>7850592864.7110004</v>
      </c>
      <c r="GD15" s="84">
        <v>7200273052.5489998</v>
      </c>
      <c r="GE15" s="84">
        <v>6342722014.3871422</v>
      </c>
      <c r="GF15" s="84">
        <v>5726377718.6577272</v>
      </c>
      <c r="GG15" s="84">
        <v>6955971475.3742847</v>
      </c>
      <c r="GH15" s="84">
        <v>6975076676.1161909</v>
      </c>
      <c r="GI15" s="84">
        <v>7538991268.1933336</v>
      </c>
      <c r="GJ15" s="84">
        <v>6360659241.2363157</v>
      </c>
      <c r="GK15" s="84">
        <v>6628603560.5529995</v>
      </c>
      <c r="GL15" s="86">
        <v>5241845973.8436842</v>
      </c>
      <c r="GM15" s="84">
        <v>6073751579.1452627</v>
      </c>
      <c r="GN15" s="84">
        <v>9194171366.0336361</v>
      </c>
      <c r="GO15" s="84">
        <v>8337962740.8615007</v>
      </c>
      <c r="GP15" s="84">
        <f>139565311987.9/21</f>
        <v>6645967237.5190477</v>
      </c>
      <c r="GQ15" s="84">
        <v>6527978481.329545</v>
      </c>
      <c r="GR15" s="84">
        <v>6803314074.5080957</v>
      </c>
      <c r="GS15" s="84">
        <v>7316012390.7117386</v>
      </c>
      <c r="GT15" s="84">
        <v>6627672880.5099993</v>
      </c>
      <c r="GU15" s="84">
        <v>8810845177.0649986</v>
      </c>
      <c r="GV15" s="84">
        <v>9272014184.3959999</v>
      </c>
      <c r="GW15" s="87">
        <v>7950070843.9790478</v>
      </c>
      <c r="GX15" s="88">
        <v>6872090033.1323805</v>
      </c>
      <c r="GY15" s="84">
        <v>9178455913.6083336</v>
      </c>
      <c r="GZ15" s="84">
        <v>8216873122.8343477</v>
      </c>
      <c r="HA15" s="84">
        <v>8111200715.4788885</v>
      </c>
      <c r="HB15" s="84">
        <v>9563546958.2345448</v>
      </c>
      <c r="HC15" s="84">
        <v>7675416998.8790474</v>
      </c>
      <c r="HD15" s="84">
        <v>6359182737.934762</v>
      </c>
      <c r="HE15" s="84">
        <v>8757588980.4586945</v>
      </c>
      <c r="HF15" s="84">
        <v>9955051906.7335014</v>
      </c>
      <c r="HG15" s="84">
        <v>10216088536.139523</v>
      </c>
      <c r="HH15" s="84">
        <v>10331844197.919474</v>
      </c>
      <c r="HI15" s="84">
        <v>9703994993.3184204</v>
      </c>
      <c r="HJ15" s="84">
        <v>10177689020.294762</v>
      </c>
      <c r="HK15" s="84">
        <v>13103631044.869444</v>
      </c>
      <c r="HL15" s="84">
        <v>10876868922.79711</v>
      </c>
      <c r="HM15" s="84">
        <v>10289831804.210953</v>
      </c>
      <c r="HN15" s="84">
        <v>14184109634.543808</v>
      </c>
      <c r="HO15" s="84">
        <v>13010539082.203333</v>
      </c>
      <c r="HP15" s="84">
        <v>9416362019.2747612</v>
      </c>
      <c r="HQ15" s="84">
        <v>10697378287.153479</v>
      </c>
      <c r="HR15" s="84">
        <v>9604581620.4226322</v>
      </c>
      <c r="HS15" s="270">
        <v>16997923895.659546</v>
      </c>
      <c r="HT15" s="270">
        <v>15139497842.325262</v>
      </c>
      <c r="HU15" s="270">
        <v>14590848586.085556</v>
      </c>
      <c r="HV15" s="270">
        <v>16855281125.049522</v>
      </c>
      <c r="HW15" s="270">
        <v>16969525391.758999</v>
      </c>
      <c r="HX15" s="270">
        <v>16258645226.825262</v>
      </c>
      <c r="HY15" s="270">
        <v>14729581176.922857</v>
      </c>
      <c r="HZ15" s="270">
        <v>15010478979.35</v>
      </c>
      <c r="IA15" s="270">
        <v>15917164089.689999</v>
      </c>
      <c r="IB15" s="270">
        <v>16713666812.194548</v>
      </c>
      <c r="IC15" s="270">
        <v>19737630561.540455</v>
      </c>
      <c r="ID15" s="270">
        <v>16475286044.365713</v>
      </c>
      <c r="IE15" s="270">
        <v>16614045935.87348</v>
      </c>
      <c r="IF15" s="270">
        <v>19545698233.75</v>
      </c>
      <c r="IG15" s="270">
        <v>22919520825.446316</v>
      </c>
      <c r="IH15" s="270">
        <v>23302742623.471817</v>
      </c>
      <c r="II15" s="270">
        <v>29287348386.361668</v>
      </c>
      <c r="IJ15" s="270">
        <v>34237165654.900906</v>
      </c>
      <c r="IK15" s="270">
        <v>28438565405.148499</v>
      </c>
      <c r="IL15" s="270">
        <v>26055290066.391499</v>
      </c>
      <c r="IM15" s="270">
        <v>32472640813.115242</v>
      </c>
      <c r="IN15" s="270">
        <v>29354613421.677826</v>
      </c>
      <c r="IO15" s="270">
        <v>31393666330.683815</v>
      </c>
      <c r="IP15" s="270">
        <v>27993600685.068573</v>
      </c>
      <c r="IQ15" s="270">
        <v>28482448361.197506</v>
      </c>
      <c r="IR15" s="270">
        <v>34177315450.936993</v>
      </c>
      <c r="IS15" s="270">
        <v>35416691045.019997</v>
      </c>
      <c r="IT15" s="270">
        <v>36981323282</v>
      </c>
      <c r="IU15" s="270">
        <v>39483409839</v>
      </c>
      <c r="IV15" s="270">
        <v>38096787359</v>
      </c>
      <c r="IW15" s="270">
        <v>32538082807</v>
      </c>
      <c r="IX15" s="270">
        <v>33237877321</v>
      </c>
      <c r="IY15" s="270">
        <v>37054612812</v>
      </c>
      <c r="IZ15" s="270">
        <v>29011191771</v>
      </c>
      <c r="JA15" s="270">
        <v>34030697117</v>
      </c>
      <c r="JB15" s="270">
        <v>34705050956</v>
      </c>
      <c r="JC15" s="270">
        <v>36159714537</v>
      </c>
      <c r="JD15" s="270">
        <v>31902925683</v>
      </c>
      <c r="JE15" s="270">
        <v>29845983061</v>
      </c>
      <c r="JF15" s="270">
        <v>30652216178</v>
      </c>
      <c r="JG15" s="270">
        <v>32737968587</v>
      </c>
      <c r="JH15" s="270">
        <v>33298705317</v>
      </c>
      <c r="JI15" s="270">
        <v>30329055156</v>
      </c>
      <c r="JJ15" s="270">
        <v>30409878241</v>
      </c>
      <c r="JK15" s="270">
        <v>28840059947</v>
      </c>
      <c r="JL15" s="270">
        <v>22392164578</v>
      </c>
      <c r="JM15" s="270">
        <v>29632748666.754333</v>
      </c>
      <c r="JN15" s="270">
        <v>29475542485</v>
      </c>
      <c r="JO15" s="270">
        <v>35184183246</v>
      </c>
      <c r="JP15" s="270">
        <v>36315697854</v>
      </c>
      <c r="JQ15" s="270">
        <v>29267866417</v>
      </c>
      <c r="JR15" s="270">
        <v>25541250983</v>
      </c>
      <c r="JS15" s="270">
        <v>26472727171</v>
      </c>
      <c r="JT15" s="270">
        <v>26468526148</v>
      </c>
      <c r="JU15" s="270">
        <v>25595987650</v>
      </c>
      <c r="JV15" s="270">
        <v>27101282210</v>
      </c>
      <c r="JW15" s="270">
        <v>30509347097</v>
      </c>
      <c r="JX15" s="270">
        <v>24849883670</v>
      </c>
      <c r="JY15" s="270">
        <v>25423563862</v>
      </c>
      <c r="JZ15" s="270">
        <v>23320859823</v>
      </c>
      <c r="KA15" s="270">
        <v>23201973908</v>
      </c>
      <c r="KB15" s="270">
        <v>27465601525</v>
      </c>
      <c r="KC15" s="270">
        <v>25292173687</v>
      </c>
      <c r="KD15" s="270">
        <v>22489274187</v>
      </c>
      <c r="KE15" s="270">
        <v>26021973862</v>
      </c>
    </row>
    <row r="17" spans="1:291" ht="12.5">
      <c r="A17" s="274"/>
      <c r="B17" s="274"/>
      <c r="C17" s="274"/>
      <c r="D17" s="274"/>
      <c r="E17" s="274"/>
      <c r="F17" s="274"/>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274"/>
      <c r="AK17" s="274"/>
      <c r="AL17" s="274"/>
      <c r="AM17" s="274"/>
      <c r="AN17" s="274"/>
      <c r="AO17" s="274"/>
      <c r="AP17" s="274"/>
      <c r="AQ17" s="274"/>
      <c r="AR17" s="274"/>
      <c r="AS17" s="274"/>
      <c r="AT17" s="274"/>
      <c r="AU17" s="274"/>
      <c r="AV17" s="274"/>
      <c r="AW17" s="274"/>
      <c r="AX17" s="274"/>
      <c r="AY17" s="274"/>
      <c r="AZ17" s="274"/>
      <c r="BA17" s="274"/>
      <c r="BB17" s="274"/>
      <c r="BC17" s="274"/>
      <c r="BD17" s="274"/>
      <c r="BE17" s="274"/>
      <c r="BF17" s="274"/>
      <c r="BG17" s="274"/>
      <c r="BH17" s="274"/>
      <c r="BI17" s="274"/>
      <c r="BJ17" s="274"/>
      <c r="BK17" s="274"/>
      <c r="BL17" s="274"/>
      <c r="BM17" s="274"/>
      <c r="BN17" s="274"/>
      <c r="BO17" s="274"/>
      <c r="BP17" s="274"/>
      <c r="BQ17" s="274"/>
      <c r="BR17" s="274"/>
      <c r="BS17" s="274"/>
      <c r="BT17" s="274"/>
      <c r="BU17" s="274"/>
      <c r="BV17" s="274"/>
      <c r="BW17" s="274"/>
      <c r="BX17" s="274"/>
      <c r="BY17" s="274"/>
      <c r="BZ17" s="274"/>
      <c r="CA17" s="274"/>
      <c r="CB17" s="274"/>
      <c r="CC17" s="274"/>
      <c r="CD17" s="274"/>
      <c r="CE17" s="274"/>
      <c r="CF17" s="274"/>
      <c r="CG17" s="274"/>
      <c r="CH17" s="274"/>
      <c r="CI17" s="274"/>
      <c r="CJ17" s="274"/>
      <c r="CK17" s="274"/>
      <c r="CL17" s="274"/>
      <c r="CM17" s="274"/>
      <c r="CN17" s="274"/>
      <c r="CO17" s="274"/>
      <c r="CP17" s="274"/>
      <c r="CQ17" s="274"/>
      <c r="CR17" s="274"/>
      <c r="CS17" s="274"/>
      <c r="CT17" s="274"/>
      <c r="CU17" s="274"/>
      <c r="CV17" s="274"/>
      <c r="CW17" s="274"/>
      <c r="CX17" s="274"/>
      <c r="CY17" s="274"/>
      <c r="CZ17" s="274"/>
      <c r="DA17" s="274"/>
      <c r="DB17" s="274"/>
      <c r="DC17" s="274"/>
      <c r="DD17" s="274"/>
      <c r="DE17" s="274"/>
      <c r="DF17" s="274"/>
      <c r="DG17" s="274"/>
      <c r="DH17" s="274"/>
      <c r="DI17" s="274"/>
      <c r="DJ17" s="274"/>
      <c r="DK17" s="274"/>
      <c r="DL17" s="274"/>
      <c r="DM17" s="274"/>
      <c r="DN17" s="274"/>
      <c r="DO17" s="274"/>
      <c r="DP17" s="274"/>
      <c r="DQ17" s="274"/>
      <c r="DR17" s="274"/>
      <c r="DS17" s="274"/>
      <c r="DT17" s="274"/>
      <c r="DU17" s="274"/>
      <c r="DV17" s="274"/>
      <c r="DW17" s="274"/>
      <c r="DX17" s="274"/>
      <c r="DY17" s="274"/>
      <c r="DZ17" s="274"/>
      <c r="EA17" s="274"/>
      <c r="EB17" s="274"/>
      <c r="EC17" s="274"/>
      <c r="ED17" s="274"/>
      <c r="EE17" s="274"/>
      <c r="EF17" s="274"/>
      <c r="EG17" s="274"/>
      <c r="EH17" s="274"/>
      <c r="EI17" s="274"/>
      <c r="EJ17" s="274"/>
      <c r="EK17" s="274"/>
      <c r="EL17" s="274"/>
      <c r="EM17" s="274"/>
      <c r="EN17" s="274"/>
      <c r="EO17" s="274"/>
      <c r="EP17" s="274"/>
      <c r="EQ17" s="274"/>
      <c r="ER17" s="274"/>
      <c r="ES17" s="274"/>
      <c r="ET17" s="274"/>
      <c r="EU17" s="274"/>
      <c r="EV17" s="274"/>
      <c r="EW17" s="274"/>
      <c r="EX17" s="274"/>
      <c r="EY17" s="274"/>
      <c r="EZ17" s="274"/>
      <c r="FA17" s="274"/>
      <c r="FB17" s="274"/>
      <c r="FC17" s="274"/>
      <c r="FD17" s="274"/>
      <c r="FE17" s="274"/>
      <c r="FF17" s="274"/>
      <c r="FG17" s="274"/>
      <c r="FH17" s="274"/>
      <c r="FI17" s="274"/>
      <c r="FJ17" s="274"/>
      <c r="FK17" s="274"/>
      <c r="FL17" s="274"/>
      <c r="FM17" s="274"/>
      <c r="FN17" s="274"/>
      <c r="FO17" s="274"/>
      <c r="FP17" s="274"/>
      <c r="FQ17" s="274"/>
      <c r="FR17" s="274"/>
      <c r="IN17" s="497"/>
      <c r="JF17" s="548"/>
      <c r="JG17" s="548"/>
      <c r="JH17" s="548"/>
      <c r="JI17" s="548"/>
      <c r="JJ17" s="548"/>
      <c r="JK17" s="548"/>
      <c r="JL17" s="548"/>
      <c r="JM17" s="548"/>
      <c r="JN17" s="548"/>
      <c r="JO17" s="548"/>
      <c r="JP17" s="548"/>
      <c r="JQ17" s="548"/>
      <c r="JR17" s="548"/>
      <c r="JS17" s="548"/>
      <c r="JT17" s="548"/>
      <c r="JU17" s="548"/>
      <c r="JV17" s="548"/>
      <c r="JW17" s="548"/>
      <c r="JX17" s="548"/>
      <c r="JY17" s="548"/>
      <c r="JZ17" s="548"/>
      <c r="KA17" s="548"/>
      <c r="KB17" s="548"/>
      <c r="KC17" s="548"/>
      <c r="KD17" s="548"/>
      <c r="KE17" s="548"/>
    </row>
    <row r="18" spans="1:291" ht="15.5">
      <c r="A18" s="278" t="s">
        <v>245</v>
      </c>
      <c r="BJ18" s="274"/>
      <c r="BK18" s="274"/>
      <c r="BL18" s="274"/>
      <c r="BM18" s="274"/>
      <c r="BN18" s="274"/>
      <c r="BO18" s="274"/>
      <c r="BP18" s="274"/>
      <c r="BQ18" s="274"/>
      <c r="BR18" s="274"/>
      <c r="BS18" s="274"/>
      <c r="BT18" s="274"/>
      <c r="BU18" s="274"/>
      <c r="BV18" s="274"/>
      <c r="BW18" s="274"/>
      <c r="BX18" s="274"/>
      <c r="BY18" s="274"/>
      <c r="BZ18" s="274"/>
      <c r="CA18" s="274"/>
      <c r="CB18" s="274"/>
      <c r="CC18" s="274"/>
      <c r="CD18" s="274"/>
      <c r="CE18" s="274"/>
      <c r="CF18" s="274"/>
      <c r="CG18" s="274"/>
      <c r="CH18" s="274"/>
      <c r="CI18" s="274"/>
      <c r="CJ18" s="274"/>
      <c r="CK18" s="274"/>
      <c r="CL18" s="274"/>
      <c r="CM18" s="274"/>
      <c r="CN18" s="274"/>
      <c r="CO18" s="274"/>
      <c r="CP18" s="274"/>
      <c r="CQ18" s="274"/>
      <c r="CR18" s="274"/>
      <c r="CS18" s="274"/>
      <c r="CT18" s="274"/>
      <c r="CU18" s="274"/>
      <c r="CV18" s="274"/>
      <c r="CW18" s="274"/>
      <c r="CX18" s="274"/>
      <c r="CY18" s="274"/>
      <c r="CZ18" s="274"/>
      <c r="DA18" s="274"/>
      <c r="DB18" s="274"/>
      <c r="DC18" s="274"/>
      <c r="DD18" s="274"/>
      <c r="DE18" s="274"/>
      <c r="DF18" s="274"/>
      <c r="DG18" s="274"/>
      <c r="DH18" s="274"/>
      <c r="DI18" s="274"/>
      <c r="DJ18" s="274"/>
      <c r="DK18" s="274"/>
      <c r="DL18" s="274"/>
      <c r="DM18" s="274"/>
      <c r="DN18" s="274"/>
      <c r="DO18" s="274"/>
      <c r="DP18" s="274"/>
      <c r="DQ18" s="274"/>
      <c r="DR18" s="274"/>
      <c r="DS18" s="274"/>
      <c r="DT18" s="274"/>
      <c r="DU18" s="274"/>
      <c r="DV18" s="274"/>
      <c r="DW18" s="274"/>
      <c r="DX18" s="274"/>
      <c r="DY18" s="274"/>
      <c r="DZ18" s="274"/>
      <c r="EA18" s="274"/>
      <c r="EB18" s="274"/>
      <c r="EC18" s="274"/>
      <c r="ED18" s="274"/>
      <c r="EE18" s="274"/>
      <c r="EF18" s="274"/>
      <c r="EG18" s="274"/>
      <c r="EH18" s="274"/>
      <c r="EI18" s="274"/>
      <c r="EJ18" s="274"/>
      <c r="EK18" s="274"/>
      <c r="EL18" s="274"/>
      <c r="EM18" s="274"/>
      <c r="EN18" s="274"/>
      <c r="EO18" s="274"/>
      <c r="EP18" s="274"/>
      <c r="EQ18" s="274"/>
      <c r="ER18" s="274"/>
      <c r="ES18" s="274"/>
      <c r="ET18" s="274"/>
      <c r="EU18" s="274"/>
      <c r="EV18" s="274"/>
      <c r="EW18" s="274"/>
      <c r="EX18" s="274"/>
      <c r="EY18" s="274"/>
      <c r="EZ18" s="274"/>
      <c r="FA18" s="274"/>
      <c r="FB18" s="274"/>
      <c r="FC18" s="274"/>
      <c r="FD18" s="274"/>
      <c r="FE18" s="274"/>
      <c r="FF18" s="274"/>
      <c r="FG18" s="274"/>
      <c r="FH18" s="274"/>
      <c r="FI18" s="274"/>
      <c r="FJ18" s="274"/>
      <c r="FK18" s="274"/>
      <c r="FL18" s="274"/>
      <c r="FM18" s="274"/>
      <c r="FN18" s="274"/>
      <c r="FO18" s="274"/>
      <c r="FP18" s="274"/>
      <c r="FQ18" s="274"/>
    </row>
    <row r="19" spans="1:291" ht="13">
      <c r="A19" s="275" t="s">
        <v>248</v>
      </c>
      <c r="B19" s="223">
        <v>36526</v>
      </c>
      <c r="C19" s="223">
        <v>36557</v>
      </c>
      <c r="D19" s="223">
        <v>36586</v>
      </c>
      <c r="E19" s="223">
        <v>36617</v>
      </c>
      <c r="F19" s="223">
        <v>36647</v>
      </c>
      <c r="G19" s="223">
        <v>36678</v>
      </c>
      <c r="H19" s="223">
        <v>36708</v>
      </c>
      <c r="I19" s="223">
        <v>36739</v>
      </c>
      <c r="J19" s="223">
        <v>36770</v>
      </c>
      <c r="K19" s="223">
        <v>36800</v>
      </c>
      <c r="L19" s="223">
        <v>36831</v>
      </c>
      <c r="M19" s="223">
        <v>36861</v>
      </c>
      <c r="N19" s="223">
        <v>36892</v>
      </c>
      <c r="O19" s="223">
        <v>36923</v>
      </c>
      <c r="P19" s="223">
        <v>36951</v>
      </c>
      <c r="Q19" s="223">
        <v>36982</v>
      </c>
      <c r="R19" s="223">
        <v>37012</v>
      </c>
      <c r="S19" s="223">
        <v>37043</v>
      </c>
      <c r="T19" s="223">
        <v>37073</v>
      </c>
      <c r="U19" s="223">
        <v>37104</v>
      </c>
      <c r="V19" s="223">
        <v>37135</v>
      </c>
      <c r="W19" s="223">
        <v>37165</v>
      </c>
      <c r="X19" s="223">
        <v>37196</v>
      </c>
      <c r="Y19" s="223">
        <v>37226</v>
      </c>
      <c r="Z19" s="223">
        <v>37257</v>
      </c>
      <c r="AA19" s="223">
        <v>37288</v>
      </c>
      <c r="AB19" s="223">
        <v>37316</v>
      </c>
      <c r="AC19" s="223">
        <v>37347</v>
      </c>
      <c r="AD19" s="223">
        <v>37377</v>
      </c>
      <c r="AE19" s="223">
        <v>37408</v>
      </c>
      <c r="AF19" s="223">
        <v>37438</v>
      </c>
      <c r="AG19" s="223">
        <v>37469</v>
      </c>
      <c r="AH19" s="223">
        <v>37500</v>
      </c>
      <c r="AI19" s="223">
        <v>37530</v>
      </c>
      <c r="AJ19" s="223">
        <v>37561</v>
      </c>
      <c r="AK19" s="223">
        <v>37591</v>
      </c>
      <c r="AL19" s="223">
        <v>37622</v>
      </c>
      <c r="AM19" s="223">
        <v>37653</v>
      </c>
      <c r="AN19" s="223">
        <v>37681</v>
      </c>
      <c r="AO19" s="223">
        <v>37712</v>
      </c>
      <c r="AP19" s="223">
        <v>37742</v>
      </c>
      <c r="AQ19" s="223">
        <v>37773</v>
      </c>
      <c r="AR19" s="223">
        <v>37803</v>
      </c>
      <c r="AS19" s="223">
        <v>37834</v>
      </c>
      <c r="AT19" s="223">
        <v>37865</v>
      </c>
      <c r="AU19" s="223">
        <v>37895</v>
      </c>
      <c r="AV19" s="223">
        <v>37926</v>
      </c>
      <c r="AW19" s="223">
        <v>37956</v>
      </c>
      <c r="AX19" s="223">
        <v>37987</v>
      </c>
      <c r="AY19" s="223">
        <v>38018</v>
      </c>
      <c r="AZ19" s="223">
        <v>38047</v>
      </c>
      <c r="BA19" s="223">
        <v>38078</v>
      </c>
      <c r="BB19" s="223">
        <v>38108</v>
      </c>
      <c r="BC19" s="223">
        <v>38139</v>
      </c>
      <c r="BD19" s="223">
        <v>38169</v>
      </c>
      <c r="BE19" s="223">
        <v>38200</v>
      </c>
      <c r="BF19" s="223">
        <v>38231</v>
      </c>
      <c r="BG19" s="223">
        <v>38261</v>
      </c>
      <c r="BH19" s="223">
        <v>38292</v>
      </c>
      <c r="BI19" s="223">
        <v>38322</v>
      </c>
      <c r="BJ19" s="223">
        <v>38353</v>
      </c>
      <c r="BK19" s="223">
        <v>38384</v>
      </c>
      <c r="BL19" s="223">
        <v>38412</v>
      </c>
      <c r="BM19" s="223">
        <v>38443</v>
      </c>
      <c r="BN19" s="223">
        <v>38473</v>
      </c>
      <c r="BO19" s="223">
        <v>38504</v>
      </c>
      <c r="BP19" s="223">
        <v>38534</v>
      </c>
      <c r="BQ19" s="223">
        <v>38565</v>
      </c>
      <c r="BR19" s="223">
        <v>38596</v>
      </c>
      <c r="BS19" s="223">
        <v>38626</v>
      </c>
      <c r="BT19" s="223">
        <v>38657</v>
      </c>
      <c r="BU19" s="223">
        <v>38687</v>
      </c>
      <c r="BV19" s="223">
        <v>38718</v>
      </c>
      <c r="BW19" s="223">
        <v>38749</v>
      </c>
      <c r="BX19" s="223">
        <v>38777</v>
      </c>
      <c r="BY19" s="223">
        <v>38808</v>
      </c>
      <c r="BZ19" s="223">
        <v>38838</v>
      </c>
      <c r="CA19" s="223">
        <v>38869</v>
      </c>
      <c r="CB19" s="223">
        <v>38899</v>
      </c>
      <c r="CC19" s="223">
        <v>38930</v>
      </c>
      <c r="CD19" s="223">
        <v>38961</v>
      </c>
      <c r="CE19" s="223">
        <v>38991</v>
      </c>
      <c r="CF19" s="223">
        <v>39022</v>
      </c>
      <c r="CG19" s="223">
        <v>39052</v>
      </c>
      <c r="CH19" s="223">
        <v>39083</v>
      </c>
      <c r="CI19" s="223">
        <v>39114</v>
      </c>
      <c r="CJ19" s="223">
        <v>39142</v>
      </c>
      <c r="CK19" s="223">
        <v>39173</v>
      </c>
      <c r="CL19" s="223">
        <v>39203</v>
      </c>
      <c r="CM19" s="223">
        <v>39234</v>
      </c>
      <c r="CN19" s="223">
        <v>39264</v>
      </c>
      <c r="CO19" s="223">
        <v>39295</v>
      </c>
      <c r="CP19" s="223">
        <v>39326</v>
      </c>
      <c r="CQ19" s="223">
        <v>39356</v>
      </c>
      <c r="CR19" s="223">
        <v>39387</v>
      </c>
      <c r="CS19" s="223">
        <v>39417</v>
      </c>
      <c r="CT19" s="223">
        <v>39448</v>
      </c>
      <c r="CU19" s="223">
        <v>39479</v>
      </c>
      <c r="CV19" s="223">
        <v>39508</v>
      </c>
      <c r="CW19" s="223">
        <v>39539</v>
      </c>
      <c r="CX19" s="223">
        <v>39569</v>
      </c>
      <c r="CY19" s="223">
        <v>39600</v>
      </c>
      <c r="CZ19" s="223">
        <v>39630</v>
      </c>
      <c r="DA19" s="223">
        <v>39661</v>
      </c>
      <c r="DB19" s="223">
        <v>39692</v>
      </c>
      <c r="DC19" s="223">
        <v>39722</v>
      </c>
      <c r="DD19" s="223">
        <v>39753</v>
      </c>
      <c r="DE19" s="223">
        <v>39783</v>
      </c>
      <c r="DF19" s="223">
        <v>39814</v>
      </c>
      <c r="DG19" s="223">
        <v>39845</v>
      </c>
      <c r="DH19" s="223">
        <v>39873</v>
      </c>
      <c r="DI19" s="223">
        <v>39904</v>
      </c>
      <c r="DJ19" s="223">
        <v>39934</v>
      </c>
      <c r="DK19" s="223">
        <v>39965</v>
      </c>
      <c r="DL19" s="223">
        <v>39995</v>
      </c>
      <c r="DM19" s="223">
        <v>40026</v>
      </c>
      <c r="DN19" s="223">
        <v>40057</v>
      </c>
      <c r="DO19" s="223">
        <v>40087</v>
      </c>
      <c r="DP19" s="223">
        <v>40118</v>
      </c>
      <c r="DQ19" s="223">
        <v>40148</v>
      </c>
      <c r="DR19" s="223">
        <v>40179</v>
      </c>
      <c r="DS19" s="223">
        <v>40210</v>
      </c>
      <c r="DT19" s="223">
        <v>40238</v>
      </c>
      <c r="DU19" s="223">
        <v>40269</v>
      </c>
      <c r="DV19" s="223">
        <v>40299</v>
      </c>
      <c r="DW19" s="223">
        <v>40330</v>
      </c>
      <c r="DX19" s="223">
        <v>40360</v>
      </c>
      <c r="DY19" s="223">
        <v>40391</v>
      </c>
      <c r="DZ19" s="223">
        <v>40422</v>
      </c>
      <c r="EA19" s="223">
        <v>40452</v>
      </c>
      <c r="EB19" s="223">
        <v>40483</v>
      </c>
      <c r="EC19" s="223">
        <v>40513</v>
      </c>
      <c r="ED19" s="223">
        <v>40544</v>
      </c>
      <c r="EE19" s="223">
        <v>40575</v>
      </c>
      <c r="EF19" s="223">
        <v>40603</v>
      </c>
      <c r="EG19" s="223">
        <v>40634</v>
      </c>
      <c r="EH19" s="223">
        <v>40664</v>
      </c>
      <c r="EI19" s="223">
        <v>40695</v>
      </c>
      <c r="EJ19" s="223">
        <v>40725</v>
      </c>
      <c r="EK19" s="223">
        <v>40756</v>
      </c>
      <c r="EL19" s="223">
        <v>40787</v>
      </c>
      <c r="EM19" s="223">
        <v>40817</v>
      </c>
      <c r="EN19" s="223">
        <v>40848</v>
      </c>
      <c r="EO19" s="223">
        <v>40878</v>
      </c>
      <c r="EP19" s="223">
        <v>40909</v>
      </c>
      <c r="EQ19" s="223">
        <v>40940</v>
      </c>
      <c r="ER19" s="223">
        <v>40969</v>
      </c>
      <c r="ES19" s="223">
        <v>41000</v>
      </c>
      <c r="ET19" s="223">
        <v>41030</v>
      </c>
      <c r="EU19" s="223">
        <v>41061</v>
      </c>
      <c r="EV19" s="223">
        <v>41091</v>
      </c>
      <c r="EW19" s="223">
        <v>41122</v>
      </c>
      <c r="EX19" s="223">
        <v>41153</v>
      </c>
      <c r="EY19" s="223">
        <v>41183</v>
      </c>
      <c r="EZ19" s="223">
        <v>41214</v>
      </c>
      <c r="FA19" s="223">
        <v>41244</v>
      </c>
      <c r="FB19" s="223">
        <v>41275</v>
      </c>
      <c r="FC19" s="223">
        <v>41306</v>
      </c>
      <c r="FD19" s="223">
        <v>41334</v>
      </c>
      <c r="FE19" s="223">
        <v>41365</v>
      </c>
      <c r="FF19" s="223">
        <v>41395</v>
      </c>
      <c r="FG19" s="223">
        <v>41426</v>
      </c>
      <c r="FH19" s="223">
        <v>41456</v>
      </c>
      <c r="FI19" s="223">
        <v>41487</v>
      </c>
      <c r="FJ19" s="223">
        <v>41518</v>
      </c>
      <c r="FK19" s="223">
        <v>41548</v>
      </c>
      <c r="FL19" s="223">
        <v>41579</v>
      </c>
      <c r="FM19" s="223">
        <v>41609</v>
      </c>
      <c r="FN19" s="223">
        <v>41640</v>
      </c>
      <c r="FO19" s="223">
        <v>41671</v>
      </c>
      <c r="FP19" s="223">
        <v>41699</v>
      </c>
      <c r="FQ19" s="223">
        <v>41730</v>
      </c>
      <c r="FR19" s="223">
        <v>41760</v>
      </c>
      <c r="FS19" s="223">
        <v>41791</v>
      </c>
      <c r="FT19" s="223">
        <v>41821</v>
      </c>
      <c r="FU19" s="223">
        <v>41852</v>
      </c>
      <c r="FV19" s="223">
        <v>41883</v>
      </c>
      <c r="FW19" s="223">
        <v>41913</v>
      </c>
      <c r="FX19" s="223">
        <v>41944</v>
      </c>
      <c r="FY19" s="223">
        <v>41974</v>
      </c>
      <c r="FZ19" s="223">
        <v>42005</v>
      </c>
      <c r="GA19" s="223">
        <v>42036</v>
      </c>
      <c r="GB19" s="223">
        <v>42064</v>
      </c>
      <c r="GC19" s="223">
        <v>42095</v>
      </c>
      <c r="GD19" s="223">
        <v>42125</v>
      </c>
      <c r="GE19" s="223">
        <v>42156</v>
      </c>
      <c r="GF19" s="223">
        <v>42186</v>
      </c>
      <c r="GG19" s="223">
        <v>42217</v>
      </c>
      <c r="GH19" s="223">
        <v>42248</v>
      </c>
      <c r="GI19" s="223">
        <v>42278</v>
      </c>
      <c r="GJ19" s="223">
        <v>42309</v>
      </c>
      <c r="GK19" s="223">
        <v>42339</v>
      </c>
      <c r="GL19" s="223">
        <v>42370</v>
      </c>
      <c r="GM19" s="223">
        <v>42401</v>
      </c>
      <c r="GN19" s="223">
        <v>42430</v>
      </c>
      <c r="GO19" s="223">
        <v>42461</v>
      </c>
      <c r="GP19" s="223">
        <v>42491</v>
      </c>
      <c r="GQ19" s="223">
        <v>42522</v>
      </c>
      <c r="GR19" s="223">
        <v>42552</v>
      </c>
      <c r="GS19" s="223">
        <v>42583</v>
      </c>
      <c r="GT19" s="223">
        <v>42614</v>
      </c>
      <c r="GU19" s="223">
        <v>42644</v>
      </c>
      <c r="GV19" s="223">
        <v>42675</v>
      </c>
      <c r="GW19" s="223">
        <v>42705</v>
      </c>
      <c r="GX19" s="223">
        <v>42736</v>
      </c>
      <c r="GY19" s="223">
        <v>42767</v>
      </c>
      <c r="GZ19" s="223">
        <v>42795</v>
      </c>
      <c r="HA19" s="223">
        <v>42826</v>
      </c>
      <c r="HB19" s="223">
        <v>42856</v>
      </c>
      <c r="HC19" s="223">
        <v>42887</v>
      </c>
      <c r="HD19" s="223">
        <v>42917</v>
      </c>
      <c r="HE19" s="223">
        <v>42948</v>
      </c>
      <c r="HF19" s="223">
        <v>42979</v>
      </c>
      <c r="HG19" s="223">
        <v>43009</v>
      </c>
      <c r="HH19" s="223">
        <v>43040</v>
      </c>
      <c r="HI19" s="223">
        <v>43070</v>
      </c>
      <c r="HJ19" s="223">
        <v>43101</v>
      </c>
      <c r="HK19" s="223">
        <v>43132</v>
      </c>
      <c r="HL19" s="223">
        <v>43160</v>
      </c>
      <c r="HM19" s="223">
        <v>43191</v>
      </c>
      <c r="HN19" s="223">
        <v>43221</v>
      </c>
      <c r="HO19" s="223">
        <v>43252</v>
      </c>
      <c r="HP19" s="223">
        <v>43282</v>
      </c>
      <c r="HQ19" s="223">
        <v>43313</v>
      </c>
      <c r="HR19" s="223">
        <v>43344</v>
      </c>
      <c r="HS19" s="223">
        <v>43374</v>
      </c>
      <c r="HT19" s="223">
        <v>43405</v>
      </c>
      <c r="HU19" s="223">
        <v>43435</v>
      </c>
      <c r="HV19" s="223">
        <v>43466</v>
      </c>
      <c r="HW19" s="223">
        <v>43497</v>
      </c>
      <c r="HX19" s="223">
        <v>43525</v>
      </c>
      <c r="HY19" s="223">
        <v>43556</v>
      </c>
      <c r="HZ19" s="223">
        <v>43586</v>
      </c>
      <c r="IA19" s="223">
        <v>43617</v>
      </c>
      <c r="IB19" s="461">
        <v>43647</v>
      </c>
      <c r="IC19" s="461">
        <v>43678</v>
      </c>
      <c r="ID19" s="461">
        <v>43709</v>
      </c>
      <c r="IE19" s="461">
        <v>43739</v>
      </c>
      <c r="IF19" s="461">
        <v>43770</v>
      </c>
      <c r="IG19" s="461">
        <v>43800</v>
      </c>
      <c r="IH19" s="461">
        <v>43831</v>
      </c>
      <c r="II19" s="461">
        <v>43862</v>
      </c>
      <c r="IJ19" s="461">
        <v>43891</v>
      </c>
      <c r="IK19" s="461">
        <v>43922</v>
      </c>
      <c r="IL19" s="461">
        <v>43952</v>
      </c>
      <c r="IM19" s="461">
        <v>43983</v>
      </c>
      <c r="IN19" s="461">
        <v>44013</v>
      </c>
      <c r="IO19" s="271">
        <v>44044</v>
      </c>
      <c r="IP19" s="271">
        <v>44075</v>
      </c>
      <c r="IQ19" s="271">
        <v>44105</v>
      </c>
      <c r="IR19" s="271">
        <v>44136</v>
      </c>
      <c r="IS19" s="271">
        <v>44166</v>
      </c>
      <c r="IT19" s="271">
        <v>44197</v>
      </c>
      <c r="IU19" s="271">
        <v>44228</v>
      </c>
      <c r="IV19" s="271">
        <v>44256</v>
      </c>
      <c r="IW19" s="271">
        <v>44287</v>
      </c>
      <c r="IX19" s="271">
        <v>44317</v>
      </c>
      <c r="IY19" s="271">
        <v>44348</v>
      </c>
      <c r="IZ19" s="271">
        <v>44378</v>
      </c>
      <c r="JA19" s="271">
        <v>44409</v>
      </c>
      <c r="JB19" s="271">
        <v>44440</v>
      </c>
      <c r="JC19" s="271">
        <v>44470</v>
      </c>
      <c r="JD19" s="271">
        <v>44501</v>
      </c>
      <c r="JE19" s="271">
        <v>44531</v>
      </c>
      <c r="JF19" s="271">
        <v>44562</v>
      </c>
      <c r="JG19" s="271">
        <v>44593</v>
      </c>
      <c r="JH19" s="271">
        <v>44621</v>
      </c>
      <c r="JI19" s="271">
        <v>44652</v>
      </c>
      <c r="JJ19" s="271">
        <v>44682</v>
      </c>
      <c r="JK19" s="271">
        <v>44713</v>
      </c>
      <c r="JL19" s="271">
        <v>44743</v>
      </c>
      <c r="JM19" s="271">
        <v>44774</v>
      </c>
      <c r="JN19" s="271">
        <v>44805</v>
      </c>
      <c r="JO19" s="271">
        <v>44835</v>
      </c>
      <c r="JP19" s="271">
        <v>44866</v>
      </c>
      <c r="JQ19" s="271">
        <v>44896</v>
      </c>
      <c r="JR19" s="271">
        <v>44927</v>
      </c>
      <c r="JS19" s="271">
        <v>44958</v>
      </c>
      <c r="JT19" s="271">
        <v>44986</v>
      </c>
      <c r="JU19" s="271">
        <f t="shared" ref="JU19:JZ19" si="0">JU11</f>
        <v>45017</v>
      </c>
      <c r="JV19" s="271">
        <f t="shared" si="0"/>
        <v>45047</v>
      </c>
      <c r="JW19" s="271">
        <f t="shared" si="0"/>
        <v>45078</v>
      </c>
      <c r="JX19" s="271">
        <f t="shared" si="0"/>
        <v>45108</v>
      </c>
      <c r="JY19" s="271">
        <f t="shared" si="0"/>
        <v>45139</v>
      </c>
      <c r="JZ19" s="271">
        <f t="shared" si="0"/>
        <v>45170</v>
      </c>
      <c r="KA19" s="271">
        <f t="shared" ref="KA19:KB19" si="1">KA11</f>
        <v>45200</v>
      </c>
      <c r="KB19" s="271">
        <f t="shared" si="1"/>
        <v>45231</v>
      </c>
      <c r="KC19" s="271">
        <f t="shared" ref="KC19:KD19" si="2">KC11</f>
        <v>45261</v>
      </c>
      <c r="KD19" s="271">
        <f t="shared" si="2"/>
        <v>45292</v>
      </c>
      <c r="KE19" s="271">
        <f>KE11</f>
        <v>45323</v>
      </c>
    </row>
    <row r="20" spans="1:291" ht="14.5">
      <c r="A20" s="97" t="s">
        <v>388</v>
      </c>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c r="BI20" s="148"/>
      <c r="BJ20" s="148">
        <v>32296.85</v>
      </c>
      <c r="BK20" s="148">
        <v>34754.944444444445</v>
      </c>
      <c r="BL20" s="148">
        <v>23768.68181818182</v>
      </c>
      <c r="BM20" s="148">
        <v>29492.45</v>
      </c>
      <c r="BN20" s="148">
        <v>21889.666666666668</v>
      </c>
      <c r="BO20" s="148">
        <v>29548.909090909092</v>
      </c>
      <c r="BP20" s="148">
        <v>24134.380952380954</v>
      </c>
      <c r="BQ20" s="148">
        <v>27959.304347826088</v>
      </c>
      <c r="BR20" s="148">
        <v>18979.190476190477</v>
      </c>
      <c r="BS20" s="148">
        <v>32113.1</v>
      </c>
      <c r="BT20" s="148">
        <v>19280.650000000001</v>
      </c>
      <c r="BU20" s="148">
        <v>18698.142857142859</v>
      </c>
      <c r="BV20" s="148">
        <v>16699.523809523809</v>
      </c>
      <c r="BW20" s="148">
        <v>28528.722222222223</v>
      </c>
      <c r="BX20" s="148">
        <v>22882.782608695652</v>
      </c>
      <c r="BY20" s="148">
        <v>38923.444444444445</v>
      </c>
      <c r="BZ20" s="148">
        <v>60573.318181818184</v>
      </c>
      <c r="CA20" s="148">
        <v>71418.238095238092</v>
      </c>
      <c r="CB20" s="148">
        <v>50428.333333333336</v>
      </c>
      <c r="CC20" s="148">
        <v>71142.739130434784</v>
      </c>
      <c r="CD20" s="148">
        <v>55903.65</v>
      </c>
      <c r="CE20" s="148">
        <v>76294.428571428565</v>
      </c>
      <c r="CF20" s="148">
        <v>74313.894736842107</v>
      </c>
      <c r="CG20" s="148">
        <v>79746.68421052632</v>
      </c>
      <c r="CH20" s="148">
        <v>85265.761904761908</v>
      </c>
      <c r="CI20" s="148">
        <v>117119.33333333333</v>
      </c>
      <c r="CJ20" s="148">
        <v>110458.13636363637</v>
      </c>
      <c r="CK20" s="148">
        <v>120155.1</v>
      </c>
      <c r="CL20" s="148">
        <v>104381.36363636363</v>
      </c>
      <c r="CM20" s="148">
        <v>136128.45000000001</v>
      </c>
      <c r="CN20" s="148">
        <v>95185.571428571435</v>
      </c>
      <c r="CO20" s="148">
        <v>154848.60869565216</v>
      </c>
      <c r="CP20" s="148">
        <v>85958.631578947374</v>
      </c>
      <c r="CQ20" s="148">
        <v>126788.54545454546</v>
      </c>
      <c r="CR20" s="148">
        <v>107536.42105263157</v>
      </c>
      <c r="CS20" s="148">
        <v>92014.333333333328</v>
      </c>
      <c r="CT20" s="148">
        <v>90247.428571428565</v>
      </c>
      <c r="CU20" s="148">
        <v>106278.78947368421</v>
      </c>
      <c r="CV20" s="148">
        <v>81468.5</v>
      </c>
      <c r="CW20" s="148">
        <v>92387.047619047618</v>
      </c>
      <c r="CX20" s="148">
        <v>68662.399999999994</v>
      </c>
      <c r="CY20" s="148">
        <v>101898</v>
      </c>
      <c r="CZ20" s="148">
        <v>79945.636363636368</v>
      </c>
      <c r="DA20" s="148">
        <v>88537.095238095237</v>
      </c>
      <c r="DB20" s="148">
        <v>93229.904761904763</v>
      </c>
      <c r="DC20" s="148">
        <v>106296.47826086957</v>
      </c>
      <c r="DD20" s="148">
        <v>76068.421052631573</v>
      </c>
      <c r="DE20" s="148">
        <v>63204.3</v>
      </c>
      <c r="DF20" s="148">
        <v>58624.619047619046</v>
      </c>
      <c r="DG20" s="148">
        <v>80991</v>
      </c>
      <c r="DH20" s="148">
        <v>79553.590909090912</v>
      </c>
      <c r="DI20" s="148">
        <v>83991.95</v>
      </c>
      <c r="DJ20" s="148">
        <v>72941.05</v>
      </c>
      <c r="DK20" s="148">
        <v>83076.904761904807</v>
      </c>
      <c r="DL20" s="148">
        <v>60276.590909090912</v>
      </c>
      <c r="DM20" s="148">
        <v>77214.047619047618</v>
      </c>
      <c r="DN20" s="148">
        <v>71811.190476190503</v>
      </c>
      <c r="DO20" s="148">
        <v>134539.28571428571</v>
      </c>
      <c r="DP20" s="148">
        <v>80633.68421052632</v>
      </c>
      <c r="DQ20" s="148">
        <v>77413.2</v>
      </c>
      <c r="DR20" s="148">
        <v>78335.526315789481</v>
      </c>
      <c r="DS20" s="148">
        <v>105797.72222222222</v>
      </c>
      <c r="DT20" s="148">
        <v>74626.086956521744</v>
      </c>
      <c r="DU20" s="148">
        <v>95954.55</v>
      </c>
      <c r="DV20" s="148">
        <v>105802.85714285714</v>
      </c>
      <c r="DW20" s="148">
        <v>96013</v>
      </c>
      <c r="DX20" s="148">
        <v>75361.904761904763</v>
      </c>
      <c r="DY20" s="148">
        <v>97308.409090909088</v>
      </c>
      <c r="DZ20" s="148">
        <v>79887.857142857145</v>
      </c>
      <c r="EA20" s="148">
        <v>103687.8</v>
      </c>
      <c r="EB20" s="148">
        <v>79470.75</v>
      </c>
      <c r="EC20" s="148">
        <v>83460.761904761908</v>
      </c>
      <c r="ED20" s="148">
        <v>62388.5</v>
      </c>
      <c r="EE20" s="148">
        <v>116789.35</v>
      </c>
      <c r="EF20" s="148">
        <v>84194.571428571435</v>
      </c>
      <c r="EG20" s="148">
        <v>107920.31578947368</v>
      </c>
      <c r="EH20" s="148">
        <v>84153.409090909088</v>
      </c>
      <c r="EI20" s="148">
        <v>113566.76190476191</v>
      </c>
      <c r="EJ20" s="148">
        <v>110209.85714285714</v>
      </c>
      <c r="EK20" s="148">
        <v>194593.08695652173</v>
      </c>
      <c r="EL20" s="148">
        <v>120385.47619047618</v>
      </c>
      <c r="EM20" s="148">
        <v>183662.75</v>
      </c>
      <c r="EN20" s="148">
        <v>147699.75</v>
      </c>
      <c r="EO20" s="148">
        <v>148156.52380952382</v>
      </c>
      <c r="EP20" s="148">
        <v>123101.90476190476</v>
      </c>
      <c r="EQ20" s="148">
        <v>166283.84210526315</v>
      </c>
      <c r="ER20" s="148">
        <v>123426.54545454546</v>
      </c>
      <c r="ES20" s="148">
        <v>204829.2</v>
      </c>
      <c r="ET20" s="148">
        <v>244694.81818181818</v>
      </c>
      <c r="EU20" s="148">
        <v>158477.4</v>
      </c>
      <c r="EV20" s="148">
        <v>105999.61904761905</v>
      </c>
      <c r="EW20" s="148">
        <v>136542.34782608695</v>
      </c>
      <c r="EX20" s="148">
        <v>110695.73684210527</v>
      </c>
      <c r="EY20" s="148">
        <v>122868.36363636363</v>
      </c>
      <c r="EZ20" s="148">
        <v>99005.789473684214</v>
      </c>
      <c r="FA20" s="148">
        <v>113131.5</v>
      </c>
      <c r="FB20" s="148">
        <v>84187.28571428571</v>
      </c>
      <c r="FC20" s="148">
        <v>126208.5</v>
      </c>
      <c r="FD20" s="148">
        <v>100088.8</v>
      </c>
      <c r="FE20" s="148">
        <v>144564</v>
      </c>
      <c r="FF20" s="148">
        <v>104686.52380952382</v>
      </c>
      <c r="FG20" s="148">
        <v>183020.4</v>
      </c>
      <c r="FH20" s="148">
        <v>99256.5</v>
      </c>
      <c r="FI20" s="148">
        <v>146441.54545454544</v>
      </c>
      <c r="FJ20" s="148">
        <v>90411.095238095237</v>
      </c>
      <c r="FK20" s="148">
        <v>101573.17391304347</v>
      </c>
      <c r="FL20" s="148">
        <v>75499.68421052632</v>
      </c>
      <c r="FM20" s="148">
        <v>105820.21052631579</v>
      </c>
      <c r="FN20" s="148">
        <v>73374.772727272721</v>
      </c>
      <c r="FO20" s="148">
        <v>123077.9</v>
      </c>
      <c r="FP20" s="148">
        <v>97479.631578947374</v>
      </c>
      <c r="FQ20" s="148">
        <v>141898.70000000001</v>
      </c>
      <c r="FR20" s="148">
        <v>84802.952380952382</v>
      </c>
      <c r="FS20" s="148">
        <v>120926.73684210527</v>
      </c>
      <c r="FT20" s="148">
        <v>84094.636363636368</v>
      </c>
      <c r="FU20" s="148">
        <v>149927.76190476189</v>
      </c>
      <c r="FV20" s="148">
        <v>127631.90909090909</v>
      </c>
      <c r="FW20" s="148">
        <v>187902.30434782608</v>
      </c>
      <c r="FX20" s="148">
        <v>96390.473684210519</v>
      </c>
      <c r="FY20" s="148">
        <v>130537.25</v>
      </c>
      <c r="FZ20" s="148">
        <v>80427.142857142855</v>
      </c>
      <c r="GA20" s="148">
        <v>128908.38888888889</v>
      </c>
      <c r="GB20" s="148">
        <v>82114.772727272721</v>
      </c>
      <c r="GC20" s="148">
        <v>116957.25</v>
      </c>
      <c r="GD20" s="148">
        <v>69824.2</v>
      </c>
      <c r="GE20" s="148">
        <v>108344.23809523809</v>
      </c>
      <c r="GF20" s="148">
        <v>69345.772727272721</v>
      </c>
      <c r="GG20" s="148">
        <v>143215.19047619047</v>
      </c>
      <c r="GH20" s="148">
        <v>92339.142857142855</v>
      </c>
      <c r="GI20" s="148">
        <v>130596.14285714286</v>
      </c>
      <c r="GJ20" s="148">
        <v>73086.15789473684</v>
      </c>
      <c r="GK20" s="148">
        <v>119162.15</v>
      </c>
      <c r="GL20" s="148">
        <v>154217.03157894735</v>
      </c>
      <c r="GM20" s="148">
        <v>229481.49473684211</v>
      </c>
      <c r="GN20" s="148">
        <v>220859.58181818182</v>
      </c>
      <c r="GO20" s="148">
        <v>201130.02000000005</v>
      </c>
      <c r="GP20" s="148">
        <v>173682.18095238094</v>
      </c>
      <c r="GQ20" s="148">
        <v>217192.82727272724</v>
      </c>
      <c r="GR20" s="148">
        <v>177735.63809523807</v>
      </c>
      <c r="GS20" s="148">
        <v>222440.30434782608</v>
      </c>
      <c r="GT20" s="148">
        <v>197471.74285714285</v>
      </c>
      <c r="GU20" s="148">
        <v>260542.59</v>
      </c>
      <c r="GV20" s="148">
        <v>291075.44000000006</v>
      </c>
      <c r="GW20" s="148">
        <v>260635.67619047625</v>
      </c>
      <c r="GX20" s="148">
        <v>206493.80952380947</v>
      </c>
      <c r="GY20" s="148">
        <v>273708.17777777778</v>
      </c>
      <c r="GZ20" s="148">
        <v>274070.52173913043</v>
      </c>
      <c r="HA20" s="148">
        <v>311737.51111111109</v>
      </c>
      <c r="HB20" s="148">
        <v>289336.80000000005</v>
      </c>
      <c r="HC20" s="148">
        <v>305966.12380952382</v>
      </c>
      <c r="HD20" s="148">
        <v>229825.48571428572</v>
      </c>
      <c r="HE20" s="148">
        <v>349710.65217391314</v>
      </c>
      <c r="HF20" s="148">
        <v>385893.22000000003</v>
      </c>
      <c r="HG20" s="148">
        <v>479892.61904761905</v>
      </c>
      <c r="HH20" s="148">
        <v>453496.42105263146</v>
      </c>
      <c r="HI20" s="148">
        <v>481566.31578947377</v>
      </c>
      <c r="HJ20" s="148">
        <v>433185.16190476192</v>
      </c>
      <c r="HK20" s="148">
        <v>643186.03333333321</v>
      </c>
      <c r="HL20" s="148">
        <v>632831</v>
      </c>
      <c r="HM20" s="148">
        <v>659831.51428571437</v>
      </c>
      <c r="HN20" s="148">
        <v>687121.4190476191</v>
      </c>
      <c r="HO20" s="148">
        <v>723471.22857142868</v>
      </c>
      <c r="HP20" s="148">
        <v>520298.81904761918</v>
      </c>
      <c r="HQ20" s="148">
        <v>645108.63478260871</v>
      </c>
      <c r="HR20" s="148">
        <v>616474.77894736838</v>
      </c>
      <c r="HS20" s="148">
        <v>922048.64545454539</v>
      </c>
      <c r="HT20" s="148">
        <v>888325.31578947371</v>
      </c>
      <c r="HU20" s="148">
        <v>1024447.77777778</v>
      </c>
      <c r="HV20" s="148">
        <v>1105571.6190476189</v>
      </c>
      <c r="HW20" s="148">
        <v>1406768.43</v>
      </c>
      <c r="HX20" s="148">
        <v>1331152.989473684</v>
      </c>
      <c r="HY20" s="148">
        <v>1466131.8190476191</v>
      </c>
      <c r="HZ20" s="148">
        <v>1452190.4090909089</v>
      </c>
      <c r="IA20" s="98">
        <v>1413986.1578947371</v>
      </c>
      <c r="IB20" s="98">
        <v>1417310.5363636364</v>
      </c>
      <c r="IC20" s="98">
        <v>1799244.9181818187</v>
      </c>
      <c r="ID20" s="98">
        <v>1474387.638095238</v>
      </c>
      <c r="IE20" s="98">
        <v>1594433.3652173916</v>
      </c>
      <c r="IF20" s="98">
        <v>1649109.3263157895</v>
      </c>
      <c r="IG20" s="98">
        <v>1565328.2947368401</v>
      </c>
      <c r="IH20" s="98">
        <v>2082517.1636363638</v>
      </c>
      <c r="II20" s="98">
        <v>2475463.3888888899</v>
      </c>
      <c r="IJ20" s="98">
        <v>2023903.0363636361</v>
      </c>
      <c r="IK20" s="98">
        <v>2467283.08</v>
      </c>
      <c r="IL20" s="98">
        <v>2155187.7000000002</v>
      </c>
      <c r="IM20" s="98">
        <v>2442899.8571428573</v>
      </c>
      <c r="IN20" s="98">
        <v>2494442</v>
      </c>
      <c r="IO20" s="98">
        <v>2679896.2952380953</v>
      </c>
      <c r="IP20" s="98">
        <v>2818929.1999999993</v>
      </c>
      <c r="IQ20" s="98">
        <v>2977939.4761904762</v>
      </c>
      <c r="IR20" s="98">
        <v>3012331.5</v>
      </c>
      <c r="IS20" s="98">
        <v>2895390.9300000006</v>
      </c>
      <c r="IT20" s="98">
        <v>3564632</v>
      </c>
      <c r="IU20" s="98">
        <v>3894051.4</v>
      </c>
      <c r="IV20" s="98">
        <v>3932521.6</v>
      </c>
      <c r="IW20" s="98">
        <v>3413552</v>
      </c>
      <c r="IX20" s="98">
        <v>3265654.4</v>
      </c>
      <c r="IY20" s="98">
        <v>3910275</v>
      </c>
      <c r="IZ20" s="98">
        <v>4038251</v>
      </c>
      <c r="JA20" s="98">
        <v>4351585</v>
      </c>
      <c r="JB20" s="98">
        <v>4352469</v>
      </c>
      <c r="JC20" s="98">
        <v>4642393</v>
      </c>
      <c r="JD20" s="98">
        <v>4353640</v>
      </c>
      <c r="JE20" s="98">
        <v>3895891</v>
      </c>
      <c r="JF20" s="98">
        <v>4336920</v>
      </c>
      <c r="JG20" s="98">
        <v>3672349</v>
      </c>
      <c r="JH20" s="98">
        <v>3294756</v>
      </c>
      <c r="JI20" s="98">
        <v>3165354</v>
      </c>
      <c r="JJ20" s="98">
        <v>3458410</v>
      </c>
      <c r="JK20" s="98">
        <v>3594495.2666666657</v>
      </c>
      <c r="JL20" s="98">
        <v>3133671</v>
      </c>
      <c r="JM20" s="98">
        <v>3226557.4782608678</v>
      </c>
      <c r="JN20" s="98">
        <v>3681386</v>
      </c>
      <c r="JO20" s="98">
        <v>3730056</v>
      </c>
      <c r="JP20" s="98">
        <v>3556744</v>
      </c>
      <c r="JQ20" s="98">
        <v>3317843</v>
      </c>
      <c r="JR20" s="98">
        <v>3129007</v>
      </c>
      <c r="JS20" s="98">
        <v>3376147</v>
      </c>
      <c r="JT20" s="98">
        <v>3303928</v>
      </c>
      <c r="JU20" s="98">
        <v>3066336</v>
      </c>
      <c r="JV20" s="98">
        <v>3141954</v>
      </c>
      <c r="JW20" s="98">
        <v>3110839</v>
      </c>
      <c r="JX20" s="98">
        <v>3111924</v>
      </c>
      <c r="JY20" s="98">
        <v>3487165</v>
      </c>
      <c r="JZ20" s="98">
        <v>3228141</v>
      </c>
      <c r="KA20" s="98">
        <v>3870317</v>
      </c>
      <c r="KB20" s="98">
        <v>3310065</v>
      </c>
      <c r="KC20" s="98">
        <v>2953976</v>
      </c>
      <c r="KD20" s="98">
        <v>3099947</v>
      </c>
      <c r="KE20" s="98">
        <v>3137285</v>
      </c>
    </row>
    <row r="21" spans="1:291" ht="13">
      <c r="A21" s="450" t="s">
        <v>396</v>
      </c>
      <c r="B21" s="342"/>
      <c r="C21" s="342"/>
      <c r="D21" s="342"/>
      <c r="E21" s="342"/>
      <c r="F21" s="342"/>
      <c r="G21" s="342"/>
      <c r="H21" s="342"/>
      <c r="I21" s="342"/>
      <c r="J21" s="342"/>
      <c r="K21" s="342"/>
      <c r="L21" s="342"/>
      <c r="M21" s="342"/>
      <c r="N21" s="342"/>
      <c r="O21" s="342"/>
      <c r="P21" s="342"/>
      <c r="Q21" s="342"/>
      <c r="R21" s="342"/>
      <c r="S21" s="342"/>
      <c r="T21" s="342"/>
      <c r="U21" s="342"/>
      <c r="V21" s="342"/>
      <c r="W21" s="342"/>
      <c r="X21" s="342"/>
      <c r="Y21" s="342"/>
      <c r="Z21" s="342"/>
      <c r="AA21" s="342"/>
      <c r="AB21" s="342"/>
      <c r="AC21" s="342"/>
      <c r="AD21" s="342"/>
      <c r="AE21" s="342"/>
      <c r="AF21" s="342"/>
      <c r="AG21" s="342"/>
      <c r="AH21" s="342"/>
      <c r="AI21" s="342"/>
      <c r="AJ21" s="342"/>
      <c r="AK21" s="342"/>
      <c r="AL21" s="342"/>
      <c r="AM21" s="342"/>
      <c r="AN21" s="342"/>
      <c r="AO21" s="342"/>
      <c r="AP21" s="342"/>
      <c r="AQ21" s="342"/>
      <c r="AR21" s="342"/>
      <c r="AS21" s="342"/>
      <c r="AT21" s="342"/>
      <c r="AU21" s="342"/>
      <c r="AV21" s="342"/>
      <c r="AW21" s="342"/>
      <c r="AX21" s="342"/>
      <c r="AY21" s="342"/>
      <c r="AZ21" s="342"/>
      <c r="BA21" s="342"/>
      <c r="BB21" s="342"/>
      <c r="BC21" s="342"/>
      <c r="BD21" s="342"/>
      <c r="BE21" s="342"/>
      <c r="BF21" s="342"/>
      <c r="BG21" s="342"/>
      <c r="BH21" s="342"/>
      <c r="BI21" s="342"/>
      <c r="BJ21" s="342"/>
      <c r="BK21" s="342"/>
      <c r="BL21" s="342"/>
      <c r="BM21" s="342"/>
      <c r="BN21" s="342"/>
      <c r="BO21" s="342"/>
      <c r="BP21" s="342"/>
      <c r="BQ21" s="342"/>
      <c r="BR21" s="342"/>
      <c r="BS21" s="342"/>
      <c r="BT21" s="342"/>
      <c r="BU21" s="342"/>
      <c r="BV21" s="342"/>
      <c r="BW21" s="342"/>
      <c r="BX21" s="342"/>
      <c r="BY21" s="342"/>
      <c r="BZ21" s="342"/>
      <c r="CA21" s="342"/>
      <c r="CB21" s="342"/>
      <c r="CC21" s="342"/>
      <c r="CD21" s="342"/>
      <c r="CE21" s="342"/>
      <c r="CF21" s="342"/>
      <c r="CG21" s="342"/>
      <c r="CH21" s="342"/>
      <c r="CI21" s="342"/>
      <c r="CJ21" s="342"/>
      <c r="CK21" s="342"/>
      <c r="CL21" s="342"/>
      <c r="CM21" s="342"/>
      <c r="CN21" s="342"/>
      <c r="CO21" s="342"/>
      <c r="CP21" s="342"/>
      <c r="CQ21" s="342"/>
      <c r="CR21" s="342"/>
      <c r="CS21" s="342"/>
      <c r="CT21" s="342"/>
      <c r="CU21" s="342"/>
      <c r="CV21" s="342"/>
      <c r="CW21" s="342"/>
      <c r="CX21" s="342"/>
      <c r="CY21" s="342"/>
      <c r="CZ21" s="342"/>
      <c r="DA21" s="342"/>
      <c r="DB21" s="342"/>
      <c r="DC21" s="342"/>
      <c r="DD21" s="342"/>
      <c r="DE21" s="342"/>
      <c r="DF21" s="342"/>
      <c r="DG21" s="342"/>
      <c r="DH21" s="342"/>
      <c r="DI21" s="342"/>
      <c r="DJ21" s="342"/>
      <c r="DK21" s="342"/>
      <c r="DL21" s="342"/>
      <c r="DM21" s="342"/>
      <c r="DN21" s="342"/>
      <c r="DO21" s="342"/>
      <c r="DP21" s="342"/>
      <c r="DQ21" s="342"/>
      <c r="DR21" s="342"/>
      <c r="DS21" s="342"/>
      <c r="DT21" s="342"/>
      <c r="DU21" s="342"/>
      <c r="DV21" s="342"/>
      <c r="DW21" s="342"/>
      <c r="DX21" s="342"/>
      <c r="DY21" s="342"/>
      <c r="DZ21" s="342"/>
      <c r="EA21" s="342"/>
      <c r="EB21" s="342"/>
      <c r="EC21" s="342"/>
      <c r="ED21" s="342"/>
      <c r="EE21" s="342"/>
      <c r="EF21" s="342"/>
      <c r="EG21" s="342"/>
      <c r="EH21" s="342"/>
      <c r="EI21" s="342"/>
      <c r="EJ21" s="342"/>
      <c r="EK21" s="342"/>
      <c r="EL21" s="342"/>
      <c r="EM21" s="342"/>
      <c r="EN21" s="342"/>
      <c r="EO21" s="342"/>
      <c r="EP21" s="342"/>
      <c r="EQ21" s="342"/>
      <c r="ER21" s="342"/>
      <c r="ES21" s="342"/>
      <c r="ET21" s="342"/>
      <c r="EU21" s="342"/>
      <c r="EV21" s="342"/>
      <c r="EW21" s="342"/>
      <c r="EX21" s="342"/>
      <c r="EY21" s="342"/>
      <c r="EZ21" s="342"/>
      <c r="FA21" s="342"/>
      <c r="FB21" s="342"/>
      <c r="FC21" s="342"/>
      <c r="FD21" s="342"/>
      <c r="FE21" s="342"/>
      <c r="FF21" s="342"/>
      <c r="FG21" s="342"/>
      <c r="FH21" s="342"/>
      <c r="FI21" s="342"/>
      <c r="FJ21" s="342"/>
      <c r="FK21" s="342"/>
      <c r="FL21" s="342"/>
      <c r="FM21" s="342"/>
      <c r="FN21" s="342"/>
      <c r="FO21" s="342"/>
      <c r="FP21" s="342"/>
      <c r="FQ21" s="342"/>
      <c r="FR21" s="342"/>
      <c r="FS21" s="342"/>
      <c r="FT21" s="342"/>
      <c r="FU21" s="342"/>
      <c r="FV21" s="342"/>
      <c r="FW21" s="342"/>
      <c r="FX21" s="342"/>
      <c r="FY21" s="342"/>
      <c r="FZ21" s="342"/>
      <c r="GA21" s="342"/>
      <c r="GB21" s="342"/>
      <c r="GC21" s="342"/>
      <c r="GD21" s="342"/>
      <c r="GE21" s="342"/>
      <c r="GF21" s="342"/>
      <c r="GG21" s="342"/>
      <c r="GH21" s="342"/>
      <c r="GI21" s="342"/>
      <c r="GJ21" s="342"/>
      <c r="GK21" s="342"/>
      <c r="GL21" s="342"/>
      <c r="GM21" s="342"/>
      <c r="GN21" s="342"/>
      <c r="GO21" s="342"/>
      <c r="GP21" s="342"/>
      <c r="GQ21" s="342"/>
      <c r="GR21" s="342"/>
      <c r="GS21" s="342"/>
      <c r="GT21" s="342"/>
      <c r="GU21" s="342"/>
      <c r="GV21" s="342"/>
      <c r="GW21" s="342"/>
      <c r="GX21" s="342"/>
      <c r="GY21" s="342"/>
      <c r="GZ21" s="342"/>
      <c r="HA21" s="342"/>
      <c r="HB21" s="342"/>
      <c r="HC21" s="342"/>
      <c r="HD21" s="342"/>
      <c r="HE21" s="342"/>
      <c r="HF21" s="342"/>
      <c r="HG21" s="342"/>
      <c r="HH21" s="342"/>
      <c r="HI21" s="342"/>
      <c r="HJ21" s="342"/>
      <c r="HK21" s="342"/>
      <c r="HL21" s="342"/>
      <c r="HM21" s="342"/>
      <c r="HN21" s="342"/>
      <c r="HO21" s="342"/>
      <c r="HP21" s="342"/>
      <c r="HQ21" s="342"/>
      <c r="HR21" s="342"/>
      <c r="HS21" s="342"/>
      <c r="HT21" s="342"/>
      <c r="HU21" s="342"/>
      <c r="HV21" s="342"/>
      <c r="HW21" s="342"/>
      <c r="HX21" s="342"/>
      <c r="HY21" s="342"/>
      <c r="HZ21" s="342"/>
      <c r="IA21" s="445"/>
      <c r="IL21" s="493"/>
    </row>
    <row r="22" spans="1:291" ht="13">
      <c r="A22" s="450"/>
      <c r="B22" s="342"/>
      <c r="C22" s="342"/>
      <c r="D22" s="342"/>
      <c r="E22" s="342"/>
      <c r="F22" s="342"/>
      <c r="G22" s="342"/>
      <c r="H22" s="342"/>
      <c r="I22" s="342"/>
      <c r="J22" s="342"/>
      <c r="K22" s="342"/>
      <c r="L22" s="342"/>
      <c r="M22" s="342"/>
      <c r="N22" s="342"/>
      <c r="O22" s="342"/>
      <c r="P22" s="342"/>
      <c r="Q22" s="342"/>
      <c r="R22" s="342"/>
      <c r="S22" s="342"/>
      <c r="T22" s="342"/>
      <c r="U22" s="342"/>
      <c r="V22" s="342"/>
      <c r="W22" s="342"/>
      <c r="X22" s="342"/>
      <c r="Y22" s="342"/>
      <c r="Z22" s="342"/>
      <c r="AA22" s="342"/>
      <c r="AB22" s="342"/>
      <c r="AC22" s="342"/>
      <c r="AD22" s="342"/>
      <c r="AE22" s="342"/>
      <c r="AF22" s="342"/>
      <c r="AG22" s="342"/>
      <c r="AH22" s="342"/>
      <c r="AI22" s="342"/>
      <c r="AJ22" s="342"/>
      <c r="AK22" s="342"/>
      <c r="AL22" s="342"/>
      <c r="AM22" s="342"/>
      <c r="AN22" s="342"/>
      <c r="AO22" s="342"/>
      <c r="AP22" s="342"/>
      <c r="AQ22" s="342"/>
      <c r="AR22" s="342"/>
      <c r="AS22" s="342"/>
      <c r="AT22" s="342"/>
      <c r="AU22" s="342"/>
      <c r="AV22" s="342"/>
      <c r="AW22" s="342"/>
      <c r="AX22" s="342"/>
      <c r="AY22" s="342"/>
      <c r="AZ22" s="342"/>
      <c r="BA22" s="342"/>
      <c r="BB22" s="342"/>
      <c r="BC22" s="342"/>
      <c r="BD22" s="342"/>
      <c r="BE22" s="342"/>
      <c r="BF22" s="342"/>
      <c r="BG22" s="342"/>
      <c r="BH22" s="342"/>
      <c r="BI22" s="342"/>
      <c r="BJ22" s="342"/>
      <c r="BK22" s="342"/>
      <c r="BL22" s="342"/>
      <c r="BM22" s="342"/>
      <c r="BN22" s="342"/>
      <c r="BO22" s="342"/>
      <c r="BP22" s="342"/>
      <c r="BQ22" s="342"/>
      <c r="BR22" s="342"/>
      <c r="BS22" s="342"/>
      <c r="BT22" s="342"/>
      <c r="BU22" s="342"/>
      <c r="BV22" s="342"/>
      <c r="BW22" s="342"/>
      <c r="BX22" s="342"/>
      <c r="BY22" s="342"/>
      <c r="BZ22" s="342"/>
      <c r="CA22" s="342"/>
      <c r="CB22" s="342"/>
      <c r="CC22" s="342"/>
      <c r="CD22" s="342"/>
      <c r="CE22" s="342"/>
      <c r="CF22" s="342"/>
      <c r="CG22" s="342"/>
      <c r="CH22" s="342"/>
      <c r="CI22" s="342"/>
      <c r="CJ22" s="342"/>
      <c r="CK22" s="342"/>
      <c r="CL22" s="342"/>
      <c r="CM22" s="342"/>
      <c r="CN22" s="342"/>
      <c r="CO22" s="342"/>
      <c r="CP22" s="342"/>
      <c r="CQ22" s="342"/>
      <c r="CR22" s="342"/>
      <c r="CS22" s="342"/>
      <c r="CT22" s="342"/>
      <c r="CU22" s="342"/>
      <c r="CV22" s="342"/>
      <c r="CW22" s="342"/>
      <c r="CX22" s="342"/>
      <c r="CY22" s="342"/>
      <c r="CZ22" s="342"/>
      <c r="DA22" s="342"/>
      <c r="DB22" s="342"/>
      <c r="DC22" s="342"/>
      <c r="DD22" s="342"/>
      <c r="DE22" s="342"/>
      <c r="DF22" s="342"/>
      <c r="DG22" s="342"/>
      <c r="DH22" s="342"/>
      <c r="DI22" s="342"/>
      <c r="DJ22" s="342"/>
      <c r="DK22" s="342"/>
      <c r="DL22" s="342"/>
      <c r="DM22" s="342"/>
      <c r="DN22" s="342"/>
      <c r="DO22" s="342"/>
      <c r="DP22" s="342"/>
      <c r="DQ22" s="342"/>
      <c r="DR22" s="342"/>
      <c r="DS22" s="342"/>
      <c r="DT22" s="342"/>
      <c r="DU22" s="342"/>
      <c r="DV22" s="342"/>
      <c r="DW22" s="342"/>
      <c r="DX22" s="342"/>
      <c r="DY22" s="342"/>
      <c r="DZ22" s="342"/>
      <c r="EA22" s="342"/>
      <c r="EB22" s="342"/>
      <c r="EC22" s="342"/>
      <c r="ED22" s="342"/>
      <c r="EE22" s="342"/>
      <c r="EF22" s="342"/>
      <c r="EG22" s="342"/>
      <c r="EH22" s="342"/>
      <c r="EI22" s="342"/>
      <c r="EJ22" s="342"/>
      <c r="EK22" s="342"/>
      <c r="EL22" s="342"/>
      <c r="EM22" s="342"/>
      <c r="EN22" s="342"/>
      <c r="EO22" s="342"/>
      <c r="EP22" s="342"/>
      <c r="EQ22" s="342"/>
      <c r="ER22" s="342"/>
      <c r="ES22" s="342"/>
      <c r="ET22" s="342"/>
      <c r="EU22" s="342"/>
      <c r="EV22" s="342"/>
      <c r="EW22" s="342"/>
      <c r="EX22" s="342"/>
      <c r="EY22" s="342"/>
      <c r="EZ22" s="342"/>
      <c r="FA22" s="342"/>
      <c r="FB22" s="342"/>
      <c r="FC22" s="342"/>
      <c r="FD22" s="342"/>
      <c r="FE22" s="342"/>
      <c r="FF22" s="342"/>
      <c r="FG22" s="342"/>
      <c r="FH22" s="342"/>
      <c r="FI22" s="342"/>
      <c r="FJ22" s="342"/>
      <c r="FK22" s="342"/>
      <c r="FL22" s="342"/>
      <c r="FM22" s="342"/>
      <c r="FN22" s="342"/>
      <c r="FO22" s="342"/>
      <c r="FP22" s="342"/>
      <c r="FQ22" s="342"/>
      <c r="FR22" s="342"/>
      <c r="FS22" s="342"/>
      <c r="FT22" s="342"/>
      <c r="FU22" s="342"/>
      <c r="FV22" s="342"/>
      <c r="FW22" s="342"/>
      <c r="FX22" s="342"/>
      <c r="FY22" s="342"/>
      <c r="FZ22" s="342"/>
      <c r="GA22" s="342"/>
      <c r="GB22" s="342"/>
      <c r="GC22" s="342"/>
      <c r="GD22" s="342"/>
      <c r="GE22" s="342"/>
      <c r="GF22" s="342"/>
      <c r="GG22" s="342"/>
      <c r="GH22" s="342"/>
      <c r="GI22" s="342"/>
      <c r="GJ22" s="342"/>
      <c r="GK22" s="342"/>
      <c r="GL22" s="342"/>
      <c r="GM22" s="342"/>
      <c r="GN22" s="342"/>
      <c r="GO22" s="342"/>
      <c r="GP22" s="342"/>
      <c r="GQ22" s="342"/>
      <c r="GR22" s="342"/>
      <c r="GS22" s="342"/>
      <c r="GT22" s="342"/>
      <c r="GU22" s="342"/>
      <c r="GV22" s="342"/>
      <c r="GW22" s="342"/>
      <c r="GX22" s="342"/>
      <c r="GY22" s="342"/>
      <c r="GZ22" s="342"/>
      <c r="HA22" s="342"/>
      <c r="HB22" s="342"/>
      <c r="HC22" s="342"/>
      <c r="HD22" s="342"/>
      <c r="HE22" s="342"/>
      <c r="HF22" s="342"/>
      <c r="HG22" s="342"/>
      <c r="HH22" s="342"/>
      <c r="HI22" s="342"/>
      <c r="HJ22" s="342"/>
      <c r="HK22" s="342"/>
      <c r="HL22" s="342"/>
      <c r="HM22" s="342"/>
      <c r="HN22" s="342"/>
      <c r="HO22" s="342"/>
      <c r="HP22" s="342"/>
      <c r="HQ22" s="342"/>
      <c r="HR22" s="342"/>
      <c r="HS22" s="342"/>
      <c r="HT22" s="342"/>
      <c r="HU22" s="342"/>
      <c r="HV22" s="342"/>
      <c r="HW22" s="342"/>
      <c r="HX22" s="342"/>
      <c r="HY22" s="342"/>
      <c r="HZ22" s="342"/>
      <c r="IA22" s="445"/>
      <c r="KC22" s="547"/>
      <c r="KD22" s="547"/>
      <c r="KE22" s="547"/>
    </row>
    <row r="23" spans="1:291" ht="13">
      <c r="A23" s="450"/>
      <c r="B23" s="342"/>
      <c r="C23" s="342"/>
      <c r="D23" s="342"/>
      <c r="E23" s="342"/>
      <c r="F23" s="342"/>
      <c r="G23" s="342"/>
      <c r="H23" s="342"/>
      <c r="I23" s="342"/>
      <c r="J23" s="342"/>
      <c r="K23" s="342"/>
      <c r="L23" s="342"/>
      <c r="M23" s="342"/>
      <c r="N23" s="342"/>
      <c r="O23" s="342"/>
      <c r="P23" s="342"/>
      <c r="Q23" s="342"/>
      <c r="R23" s="342"/>
      <c r="S23" s="342"/>
      <c r="T23" s="342"/>
      <c r="U23" s="342"/>
      <c r="V23" s="342"/>
      <c r="W23" s="342"/>
      <c r="X23" s="342"/>
      <c r="Y23" s="342"/>
      <c r="Z23" s="342"/>
      <c r="AA23" s="342"/>
      <c r="AB23" s="342"/>
      <c r="AC23" s="342"/>
      <c r="AD23" s="342"/>
      <c r="AE23" s="342"/>
      <c r="AF23" s="342"/>
      <c r="AG23" s="342"/>
      <c r="AH23" s="342"/>
      <c r="AI23" s="342"/>
      <c r="AJ23" s="342"/>
      <c r="AK23" s="342"/>
      <c r="AL23" s="342"/>
      <c r="AM23" s="342"/>
      <c r="AN23" s="342"/>
      <c r="AO23" s="342"/>
      <c r="AP23" s="342"/>
      <c r="AQ23" s="342"/>
      <c r="AR23" s="342"/>
      <c r="AS23" s="342"/>
      <c r="AT23" s="342"/>
      <c r="AU23" s="342"/>
      <c r="AV23" s="342"/>
      <c r="AW23" s="342"/>
      <c r="AX23" s="342"/>
      <c r="AY23" s="342"/>
      <c r="AZ23" s="342"/>
      <c r="BA23" s="342"/>
      <c r="BB23" s="342"/>
      <c r="BC23" s="342"/>
      <c r="BD23" s="342"/>
      <c r="BE23" s="342"/>
      <c r="BF23" s="342"/>
      <c r="BG23" s="342"/>
      <c r="BH23" s="342"/>
      <c r="BI23" s="342"/>
      <c r="BJ23" s="342"/>
      <c r="BK23" s="342"/>
      <c r="BL23" s="342"/>
      <c r="BM23" s="342"/>
      <c r="BN23" s="342"/>
      <c r="BO23" s="342"/>
      <c r="BP23" s="342"/>
      <c r="BQ23" s="342"/>
      <c r="BR23" s="342"/>
      <c r="BS23" s="342"/>
      <c r="BT23" s="342"/>
      <c r="BU23" s="342"/>
      <c r="BV23" s="342"/>
      <c r="BW23" s="342"/>
      <c r="BX23" s="342"/>
      <c r="BY23" s="342"/>
      <c r="BZ23" s="342"/>
      <c r="CA23" s="342"/>
      <c r="CB23" s="342"/>
      <c r="CC23" s="342"/>
      <c r="CD23" s="342"/>
      <c r="CE23" s="342"/>
      <c r="CF23" s="342"/>
      <c r="CG23" s="342"/>
      <c r="CH23" s="342"/>
      <c r="CI23" s="342"/>
      <c r="CJ23" s="342"/>
      <c r="CK23" s="342"/>
      <c r="CL23" s="342"/>
      <c r="CM23" s="342"/>
      <c r="CN23" s="342"/>
      <c r="CO23" s="342"/>
      <c r="CP23" s="342"/>
      <c r="CQ23" s="342"/>
      <c r="CR23" s="342"/>
      <c r="CS23" s="342"/>
      <c r="CT23" s="342"/>
      <c r="CU23" s="342"/>
      <c r="CV23" s="342"/>
      <c r="CW23" s="342"/>
      <c r="CX23" s="342"/>
      <c r="CY23" s="342"/>
      <c r="CZ23" s="342"/>
      <c r="DA23" s="342"/>
      <c r="DB23" s="342"/>
      <c r="DC23" s="342"/>
      <c r="DD23" s="342"/>
      <c r="DE23" s="342"/>
      <c r="DF23" s="342"/>
      <c r="DG23" s="342"/>
      <c r="DH23" s="342"/>
      <c r="DI23" s="342"/>
      <c r="DJ23" s="342"/>
      <c r="DK23" s="342"/>
      <c r="DL23" s="342"/>
      <c r="DM23" s="342"/>
      <c r="DN23" s="342"/>
      <c r="DO23" s="342"/>
      <c r="DP23" s="342"/>
      <c r="DQ23" s="342"/>
      <c r="DR23" s="342"/>
      <c r="DS23" s="342"/>
      <c r="DT23" s="342"/>
      <c r="DU23" s="342"/>
      <c r="DV23" s="342"/>
      <c r="DW23" s="342"/>
      <c r="DX23" s="342"/>
      <c r="DY23" s="342"/>
      <c r="DZ23" s="342"/>
      <c r="EA23" s="342"/>
      <c r="EB23" s="342"/>
      <c r="EC23" s="342"/>
      <c r="ED23" s="342"/>
      <c r="EE23" s="342"/>
      <c r="EF23" s="342"/>
      <c r="EG23" s="342"/>
      <c r="EH23" s="342"/>
      <c r="EI23" s="342"/>
      <c r="EJ23" s="342"/>
      <c r="EK23" s="342"/>
      <c r="EL23" s="342"/>
      <c r="EM23" s="342"/>
      <c r="EN23" s="342"/>
      <c r="EO23" s="342"/>
      <c r="EP23" s="342"/>
      <c r="EQ23" s="342"/>
      <c r="ER23" s="342"/>
      <c r="ES23" s="342"/>
      <c r="ET23" s="342"/>
      <c r="EU23" s="342"/>
      <c r="EV23" s="342"/>
      <c r="EW23" s="342"/>
      <c r="EX23" s="342"/>
      <c r="EY23" s="342"/>
      <c r="EZ23" s="342"/>
      <c r="FA23" s="342"/>
      <c r="FB23" s="342"/>
      <c r="FC23" s="342"/>
      <c r="FD23" s="342"/>
      <c r="FE23" s="342"/>
      <c r="FF23" s="342"/>
      <c r="FG23" s="342"/>
      <c r="FH23" s="342"/>
      <c r="FI23" s="342"/>
      <c r="FJ23" s="342"/>
      <c r="FK23" s="342"/>
      <c r="FL23" s="342"/>
      <c r="FM23" s="342"/>
      <c r="FN23" s="342"/>
      <c r="FO23" s="342"/>
      <c r="FP23" s="342"/>
      <c r="FQ23" s="342"/>
      <c r="FR23" s="342"/>
      <c r="FS23" s="342"/>
      <c r="FT23" s="342"/>
      <c r="FU23" s="342"/>
      <c r="FV23" s="342"/>
      <c r="FW23" s="342"/>
      <c r="FX23" s="342"/>
      <c r="FY23" s="342"/>
      <c r="FZ23" s="342"/>
      <c r="GA23" s="342"/>
      <c r="GB23" s="342"/>
      <c r="GC23" s="342"/>
      <c r="GD23" s="342"/>
      <c r="GE23" s="342"/>
      <c r="GF23" s="342"/>
      <c r="GG23" s="342"/>
      <c r="GH23" s="342"/>
      <c r="GI23" s="342"/>
      <c r="GJ23" s="342"/>
      <c r="GK23" s="342"/>
      <c r="GL23" s="342"/>
      <c r="GM23" s="342"/>
      <c r="GN23" s="342"/>
      <c r="GO23" s="342"/>
      <c r="GP23" s="342"/>
      <c r="GQ23" s="342"/>
      <c r="GR23" s="342"/>
      <c r="GS23" s="342"/>
      <c r="GT23" s="342"/>
      <c r="GU23" s="342"/>
      <c r="GV23" s="342"/>
      <c r="GW23" s="342"/>
      <c r="GX23" s="342"/>
      <c r="GY23" s="342"/>
      <c r="GZ23" s="342"/>
      <c r="HA23" s="342"/>
      <c r="HB23" s="342"/>
      <c r="HC23" s="342"/>
      <c r="HD23" s="342"/>
      <c r="HE23" s="342"/>
      <c r="HF23" s="342"/>
      <c r="HG23" s="342"/>
      <c r="HH23" s="342"/>
      <c r="HI23" s="342"/>
      <c r="HJ23" s="342"/>
      <c r="HK23" s="342"/>
      <c r="HL23" s="342"/>
      <c r="HM23" s="342"/>
      <c r="HN23" s="342"/>
      <c r="HO23" s="342"/>
      <c r="HP23" s="342"/>
      <c r="HQ23" s="342"/>
      <c r="HR23" s="342"/>
      <c r="HS23" s="342"/>
      <c r="HT23" s="342"/>
      <c r="HU23" s="342"/>
      <c r="HV23" s="342"/>
      <c r="HW23" s="342"/>
      <c r="HX23" s="342"/>
      <c r="HY23" s="342"/>
      <c r="HZ23" s="342"/>
      <c r="IA23" s="445"/>
    </row>
    <row r="24" spans="1:291" ht="15.5">
      <c r="A24" s="278" t="s">
        <v>251</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row>
    <row r="25" spans="1:291" ht="13">
      <c r="A25" s="275" t="s">
        <v>326</v>
      </c>
      <c r="B25" s="223">
        <v>36526</v>
      </c>
      <c r="C25" s="223">
        <v>36557</v>
      </c>
      <c r="D25" s="223">
        <v>36586</v>
      </c>
      <c r="E25" s="223">
        <v>36617</v>
      </c>
      <c r="F25" s="223">
        <v>36647</v>
      </c>
      <c r="G25" s="223">
        <v>36678</v>
      </c>
      <c r="H25" s="223">
        <v>36708</v>
      </c>
      <c r="I25" s="223">
        <v>36739</v>
      </c>
      <c r="J25" s="223">
        <v>36770</v>
      </c>
      <c r="K25" s="223">
        <v>36800</v>
      </c>
      <c r="L25" s="223">
        <v>36831</v>
      </c>
      <c r="M25" s="223">
        <v>36861</v>
      </c>
      <c r="N25" s="223">
        <v>36892</v>
      </c>
      <c r="O25" s="223">
        <v>36923</v>
      </c>
      <c r="P25" s="223">
        <v>36951</v>
      </c>
      <c r="Q25" s="223">
        <v>36982</v>
      </c>
      <c r="R25" s="223">
        <v>37012</v>
      </c>
      <c r="S25" s="223">
        <v>37043</v>
      </c>
      <c r="T25" s="223">
        <v>37073</v>
      </c>
      <c r="U25" s="223">
        <v>37104</v>
      </c>
      <c r="V25" s="223">
        <v>37135</v>
      </c>
      <c r="W25" s="223">
        <v>37165</v>
      </c>
      <c r="X25" s="223">
        <v>37196</v>
      </c>
      <c r="Y25" s="223">
        <v>37226</v>
      </c>
      <c r="Z25" s="223">
        <v>37257</v>
      </c>
      <c r="AA25" s="223">
        <v>37288</v>
      </c>
      <c r="AB25" s="223">
        <v>37316</v>
      </c>
      <c r="AC25" s="223">
        <v>37347</v>
      </c>
      <c r="AD25" s="223">
        <v>37377</v>
      </c>
      <c r="AE25" s="223">
        <v>37408</v>
      </c>
      <c r="AF25" s="223">
        <v>37438</v>
      </c>
      <c r="AG25" s="223">
        <v>37469</v>
      </c>
      <c r="AH25" s="223">
        <v>37500</v>
      </c>
      <c r="AI25" s="223">
        <v>37530</v>
      </c>
      <c r="AJ25" s="223">
        <v>37561</v>
      </c>
      <c r="AK25" s="223">
        <v>37591</v>
      </c>
      <c r="AL25" s="223">
        <v>37622</v>
      </c>
      <c r="AM25" s="223">
        <v>37653</v>
      </c>
      <c r="AN25" s="223">
        <v>37681</v>
      </c>
      <c r="AO25" s="223">
        <v>37712</v>
      </c>
      <c r="AP25" s="223">
        <v>37742</v>
      </c>
      <c r="AQ25" s="223">
        <v>37773</v>
      </c>
      <c r="AR25" s="223">
        <v>37803</v>
      </c>
      <c r="AS25" s="223">
        <v>37834</v>
      </c>
      <c r="AT25" s="223">
        <v>37865</v>
      </c>
      <c r="AU25" s="223">
        <v>37895</v>
      </c>
      <c r="AV25" s="223">
        <v>37926</v>
      </c>
      <c r="AW25" s="223">
        <v>37956</v>
      </c>
      <c r="AX25" s="223">
        <v>37987</v>
      </c>
      <c r="AY25" s="223">
        <v>38018</v>
      </c>
      <c r="AZ25" s="223">
        <v>38047</v>
      </c>
      <c r="BA25" s="223">
        <v>38078</v>
      </c>
      <c r="BB25" s="223">
        <v>38108</v>
      </c>
      <c r="BC25" s="223">
        <v>38139</v>
      </c>
      <c r="BD25" s="223">
        <v>38169</v>
      </c>
      <c r="BE25" s="223">
        <v>38200</v>
      </c>
      <c r="BF25" s="223">
        <v>38231</v>
      </c>
      <c r="BG25" s="223">
        <v>38261</v>
      </c>
      <c r="BH25" s="223">
        <v>38292</v>
      </c>
      <c r="BI25" s="223">
        <v>38322</v>
      </c>
      <c r="BJ25" s="223">
        <v>38353</v>
      </c>
      <c r="BK25" s="223">
        <v>38384</v>
      </c>
      <c r="BL25" s="223">
        <v>38412</v>
      </c>
      <c r="BM25" s="223">
        <v>38443</v>
      </c>
      <c r="BN25" s="223">
        <v>38473</v>
      </c>
      <c r="BO25" s="223">
        <v>38504</v>
      </c>
      <c r="BP25" s="223">
        <v>38534</v>
      </c>
      <c r="BQ25" s="223">
        <v>38565</v>
      </c>
      <c r="BR25" s="223">
        <v>38596</v>
      </c>
      <c r="BS25" s="223">
        <v>38626</v>
      </c>
      <c r="BT25" s="223">
        <v>38657</v>
      </c>
      <c r="BU25" s="223">
        <v>38687</v>
      </c>
      <c r="BV25" s="223">
        <v>38718</v>
      </c>
      <c r="BW25" s="223">
        <v>38749</v>
      </c>
      <c r="BX25" s="223">
        <v>38777</v>
      </c>
      <c r="BY25" s="223">
        <v>38808</v>
      </c>
      <c r="BZ25" s="223">
        <v>38838</v>
      </c>
      <c r="CA25" s="223">
        <v>38869</v>
      </c>
      <c r="CB25" s="223">
        <v>38899</v>
      </c>
      <c r="CC25" s="223">
        <v>38930</v>
      </c>
      <c r="CD25" s="223">
        <v>38961</v>
      </c>
      <c r="CE25" s="223">
        <v>38991</v>
      </c>
      <c r="CF25" s="223">
        <v>39022</v>
      </c>
      <c r="CG25" s="223">
        <v>39052</v>
      </c>
      <c r="CH25" s="223">
        <v>39083</v>
      </c>
      <c r="CI25" s="223">
        <v>39114</v>
      </c>
      <c r="CJ25" s="223">
        <v>39142</v>
      </c>
      <c r="CK25" s="223">
        <v>39173</v>
      </c>
      <c r="CL25" s="223">
        <v>39203</v>
      </c>
      <c r="CM25" s="223">
        <v>39234</v>
      </c>
      <c r="CN25" s="223">
        <v>39264</v>
      </c>
      <c r="CO25" s="223">
        <v>39295</v>
      </c>
      <c r="CP25" s="223">
        <v>39326</v>
      </c>
      <c r="CQ25" s="223">
        <v>39356</v>
      </c>
      <c r="CR25" s="223">
        <v>39387</v>
      </c>
      <c r="CS25" s="223">
        <v>39417</v>
      </c>
      <c r="CT25" s="223">
        <v>39448</v>
      </c>
      <c r="CU25" s="223">
        <v>39479</v>
      </c>
      <c r="CV25" s="223">
        <v>39508</v>
      </c>
      <c r="CW25" s="223">
        <v>39539</v>
      </c>
      <c r="CX25" s="223">
        <v>39569</v>
      </c>
      <c r="CY25" s="223">
        <v>39600</v>
      </c>
      <c r="CZ25" s="223">
        <v>39630</v>
      </c>
      <c r="DA25" s="223">
        <v>39661</v>
      </c>
      <c r="DB25" s="223">
        <v>39692</v>
      </c>
      <c r="DC25" s="223">
        <v>39722</v>
      </c>
      <c r="DD25" s="223">
        <v>39753</v>
      </c>
      <c r="DE25" s="223">
        <v>39783</v>
      </c>
      <c r="DF25" s="223">
        <v>39814</v>
      </c>
      <c r="DG25" s="223">
        <v>39845</v>
      </c>
      <c r="DH25" s="223">
        <v>39873</v>
      </c>
      <c r="DI25" s="223">
        <v>39904</v>
      </c>
      <c r="DJ25" s="223">
        <v>39934</v>
      </c>
      <c r="DK25" s="223">
        <v>39965</v>
      </c>
      <c r="DL25" s="223">
        <v>39995</v>
      </c>
      <c r="DM25" s="223">
        <v>40026</v>
      </c>
      <c r="DN25" s="223">
        <v>40057</v>
      </c>
      <c r="DO25" s="223">
        <v>40087</v>
      </c>
      <c r="DP25" s="223">
        <v>40118</v>
      </c>
      <c r="DQ25" s="223">
        <v>40148</v>
      </c>
      <c r="DR25" s="223">
        <v>40179</v>
      </c>
      <c r="DS25" s="223">
        <v>40210</v>
      </c>
      <c r="DT25" s="223">
        <v>40238</v>
      </c>
      <c r="DU25" s="223">
        <v>40269</v>
      </c>
      <c r="DV25" s="223">
        <v>40299</v>
      </c>
      <c r="DW25" s="223">
        <v>40330</v>
      </c>
      <c r="DX25" s="223">
        <v>40360</v>
      </c>
      <c r="DY25" s="223">
        <v>40391</v>
      </c>
      <c r="DZ25" s="223">
        <v>40422</v>
      </c>
      <c r="EA25" s="223">
        <v>40452</v>
      </c>
      <c r="EB25" s="223">
        <v>40483</v>
      </c>
      <c r="EC25" s="223">
        <v>40513</v>
      </c>
      <c r="ED25" s="223">
        <v>40544</v>
      </c>
      <c r="EE25" s="223">
        <v>40575</v>
      </c>
      <c r="EF25" s="223">
        <v>40603</v>
      </c>
      <c r="EG25" s="223">
        <v>40634</v>
      </c>
      <c r="EH25" s="223">
        <v>40664</v>
      </c>
      <c r="EI25" s="223">
        <v>40695</v>
      </c>
      <c r="EJ25" s="223">
        <v>40725</v>
      </c>
      <c r="EK25" s="223">
        <v>40756</v>
      </c>
      <c r="EL25" s="223">
        <v>40787</v>
      </c>
      <c r="EM25" s="223">
        <v>40817</v>
      </c>
      <c r="EN25" s="223">
        <v>40848</v>
      </c>
      <c r="EO25" s="223">
        <v>40878</v>
      </c>
      <c r="EP25" s="223">
        <v>40909</v>
      </c>
      <c r="EQ25" s="223">
        <v>40940</v>
      </c>
      <c r="ER25" s="223">
        <v>40969</v>
      </c>
      <c r="ES25" s="223">
        <v>41000</v>
      </c>
      <c r="ET25" s="223">
        <v>41030</v>
      </c>
      <c r="EU25" s="223">
        <v>41061</v>
      </c>
      <c r="EV25" s="223">
        <v>41091</v>
      </c>
      <c r="EW25" s="223">
        <v>41122</v>
      </c>
      <c r="EX25" s="223">
        <v>41153</v>
      </c>
      <c r="EY25" s="223">
        <v>41183</v>
      </c>
      <c r="EZ25" s="223">
        <v>41214</v>
      </c>
      <c r="FA25" s="223">
        <v>41244</v>
      </c>
      <c r="FB25" s="223">
        <v>41275</v>
      </c>
      <c r="FC25" s="223">
        <v>41306</v>
      </c>
      <c r="FD25" s="223">
        <v>41334</v>
      </c>
      <c r="FE25" s="223">
        <v>41365</v>
      </c>
      <c r="FF25" s="223">
        <v>41395</v>
      </c>
      <c r="FG25" s="223">
        <v>41426</v>
      </c>
      <c r="FH25" s="223">
        <v>41456</v>
      </c>
      <c r="FI25" s="223">
        <v>41487</v>
      </c>
      <c r="FJ25" s="223">
        <v>41518</v>
      </c>
      <c r="FK25" s="223">
        <v>41548</v>
      </c>
      <c r="FL25" s="223">
        <v>41579</v>
      </c>
      <c r="FM25" s="223">
        <v>41609</v>
      </c>
      <c r="FN25" s="223">
        <v>41640</v>
      </c>
      <c r="FO25" s="223">
        <v>41671</v>
      </c>
      <c r="FP25" s="223">
        <v>41699</v>
      </c>
      <c r="FQ25" s="223">
        <v>41730</v>
      </c>
      <c r="FR25" s="223">
        <v>41760</v>
      </c>
      <c r="FS25" s="223">
        <v>41791</v>
      </c>
      <c r="FT25" s="223">
        <v>41821</v>
      </c>
      <c r="FU25" s="223">
        <v>41852</v>
      </c>
      <c r="FV25" s="223">
        <v>41883</v>
      </c>
      <c r="FW25" s="223">
        <v>41913</v>
      </c>
      <c r="FX25" s="223">
        <v>41944</v>
      </c>
      <c r="FY25" s="223">
        <v>41974</v>
      </c>
      <c r="FZ25" s="223">
        <v>42005</v>
      </c>
      <c r="GA25" s="223">
        <v>42036</v>
      </c>
      <c r="GB25" s="223">
        <v>42064</v>
      </c>
      <c r="GC25" s="223">
        <v>42095</v>
      </c>
      <c r="GD25" s="223">
        <v>42125</v>
      </c>
      <c r="GE25" s="223">
        <v>42156</v>
      </c>
      <c r="GF25" s="223">
        <v>42186</v>
      </c>
      <c r="GG25" s="223">
        <v>42217</v>
      </c>
      <c r="GH25" s="223">
        <v>42248</v>
      </c>
      <c r="GI25" s="223">
        <v>42278</v>
      </c>
      <c r="GJ25" s="223">
        <v>42309</v>
      </c>
      <c r="GK25" s="223">
        <v>42339</v>
      </c>
      <c r="GL25" s="223">
        <v>42370</v>
      </c>
      <c r="GM25" s="223">
        <v>42401</v>
      </c>
      <c r="GN25" s="223">
        <v>42430</v>
      </c>
      <c r="GO25" s="223">
        <v>42461</v>
      </c>
      <c r="GP25" s="223">
        <v>1.0111700851147953</v>
      </c>
      <c r="GQ25" s="223">
        <v>42522</v>
      </c>
      <c r="GR25" s="223">
        <v>42552</v>
      </c>
      <c r="GS25" s="223">
        <v>42583</v>
      </c>
      <c r="GT25" s="223">
        <v>42614</v>
      </c>
      <c r="GU25" s="223">
        <v>42644</v>
      </c>
      <c r="GV25" s="223">
        <v>42675</v>
      </c>
      <c r="GW25" s="223">
        <v>42705</v>
      </c>
      <c r="GX25" s="223">
        <v>42736</v>
      </c>
      <c r="GY25" s="223">
        <v>42767</v>
      </c>
      <c r="GZ25" s="223">
        <v>42795</v>
      </c>
      <c r="HA25" s="223">
        <v>42826</v>
      </c>
      <c r="HB25" s="223">
        <v>42856</v>
      </c>
      <c r="HC25" s="223">
        <v>42887</v>
      </c>
      <c r="HD25" s="223">
        <v>42917</v>
      </c>
      <c r="HE25" s="223">
        <v>42948</v>
      </c>
      <c r="HF25" s="223">
        <v>42979</v>
      </c>
      <c r="HG25" s="223">
        <v>43009</v>
      </c>
      <c r="HH25" s="223">
        <v>43040</v>
      </c>
      <c r="HI25" s="223">
        <v>43070</v>
      </c>
      <c r="HJ25" s="223">
        <v>43101</v>
      </c>
      <c r="HK25" s="223">
        <v>43132</v>
      </c>
      <c r="HL25" s="223">
        <v>43160</v>
      </c>
      <c r="HM25" s="223">
        <v>43191</v>
      </c>
      <c r="HN25" s="223">
        <v>43221</v>
      </c>
      <c r="HO25" s="223">
        <v>43252</v>
      </c>
      <c r="HP25" s="223">
        <v>43282</v>
      </c>
      <c r="HQ25" s="223">
        <v>43313</v>
      </c>
      <c r="HR25" s="223">
        <v>43344</v>
      </c>
      <c r="HS25" s="223">
        <v>43374</v>
      </c>
      <c r="HT25" s="223">
        <v>43405</v>
      </c>
      <c r="HU25" s="223">
        <v>43435</v>
      </c>
      <c r="HV25" s="223">
        <v>43466</v>
      </c>
      <c r="HW25" s="223">
        <v>43497</v>
      </c>
      <c r="HX25" s="223">
        <v>43525</v>
      </c>
      <c r="HY25" s="223">
        <v>43556</v>
      </c>
      <c r="HZ25" s="223">
        <v>43586</v>
      </c>
      <c r="IA25" s="223">
        <v>43617</v>
      </c>
      <c r="IB25" s="224">
        <v>43647</v>
      </c>
      <c r="IC25" s="224">
        <v>43678</v>
      </c>
      <c r="ID25" s="224">
        <v>43709</v>
      </c>
      <c r="IE25" s="224">
        <v>43739</v>
      </c>
      <c r="IF25" s="224">
        <v>43770</v>
      </c>
      <c r="IG25" s="224">
        <v>43800</v>
      </c>
      <c r="IH25" s="224">
        <v>43831</v>
      </c>
      <c r="II25" s="224">
        <v>43862</v>
      </c>
      <c r="IJ25" s="224">
        <v>43891</v>
      </c>
      <c r="IK25" s="224">
        <v>43922</v>
      </c>
      <c r="IL25" s="224">
        <v>43952</v>
      </c>
      <c r="IM25" s="224">
        <v>43983</v>
      </c>
      <c r="IN25" s="461">
        <v>44013</v>
      </c>
      <c r="IO25" s="271">
        <v>44044</v>
      </c>
      <c r="IP25" s="271">
        <v>44075</v>
      </c>
      <c r="IQ25" s="271">
        <v>44105</v>
      </c>
      <c r="IR25" s="271">
        <v>44136</v>
      </c>
      <c r="IS25" s="271">
        <v>44166</v>
      </c>
      <c r="IT25" s="271">
        <v>44197</v>
      </c>
      <c r="IU25" s="271">
        <v>44228</v>
      </c>
      <c r="IV25" s="271">
        <v>44256</v>
      </c>
      <c r="IW25" s="271">
        <v>44287</v>
      </c>
      <c r="IX25" s="271">
        <v>44317</v>
      </c>
      <c r="IY25" s="271">
        <v>44348</v>
      </c>
      <c r="IZ25" s="271">
        <v>44378</v>
      </c>
      <c r="JA25" s="271">
        <v>44409</v>
      </c>
      <c r="JB25" s="271">
        <v>44440</v>
      </c>
      <c r="JC25" s="271">
        <v>44470</v>
      </c>
      <c r="JD25" s="271">
        <v>44501</v>
      </c>
      <c r="JE25" s="271">
        <v>44531</v>
      </c>
      <c r="JF25" s="271">
        <v>44562</v>
      </c>
      <c r="JG25" s="271">
        <v>44593</v>
      </c>
      <c r="JH25" s="271">
        <v>44621</v>
      </c>
      <c r="JI25" s="271">
        <v>44652</v>
      </c>
      <c r="JJ25" s="271">
        <v>44682</v>
      </c>
      <c r="JK25" s="271">
        <v>44713</v>
      </c>
      <c r="JL25" s="271">
        <v>44743</v>
      </c>
      <c r="JM25" s="271">
        <v>44774</v>
      </c>
      <c r="JN25" s="271">
        <v>44805</v>
      </c>
      <c r="JO25" s="271">
        <v>44835</v>
      </c>
      <c r="JP25" s="271">
        <v>44866</v>
      </c>
      <c r="JQ25" s="271">
        <v>44896</v>
      </c>
      <c r="JR25" s="271">
        <v>44927</v>
      </c>
      <c r="JS25" s="271">
        <v>44958</v>
      </c>
      <c r="JT25" s="271">
        <v>44986</v>
      </c>
      <c r="JU25" s="271">
        <f t="shared" ref="JU25:JZ25" si="3">JU11</f>
        <v>45017</v>
      </c>
      <c r="JV25" s="271">
        <f t="shared" si="3"/>
        <v>45047</v>
      </c>
      <c r="JW25" s="271">
        <f t="shared" si="3"/>
        <v>45078</v>
      </c>
      <c r="JX25" s="271">
        <f t="shared" si="3"/>
        <v>45108</v>
      </c>
      <c r="JY25" s="271">
        <f t="shared" si="3"/>
        <v>45139</v>
      </c>
      <c r="JZ25" s="271">
        <f t="shared" si="3"/>
        <v>45170</v>
      </c>
      <c r="KA25" s="271">
        <f t="shared" ref="KA25:KB25" si="4">KA11</f>
        <v>45200</v>
      </c>
      <c r="KB25" s="271">
        <f t="shared" si="4"/>
        <v>45231</v>
      </c>
      <c r="KC25" s="271">
        <f t="shared" ref="KC25:KD25" si="5">KC11</f>
        <v>45261</v>
      </c>
      <c r="KD25" s="271">
        <f t="shared" si="5"/>
        <v>45292</v>
      </c>
      <c r="KE25" s="271">
        <f>KE11</f>
        <v>45323</v>
      </c>
    </row>
    <row r="26" spans="1:291" ht="13">
      <c r="A26" s="51" t="s">
        <v>386</v>
      </c>
      <c r="B26" s="332"/>
      <c r="C26" s="332"/>
      <c r="D26" s="332"/>
      <c r="E26" s="332"/>
      <c r="F26" s="332"/>
      <c r="G26" s="332"/>
      <c r="H26" s="332"/>
      <c r="I26" s="332"/>
      <c r="J26" s="332"/>
      <c r="K26" s="332"/>
      <c r="L26" s="332"/>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c r="AT26" s="332"/>
      <c r="AU26" s="332"/>
      <c r="AV26" s="332"/>
      <c r="AW26" s="332"/>
      <c r="AX26" s="332"/>
      <c r="AY26" s="332"/>
      <c r="AZ26" s="332"/>
      <c r="BA26" s="332"/>
      <c r="BB26" s="332"/>
      <c r="BC26" s="332"/>
      <c r="BD26" s="332"/>
      <c r="BE26" s="332"/>
      <c r="BF26" s="332"/>
      <c r="BG26" s="332"/>
      <c r="BH26" s="332"/>
      <c r="BI26" s="332"/>
      <c r="BJ26" s="332">
        <v>3.8659828056244767</v>
      </c>
      <c r="BK26" s="332">
        <v>5.6458816412436486</v>
      </c>
      <c r="BL26" s="332">
        <v>5.8040827170718687</v>
      </c>
      <c r="BM26" s="332">
        <v>7.1363723114455331</v>
      </c>
      <c r="BN26" s="332">
        <v>2.937113006450903</v>
      </c>
      <c r="BO26" s="332">
        <v>3.3139991806751001</v>
      </c>
      <c r="BP26" s="332">
        <v>3.0889169036384603</v>
      </c>
      <c r="BQ26" s="332">
        <v>6.0999262421702296</v>
      </c>
      <c r="BR26" s="332">
        <v>5.6703508709651578</v>
      </c>
      <c r="BS26" s="332">
        <v>6.7856213416850268</v>
      </c>
      <c r="BT26" s="332">
        <v>6.1947940354671607</v>
      </c>
      <c r="BU26" s="332">
        <v>8.2183193061127824</v>
      </c>
      <c r="BV26" s="332">
        <v>6.9065931113094656</v>
      </c>
      <c r="BW26" s="332">
        <v>8.3329220145593741</v>
      </c>
      <c r="BX26" s="332">
        <v>7.1237088727684093</v>
      </c>
      <c r="BY26" s="332">
        <v>2.5508255362667511</v>
      </c>
      <c r="BZ26" s="332">
        <v>1.2149264051011923</v>
      </c>
      <c r="CA26" s="332">
        <v>1.4049060611683719</v>
      </c>
      <c r="CB26" s="332">
        <v>1.0808230842205655</v>
      </c>
      <c r="CC26" s="332">
        <v>1.2596598506327348</v>
      </c>
      <c r="CD26" s="332">
        <v>1.0615498974497115</v>
      </c>
      <c r="CE26" s="332">
        <v>1.256709657612578</v>
      </c>
      <c r="CF26" s="332">
        <v>1.0968414125537058</v>
      </c>
      <c r="CG26" s="332">
        <v>1.5464861303639468</v>
      </c>
      <c r="CH26" s="332">
        <v>1.1608539208009452</v>
      </c>
      <c r="CI26" s="332">
        <v>1.4342065573548188</v>
      </c>
      <c r="CJ26" s="332">
        <v>1.2312470141669329</v>
      </c>
      <c r="CK26" s="332">
        <v>1.5397661837098751</v>
      </c>
      <c r="CL26" s="332">
        <v>1.2567246394297673</v>
      </c>
      <c r="CM26" s="332">
        <v>1.7284965510173356</v>
      </c>
      <c r="CN26" s="332">
        <v>1.509896176947324</v>
      </c>
      <c r="CO26" s="332">
        <v>1.8390373339792343</v>
      </c>
      <c r="CP26" s="332">
        <v>1.4867584447060218</v>
      </c>
      <c r="CQ26" s="332">
        <v>1.8884834648614277</v>
      </c>
      <c r="CR26" s="332">
        <v>1.8486016096382498</v>
      </c>
      <c r="CS26" s="332">
        <v>2.4259184076393883</v>
      </c>
      <c r="CT26" s="332">
        <v>2.0212892861741034</v>
      </c>
      <c r="CU26" s="332">
        <v>2.3530744065880342</v>
      </c>
      <c r="CV26" s="332">
        <v>1.9878436266777959</v>
      </c>
      <c r="CW26" s="332">
        <v>2.3358824675485237</v>
      </c>
      <c r="CX26" s="332">
        <v>2.1035939684601797</v>
      </c>
      <c r="CY26" s="332">
        <v>2.8009812426805847</v>
      </c>
      <c r="CZ26" s="332">
        <v>2.1562615277199764</v>
      </c>
      <c r="DA26" s="332">
        <v>2.2879197312506623</v>
      </c>
      <c r="DB26" s="332">
        <v>2.0385054982832997</v>
      </c>
      <c r="DC26" s="332">
        <v>2.137602554857843</v>
      </c>
      <c r="DD26" s="332">
        <v>1.3982518082080062</v>
      </c>
      <c r="DE26" s="332">
        <v>1.63</v>
      </c>
      <c r="DF26" s="332">
        <v>1.3233343784546876</v>
      </c>
      <c r="DG26" s="332">
        <v>1.791621644125754</v>
      </c>
      <c r="DH26" s="332">
        <v>1.5635243766494742</v>
      </c>
      <c r="DI26" s="332">
        <v>1.9005493383592129</v>
      </c>
      <c r="DJ26" s="332">
        <v>1.569428024411494</v>
      </c>
      <c r="DK26" s="332">
        <v>1.8375672340315781</v>
      </c>
      <c r="DL26" s="332">
        <v>1.5051998325899172</v>
      </c>
      <c r="DM26" s="332">
        <v>1.7453019774960774</v>
      </c>
      <c r="DN26" s="332">
        <v>1.4058097457950252</v>
      </c>
      <c r="DO26" s="332">
        <v>1.574930477024767</v>
      </c>
      <c r="DP26" s="332">
        <v>1.3541772603848459</v>
      </c>
      <c r="DQ26" s="332">
        <v>1.8014801545472898</v>
      </c>
      <c r="DR26" s="332">
        <v>1.4657931060209988</v>
      </c>
      <c r="DS26" s="332">
        <v>1.7157541290639</v>
      </c>
      <c r="DT26" s="332">
        <v>1.3716169195939178</v>
      </c>
      <c r="DU26" s="332">
        <v>1.6156977694361543</v>
      </c>
      <c r="DV26" s="332">
        <v>1.3127233240492215</v>
      </c>
      <c r="DW26" s="332">
        <v>1.6433304432008959</v>
      </c>
      <c r="DX26" s="332">
        <v>1.3720643093485405</v>
      </c>
      <c r="DY26" s="332">
        <v>1.6192895692682825</v>
      </c>
      <c r="DZ26" s="332">
        <v>1.4655906006586621</v>
      </c>
      <c r="EA26" s="332">
        <v>1.7577934185395967</v>
      </c>
      <c r="EB26" s="332">
        <v>1.4835828548767942</v>
      </c>
      <c r="EC26" s="332">
        <v>1.8855391704724662</v>
      </c>
      <c r="ED26" s="332">
        <v>1.5924780036481123</v>
      </c>
      <c r="EE26" s="332">
        <v>1.8056483167309338</v>
      </c>
      <c r="EF26" s="332">
        <v>1.4511911060366998</v>
      </c>
      <c r="EG26" s="332">
        <v>1.8747665619389766</v>
      </c>
      <c r="EH26" s="332">
        <v>1.4766978379431521</v>
      </c>
      <c r="EI26" s="332">
        <v>1.8638256627584708</v>
      </c>
      <c r="EJ26" s="332">
        <v>1.4098398347922414</v>
      </c>
      <c r="EK26" s="332">
        <v>1.6163094404964566</v>
      </c>
      <c r="EL26" s="332">
        <v>1.3502556060148068</v>
      </c>
      <c r="EM26" s="332">
        <v>1.6352255844149131</v>
      </c>
      <c r="EN26" s="332">
        <v>1.5183119538116987</v>
      </c>
      <c r="EO26" s="332">
        <v>1.7186385601842573</v>
      </c>
      <c r="EP26" s="332">
        <v>1.316370919950175</v>
      </c>
      <c r="EQ26" s="332">
        <v>1.6739974514091802</v>
      </c>
      <c r="ER26" s="332">
        <v>1.3284880922919204</v>
      </c>
      <c r="ES26" s="332">
        <v>1.5348927228149065</v>
      </c>
      <c r="ET26" s="332">
        <v>1.2325970754665434</v>
      </c>
      <c r="EU26" s="332">
        <v>1.7078966496169148</v>
      </c>
      <c r="EV26" s="332">
        <v>1.4031392475803992</v>
      </c>
      <c r="EW26" s="332">
        <v>1.7502033833109263</v>
      </c>
      <c r="EX26" s="332">
        <v>1.4107654552378961</v>
      </c>
      <c r="EY26" s="332">
        <v>1.7521829385772776</v>
      </c>
      <c r="EZ26" s="332">
        <v>1.400369914571713</v>
      </c>
      <c r="FA26" s="332">
        <v>1.9811748373451308</v>
      </c>
      <c r="FB26" s="332">
        <v>1.5468765671549765</v>
      </c>
      <c r="FC26" s="332">
        <v>1.9737584851874288</v>
      </c>
      <c r="FD26" s="332">
        <v>1.4125070187673332</v>
      </c>
      <c r="FE26" s="332">
        <v>1.8455795860153799</v>
      </c>
      <c r="FF26" s="332">
        <v>1.4075092577977655</v>
      </c>
      <c r="FG26" s="332">
        <v>1.8668189229178791</v>
      </c>
      <c r="FH26" s="332">
        <v>1.5898362873418381</v>
      </c>
      <c r="FI26" s="332">
        <v>1.9381694185144922</v>
      </c>
      <c r="FJ26" s="332">
        <v>1.6560923306399919</v>
      </c>
      <c r="FK26" s="332">
        <v>1.8164373082074439</v>
      </c>
      <c r="FL26" s="332">
        <v>1.6639527945045434</v>
      </c>
      <c r="FM26" s="332">
        <v>2.1222849679496107</v>
      </c>
      <c r="FN26" s="332">
        <v>1.6954812559431816</v>
      </c>
      <c r="FO26" s="332">
        <v>1.9577132247137778</v>
      </c>
      <c r="FP26" s="332">
        <v>1.5971594443751553</v>
      </c>
      <c r="FQ26" s="332">
        <v>1.8343126927871773</v>
      </c>
      <c r="FR26" s="332">
        <v>1.8343126927871773</v>
      </c>
      <c r="FS26" s="332">
        <v>2.0953277277934275</v>
      </c>
      <c r="FT26" s="332">
        <v>1.527469452705339</v>
      </c>
      <c r="FU26" s="332">
        <v>1.8629416134690899</v>
      </c>
      <c r="FV26" s="332">
        <v>1.4770820171074348</v>
      </c>
      <c r="FW26" s="332">
        <v>1.7214257779192841</v>
      </c>
      <c r="FX26" s="332">
        <v>1.6277418657336196</v>
      </c>
      <c r="FY26" s="332">
        <v>2.1188595247716755</v>
      </c>
      <c r="FZ26" s="332">
        <v>1.8415858600211967</v>
      </c>
      <c r="GA26" s="332">
        <v>2.4217593846793006</v>
      </c>
      <c r="GB26" s="332">
        <v>1.994164094047965</v>
      </c>
      <c r="GC26" s="332">
        <v>2.3024908331890503</v>
      </c>
      <c r="GD26" s="332">
        <v>1.9204547635347058</v>
      </c>
      <c r="GE26" s="332">
        <v>2.4197067416071332</v>
      </c>
      <c r="GF26" s="332">
        <v>1.8232568348205009</v>
      </c>
      <c r="GG26" s="332">
        <v>2.2088985505993479</v>
      </c>
      <c r="GH26" s="332">
        <v>1.8326715905445854</v>
      </c>
      <c r="GI26" s="332">
        <v>2.2125341301190695</v>
      </c>
      <c r="GJ26" s="332">
        <v>1.7607318471277953</v>
      </c>
      <c r="GK26" s="332">
        <v>2.2649814181768311</v>
      </c>
      <c r="GL26" s="332">
        <v>1.1492866956192875</v>
      </c>
      <c r="GM26" s="332">
        <v>1.577461693735039</v>
      </c>
      <c r="GN26" s="332">
        <v>1.0914656902119322</v>
      </c>
      <c r="GO26" s="332">
        <v>6.0073410500818571</v>
      </c>
      <c r="GP26" s="332">
        <v>5.5765322545422098</v>
      </c>
      <c r="GQ26" s="332">
        <v>1.327757657408033</v>
      </c>
      <c r="GR26" s="332">
        <v>0.96302542320483375</v>
      </c>
      <c r="GS26" s="332">
        <v>1.2127998894476775</v>
      </c>
      <c r="GT26" s="332">
        <v>0.97807382736814896</v>
      </c>
      <c r="GU26" s="332">
        <v>1.2449024437809193</v>
      </c>
      <c r="GV26" s="332">
        <v>0.87943217057411527</v>
      </c>
      <c r="GW26" s="332">
        <v>1.2329353022095269</v>
      </c>
      <c r="GX26" s="332">
        <v>0.91186381927745408</v>
      </c>
      <c r="GY26" s="332">
        <v>1.2075440059112783</v>
      </c>
      <c r="GZ26" s="332">
        <v>0.87802110596103322</v>
      </c>
      <c r="HA26" s="332">
        <v>1.1343465973652846</v>
      </c>
      <c r="HB26" s="332">
        <v>0.94034434956082691</v>
      </c>
      <c r="HC26" s="332">
        <v>1.1420246072682576</v>
      </c>
      <c r="HD26" s="332">
        <v>0.85737901503405489</v>
      </c>
      <c r="HE26" s="332">
        <v>1.1001142049732038</v>
      </c>
      <c r="HF26" s="332">
        <v>0.86278295197825883</v>
      </c>
      <c r="HG26" s="332">
        <v>1.0523520648716447</v>
      </c>
      <c r="HH26" s="332">
        <v>0.8070106152987554</v>
      </c>
      <c r="HI26" s="332">
        <v>1.0822553280085918</v>
      </c>
      <c r="HJ26" s="332">
        <v>0.79928044736702564</v>
      </c>
      <c r="HK26" s="332">
        <v>0.96245028330578919</v>
      </c>
      <c r="HL26" s="332">
        <v>0.78519459793744828</v>
      </c>
      <c r="HM26" s="332">
        <v>0.94379662490751226</v>
      </c>
      <c r="HN26" s="332">
        <v>0.77045230336983805</v>
      </c>
      <c r="HO26" s="332">
        <v>0.9433689659083806</v>
      </c>
      <c r="HP26" s="332">
        <v>0.81233272433041792</v>
      </c>
      <c r="HQ26" s="332">
        <v>0.93988166105032078</v>
      </c>
      <c r="HR26" s="332">
        <v>0.83899999999999997</v>
      </c>
      <c r="HS26" s="332">
        <v>0.91028184018805036</v>
      </c>
      <c r="HT26" s="332">
        <v>0.77900000000000003</v>
      </c>
      <c r="HU26" s="332">
        <v>0.92000017733130302</v>
      </c>
      <c r="HV26" s="332">
        <v>0.77169290671612722</v>
      </c>
      <c r="HW26" s="332">
        <v>0.85582958383564034</v>
      </c>
      <c r="HX26" s="332">
        <v>0.93098324290836509</v>
      </c>
      <c r="HY26" s="332">
        <v>1.1140759652086711</v>
      </c>
      <c r="HZ26" s="332">
        <v>0.99250633486616091</v>
      </c>
      <c r="IA26" s="332">
        <v>1.1290394356201907</v>
      </c>
      <c r="IB26" s="457">
        <v>1.0369999999999999</v>
      </c>
      <c r="IC26" s="457">
        <v>1.020206372682416</v>
      </c>
      <c r="ID26" s="457">
        <v>0.95814137436056346</v>
      </c>
      <c r="IE26" s="457">
        <v>1.09153047629779</v>
      </c>
      <c r="IF26" s="457">
        <v>0.98096542755145721</v>
      </c>
      <c r="IG26" s="457">
        <v>1.08728674901444</v>
      </c>
      <c r="IH26" s="457">
        <v>0.97411646276603392</v>
      </c>
      <c r="II26" s="457">
        <v>1.0194494977354975</v>
      </c>
      <c r="IJ26" s="457">
        <v>0.96390402775300699</v>
      </c>
      <c r="IK26" s="457">
        <v>1.1230545858235905</v>
      </c>
      <c r="IL26" s="457">
        <v>0.94752711584020133</v>
      </c>
      <c r="IM26" s="457">
        <v>1.0861125070336519</v>
      </c>
      <c r="IN26" s="457">
        <v>0.9765654553627674</v>
      </c>
      <c r="IO26" s="457">
        <v>1.0423222928292832</v>
      </c>
      <c r="IP26" s="457">
        <v>0.9636749018978501</v>
      </c>
      <c r="IQ26" s="457">
        <v>1.0176106836180545</v>
      </c>
      <c r="IR26" s="457">
        <v>0.93472297572456142</v>
      </c>
      <c r="IS26" s="457">
        <v>0.97366417436594743</v>
      </c>
      <c r="IT26" s="457">
        <v>0.88404479576602935</v>
      </c>
      <c r="IU26" s="457">
        <v>0.94737221781692738</v>
      </c>
      <c r="IV26" s="457">
        <v>0.89599013651123771</v>
      </c>
      <c r="IW26" s="457">
        <v>0.92752868566232483</v>
      </c>
      <c r="IX26" s="457">
        <v>0.87700660430891786</v>
      </c>
      <c r="IY26" s="457">
        <v>0.93309872554938433</v>
      </c>
      <c r="IZ26" s="457">
        <v>0.84552448454494156</v>
      </c>
      <c r="JA26" s="457">
        <v>0.89461932731511518</v>
      </c>
      <c r="JB26" s="457">
        <v>0.88839894256406127</v>
      </c>
      <c r="JC26" s="457">
        <v>0.93504980082470401</v>
      </c>
      <c r="JD26" s="457">
        <v>0.87688788002682805</v>
      </c>
      <c r="JE26" s="457">
        <v>0.92597981529037354</v>
      </c>
      <c r="JF26" s="457">
        <v>0.85493867054214034</v>
      </c>
      <c r="JG26" s="457">
        <v>0.90330360901514473</v>
      </c>
      <c r="JH26" s="457">
        <v>0.92286566344159671</v>
      </c>
      <c r="JI26" s="457">
        <v>0.94803029098300251</v>
      </c>
      <c r="JJ26" s="457">
        <v>0.869657010013272</v>
      </c>
      <c r="JK26" s="457">
        <v>0.93690078264991905</v>
      </c>
      <c r="JL26" s="457">
        <v>0.91355746145958661</v>
      </c>
      <c r="JM26" s="457">
        <v>0.96779549618805372</v>
      </c>
      <c r="JN26" s="457">
        <v>0.87231200164182476</v>
      </c>
      <c r="JO26" s="457">
        <v>0.91775087290914659</v>
      </c>
      <c r="JP26" s="457">
        <v>0.88590533926535053</v>
      </c>
      <c r="JQ26" s="457">
        <v>0.97389602076954673</v>
      </c>
      <c r="JR26" s="457">
        <v>0.9784704424235432</v>
      </c>
      <c r="JS26" s="457">
        <v>0.98555019474369254</v>
      </c>
      <c r="JT26" s="457">
        <v>0.96247961451523367</v>
      </c>
      <c r="JU26" s="457">
        <v>1.0168378300500807</v>
      </c>
      <c r="JV26" s="457">
        <v>0.92296406515297058</v>
      </c>
      <c r="JW26" s="457">
        <v>0.99949728766327761</v>
      </c>
      <c r="JX26" s="457">
        <v>0.94590373152092533</v>
      </c>
      <c r="JY26" s="457">
        <v>0.97818393526222469</v>
      </c>
      <c r="JZ26" s="457">
        <v>0.94866483527206535</v>
      </c>
      <c r="KA26" s="457">
        <v>0.91569906719957739</v>
      </c>
      <c r="KB26" s="457">
        <v>0.92990485081108676</v>
      </c>
      <c r="KC26" s="457">
        <v>0.96896213602847214</v>
      </c>
      <c r="KD26" s="457">
        <v>0.94086479543037349</v>
      </c>
      <c r="KE26" s="457">
        <v>0.99263421112606331</v>
      </c>
    </row>
    <row r="27" spans="1:291">
      <c r="A27" s="450" t="s">
        <v>396</v>
      </c>
    </row>
    <row r="28" spans="1:291" ht="13">
      <c r="A28" s="445"/>
      <c r="B28" s="342"/>
      <c r="C28" s="342"/>
      <c r="D28" s="342"/>
      <c r="E28" s="342"/>
      <c r="F28" s="342"/>
      <c r="G28" s="342"/>
      <c r="H28" s="342"/>
      <c r="I28" s="342"/>
      <c r="J28" s="342"/>
      <c r="K28" s="342"/>
      <c r="L28" s="342"/>
      <c r="M28" s="342"/>
      <c r="N28" s="342"/>
      <c r="O28" s="342"/>
      <c r="P28" s="342"/>
      <c r="Q28" s="342"/>
      <c r="R28" s="342"/>
      <c r="S28" s="342"/>
      <c r="T28" s="342"/>
      <c r="U28" s="342"/>
      <c r="V28" s="342"/>
      <c r="W28" s="342"/>
      <c r="X28" s="342"/>
      <c r="Y28" s="342"/>
      <c r="Z28" s="342"/>
      <c r="AA28" s="342"/>
      <c r="AB28" s="342"/>
      <c r="AC28" s="342"/>
      <c r="AD28" s="342"/>
      <c r="AE28" s="342"/>
      <c r="AF28" s="342"/>
      <c r="AG28" s="342"/>
      <c r="AH28" s="342"/>
      <c r="AI28" s="342"/>
      <c r="AJ28" s="342"/>
      <c r="AK28" s="342"/>
      <c r="AL28" s="342"/>
      <c r="AM28" s="342"/>
      <c r="AN28" s="342"/>
      <c r="AO28" s="342"/>
      <c r="AP28" s="342"/>
      <c r="AQ28" s="342"/>
      <c r="AR28" s="342"/>
      <c r="AS28" s="342"/>
      <c r="AT28" s="342"/>
      <c r="AU28" s="342"/>
      <c r="AV28" s="342"/>
      <c r="AW28" s="342"/>
      <c r="AX28" s="342"/>
      <c r="AY28" s="342"/>
      <c r="AZ28" s="342"/>
      <c r="BA28" s="342"/>
      <c r="BB28" s="342"/>
      <c r="BC28" s="342"/>
      <c r="BD28" s="342"/>
      <c r="BE28" s="342"/>
      <c r="BF28" s="342"/>
      <c r="BG28" s="342"/>
      <c r="BH28" s="342"/>
      <c r="BI28" s="342"/>
      <c r="BJ28" s="342"/>
      <c r="BK28" s="342"/>
      <c r="BL28" s="342"/>
      <c r="BM28" s="342"/>
      <c r="BN28" s="342"/>
      <c r="BO28" s="342"/>
      <c r="BP28" s="342"/>
      <c r="BQ28" s="342"/>
      <c r="BR28" s="342"/>
      <c r="BS28" s="342"/>
      <c r="BT28" s="342"/>
      <c r="BU28" s="342"/>
      <c r="BV28" s="342"/>
      <c r="BW28" s="342"/>
      <c r="BX28" s="342"/>
      <c r="BY28" s="342"/>
      <c r="BZ28" s="342"/>
      <c r="CA28" s="342"/>
      <c r="CB28" s="342"/>
      <c r="CC28" s="342"/>
      <c r="CD28" s="342"/>
      <c r="CE28" s="342"/>
      <c r="CF28" s="342"/>
      <c r="CG28" s="342"/>
      <c r="CH28" s="342"/>
      <c r="CI28" s="342"/>
      <c r="CJ28" s="342"/>
      <c r="CK28" s="342"/>
      <c r="CL28" s="342"/>
      <c r="CM28" s="342"/>
      <c r="CN28" s="342"/>
      <c r="CO28" s="342"/>
      <c r="CP28" s="342"/>
      <c r="CQ28" s="342"/>
      <c r="CR28" s="342"/>
      <c r="CS28" s="342"/>
      <c r="CT28" s="342"/>
      <c r="CU28" s="342"/>
      <c r="CV28" s="342"/>
      <c r="CW28" s="342"/>
      <c r="CX28" s="342"/>
      <c r="CY28" s="342"/>
      <c r="CZ28" s="342"/>
      <c r="DA28" s="342"/>
      <c r="DB28" s="342"/>
      <c r="DC28" s="342"/>
      <c r="DD28" s="342"/>
      <c r="DE28" s="342"/>
      <c r="DF28" s="342"/>
      <c r="DG28" s="342"/>
      <c r="DH28" s="342"/>
      <c r="DI28" s="342"/>
      <c r="DJ28" s="342"/>
      <c r="DK28" s="342"/>
      <c r="DL28" s="342"/>
      <c r="DM28" s="342"/>
      <c r="DN28" s="342"/>
      <c r="DO28" s="342"/>
      <c r="DP28" s="342"/>
      <c r="DQ28" s="342"/>
      <c r="DR28" s="342"/>
      <c r="DS28" s="342"/>
      <c r="DT28" s="342"/>
      <c r="DU28" s="342"/>
      <c r="DV28" s="342"/>
      <c r="DW28" s="342"/>
      <c r="DX28" s="342"/>
      <c r="DY28" s="342"/>
      <c r="DZ28" s="342"/>
      <c r="EA28" s="342"/>
      <c r="EB28" s="342"/>
      <c r="EC28" s="342"/>
      <c r="ED28" s="342"/>
      <c r="EE28" s="342"/>
      <c r="EF28" s="342"/>
      <c r="EG28" s="342"/>
      <c r="EH28" s="342"/>
      <c r="EI28" s="342"/>
      <c r="EJ28" s="342"/>
      <c r="EK28" s="342"/>
      <c r="EL28" s="342"/>
      <c r="EM28" s="342"/>
      <c r="EN28" s="342"/>
      <c r="EO28" s="342"/>
      <c r="EP28" s="342"/>
      <c r="EQ28" s="342"/>
      <c r="ER28" s="342"/>
      <c r="ES28" s="342"/>
      <c r="ET28" s="342"/>
      <c r="EU28" s="342"/>
      <c r="EV28" s="342"/>
      <c r="EW28" s="342"/>
      <c r="EX28" s="342"/>
      <c r="EY28" s="342"/>
      <c r="EZ28" s="342"/>
      <c r="FA28" s="342"/>
      <c r="FB28" s="342"/>
      <c r="FC28" s="342"/>
      <c r="FD28" s="342"/>
      <c r="FE28" s="342"/>
      <c r="FF28" s="342"/>
      <c r="FG28" s="342"/>
      <c r="FH28" s="342"/>
      <c r="FI28" s="342"/>
      <c r="FJ28" s="342"/>
      <c r="FK28" s="342"/>
      <c r="FL28" s="342"/>
      <c r="FM28" s="342"/>
      <c r="FN28" s="342"/>
      <c r="FO28" s="342"/>
      <c r="FP28" s="342"/>
      <c r="FQ28" s="342"/>
      <c r="FR28" s="342"/>
      <c r="FS28" s="342"/>
      <c r="FT28" s="342"/>
      <c r="FU28" s="342"/>
      <c r="FV28" s="342"/>
      <c r="FW28" s="342"/>
      <c r="FX28" s="342"/>
      <c r="FY28" s="342"/>
      <c r="FZ28" s="342"/>
      <c r="GA28" s="342"/>
      <c r="GB28" s="342"/>
      <c r="GC28" s="342"/>
      <c r="GD28" s="342"/>
      <c r="GE28" s="342"/>
      <c r="GF28" s="342"/>
      <c r="GG28" s="342"/>
      <c r="GH28" s="342"/>
      <c r="GI28" s="342"/>
      <c r="GJ28" s="342"/>
      <c r="GK28" s="342"/>
      <c r="GL28" s="342"/>
      <c r="GM28" s="342"/>
      <c r="GN28" s="342"/>
      <c r="GO28" s="342"/>
      <c r="GP28" s="342"/>
      <c r="GQ28" s="342"/>
      <c r="GR28" s="342"/>
      <c r="GS28" s="342"/>
      <c r="GT28" s="342"/>
      <c r="GU28" s="342"/>
      <c r="GV28" s="342"/>
      <c r="GW28" s="342"/>
      <c r="GX28" s="342"/>
      <c r="GY28" s="342"/>
      <c r="GZ28" s="342"/>
      <c r="HA28" s="342"/>
      <c r="HB28" s="342"/>
      <c r="HC28" s="342"/>
      <c r="HD28" s="342"/>
      <c r="HE28" s="342"/>
      <c r="HF28" s="342"/>
      <c r="HG28" s="342"/>
      <c r="HH28" s="342"/>
      <c r="HI28" s="342"/>
      <c r="HJ28" s="342"/>
      <c r="HK28" s="342"/>
      <c r="HL28" s="342"/>
      <c r="HM28" s="342"/>
      <c r="HN28" s="342"/>
      <c r="HO28" s="342"/>
      <c r="HP28" s="342"/>
      <c r="HQ28" s="342"/>
      <c r="HR28" s="342"/>
      <c r="HS28" s="342"/>
      <c r="HT28" s="342"/>
      <c r="HU28" s="342"/>
      <c r="HV28" s="342"/>
      <c r="HW28" s="342"/>
      <c r="HX28" s="342"/>
      <c r="HY28" s="342"/>
      <c r="HZ28" s="342"/>
      <c r="IA28" s="445"/>
    </row>
    <row r="29" spans="1:291" ht="13">
      <c r="A29" s="445"/>
      <c r="B29" s="342"/>
      <c r="C29" s="342"/>
      <c r="D29" s="342"/>
      <c r="E29" s="342"/>
      <c r="F29" s="342"/>
      <c r="G29" s="342"/>
      <c r="H29" s="342"/>
      <c r="I29" s="342"/>
      <c r="J29" s="342"/>
      <c r="K29" s="342"/>
      <c r="L29" s="342"/>
      <c r="M29" s="342"/>
      <c r="N29" s="342"/>
      <c r="O29" s="342"/>
      <c r="P29" s="342"/>
      <c r="Q29" s="342"/>
      <c r="R29" s="342"/>
      <c r="S29" s="342"/>
      <c r="T29" s="342"/>
      <c r="U29" s="342"/>
      <c r="V29" s="342"/>
      <c r="W29" s="342"/>
      <c r="X29" s="342"/>
      <c r="Y29" s="342"/>
      <c r="Z29" s="342"/>
      <c r="AA29" s="342"/>
      <c r="AB29" s="342"/>
      <c r="AC29" s="342"/>
      <c r="AD29" s="342"/>
      <c r="AE29" s="342"/>
      <c r="AF29" s="342"/>
      <c r="AG29" s="342"/>
      <c r="AH29" s="342"/>
      <c r="AI29" s="342"/>
      <c r="AJ29" s="342"/>
      <c r="AK29" s="342"/>
      <c r="AL29" s="342"/>
      <c r="AM29" s="342"/>
      <c r="AN29" s="342"/>
      <c r="AO29" s="342"/>
      <c r="AP29" s="342"/>
      <c r="AQ29" s="342"/>
      <c r="AR29" s="342"/>
      <c r="AS29" s="342"/>
      <c r="AT29" s="342"/>
      <c r="AU29" s="342"/>
      <c r="AV29" s="342"/>
      <c r="AW29" s="342"/>
      <c r="AX29" s="342"/>
      <c r="AY29" s="342"/>
      <c r="AZ29" s="342"/>
      <c r="BA29" s="342"/>
      <c r="BB29" s="342"/>
      <c r="BC29" s="342"/>
      <c r="BD29" s="342"/>
      <c r="BE29" s="342"/>
      <c r="BF29" s="342"/>
      <c r="BG29" s="342"/>
      <c r="BH29" s="342"/>
      <c r="BI29" s="342"/>
      <c r="BJ29" s="342"/>
      <c r="BK29" s="342"/>
      <c r="BL29" s="342"/>
      <c r="BM29" s="342"/>
      <c r="BN29" s="342"/>
      <c r="BO29" s="342"/>
      <c r="BP29" s="342"/>
      <c r="BQ29" s="342"/>
      <c r="BR29" s="342"/>
      <c r="BS29" s="342"/>
      <c r="BT29" s="342"/>
      <c r="BU29" s="342"/>
      <c r="BV29" s="342"/>
      <c r="BW29" s="342"/>
      <c r="BX29" s="342"/>
      <c r="BY29" s="342"/>
      <c r="BZ29" s="342"/>
      <c r="CA29" s="342"/>
      <c r="CB29" s="342"/>
      <c r="CC29" s="342"/>
      <c r="CD29" s="342"/>
      <c r="CE29" s="342"/>
      <c r="CF29" s="342"/>
      <c r="CG29" s="342"/>
      <c r="CH29" s="342"/>
      <c r="CI29" s="342"/>
      <c r="CJ29" s="342"/>
      <c r="CK29" s="342"/>
      <c r="CL29" s="342"/>
      <c r="CM29" s="342"/>
      <c r="CN29" s="342"/>
      <c r="CO29" s="342"/>
      <c r="CP29" s="342"/>
      <c r="CQ29" s="342"/>
      <c r="CR29" s="342"/>
      <c r="CS29" s="342"/>
      <c r="CT29" s="342"/>
      <c r="CU29" s="342"/>
      <c r="CV29" s="342"/>
      <c r="CW29" s="342"/>
      <c r="CX29" s="342"/>
      <c r="CY29" s="342"/>
      <c r="CZ29" s="342"/>
      <c r="DA29" s="342"/>
      <c r="DB29" s="342"/>
      <c r="DC29" s="342"/>
      <c r="DD29" s="342"/>
      <c r="DE29" s="342"/>
      <c r="DF29" s="342"/>
      <c r="DG29" s="342"/>
      <c r="DH29" s="342"/>
      <c r="DI29" s="342"/>
      <c r="DJ29" s="342"/>
      <c r="DK29" s="342"/>
      <c r="DL29" s="342"/>
      <c r="DM29" s="342"/>
      <c r="DN29" s="342"/>
      <c r="DO29" s="342"/>
      <c r="DP29" s="342"/>
      <c r="DQ29" s="342"/>
      <c r="DR29" s="342"/>
      <c r="DS29" s="342"/>
      <c r="DT29" s="342"/>
      <c r="DU29" s="342"/>
      <c r="DV29" s="342"/>
      <c r="DW29" s="342"/>
      <c r="DX29" s="342"/>
      <c r="DY29" s="342"/>
      <c r="DZ29" s="342"/>
      <c r="EA29" s="342"/>
      <c r="EB29" s="342"/>
      <c r="EC29" s="342"/>
      <c r="ED29" s="342"/>
      <c r="EE29" s="342"/>
      <c r="EF29" s="342"/>
      <c r="EG29" s="342"/>
      <c r="EH29" s="342"/>
      <c r="EI29" s="342"/>
      <c r="EJ29" s="342"/>
      <c r="EK29" s="342"/>
      <c r="EL29" s="342"/>
      <c r="EM29" s="342"/>
      <c r="EN29" s="342"/>
      <c r="EO29" s="342"/>
      <c r="EP29" s="342"/>
      <c r="EQ29" s="342"/>
      <c r="ER29" s="342"/>
      <c r="ES29" s="342"/>
      <c r="ET29" s="342"/>
      <c r="EU29" s="342"/>
      <c r="EV29" s="342"/>
      <c r="EW29" s="342"/>
      <c r="EX29" s="342"/>
      <c r="EY29" s="342"/>
      <c r="EZ29" s="342"/>
      <c r="FA29" s="342"/>
      <c r="FB29" s="342"/>
      <c r="FC29" s="342"/>
      <c r="FD29" s="342"/>
      <c r="FE29" s="342"/>
      <c r="FF29" s="342"/>
      <c r="FG29" s="342"/>
      <c r="FH29" s="342"/>
      <c r="FI29" s="342"/>
      <c r="FJ29" s="342"/>
      <c r="FK29" s="342"/>
      <c r="FL29" s="342"/>
      <c r="FM29" s="342"/>
      <c r="FN29" s="342"/>
      <c r="FO29" s="342"/>
      <c r="FP29" s="342"/>
      <c r="FQ29" s="342"/>
      <c r="FR29" s="342"/>
      <c r="FS29" s="342"/>
      <c r="FT29" s="342"/>
      <c r="FU29" s="342"/>
      <c r="FV29" s="342"/>
      <c r="FW29" s="342"/>
      <c r="FX29" s="342"/>
      <c r="FY29" s="342"/>
      <c r="FZ29" s="342"/>
      <c r="GA29" s="342"/>
      <c r="GB29" s="342"/>
      <c r="GC29" s="342"/>
      <c r="GD29" s="342"/>
      <c r="GE29" s="342"/>
      <c r="GF29" s="342"/>
      <c r="GG29" s="342"/>
      <c r="GH29" s="342"/>
      <c r="GI29" s="342"/>
      <c r="GJ29" s="342"/>
      <c r="GK29" s="342"/>
      <c r="GL29" s="342"/>
      <c r="GM29" s="342"/>
      <c r="GN29" s="342"/>
      <c r="GO29" s="342"/>
      <c r="GP29" s="342"/>
      <c r="GQ29" s="342"/>
      <c r="GR29" s="342"/>
      <c r="GS29" s="342"/>
      <c r="GT29" s="342"/>
      <c r="GU29" s="342"/>
      <c r="GV29" s="342"/>
      <c r="GW29" s="342"/>
      <c r="GX29" s="342"/>
      <c r="GY29" s="342"/>
      <c r="GZ29" s="342"/>
      <c r="HA29" s="342"/>
      <c r="HB29" s="342"/>
      <c r="HC29" s="342"/>
      <c r="HD29" s="342"/>
      <c r="HE29" s="342"/>
      <c r="HF29" s="342"/>
      <c r="HG29" s="342"/>
      <c r="HH29" s="342"/>
      <c r="HI29" s="342"/>
      <c r="HJ29" s="342"/>
      <c r="HK29" s="342"/>
      <c r="HL29" s="342"/>
      <c r="HM29" s="342"/>
      <c r="HN29" s="342"/>
      <c r="HO29" s="342"/>
      <c r="HP29" s="342"/>
      <c r="HQ29" s="342"/>
      <c r="HR29" s="342"/>
      <c r="HS29" s="342"/>
      <c r="HT29" s="342"/>
      <c r="HU29" s="342"/>
      <c r="HV29" s="342"/>
      <c r="HW29" s="342"/>
      <c r="HX29" s="342"/>
      <c r="HY29" s="342"/>
      <c r="HZ29" s="342"/>
      <c r="IA29" s="445"/>
    </row>
    <row r="30" spans="1:291" ht="15.5">
      <c r="A30" s="278" t="s">
        <v>397</v>
      </c>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row>
    <row r="31" spans="1:291" ht="14.5">
      <c r="A31" s="235" t="s">
        <v>249</v>
      </c>
      <c r="B31" s="223">
        <v>36526</v>
      </c>
      <c r="C31" s="223">
        <v>36557</v>
      </c>
      <c r="D31" s="223">
        <v>36586</v>
      </c>
      <c r="E31" s="223">
        <v>36617</v>
      </c>
      <c r="F31" s="223">
        <v>36647</v>
      </c>
      <c r="G31" s="223">
        <v>36678</v>
      </c>
      <c r="H31" s="223">
        <v>36708</v>
      </c>
      <c r="I31" s="223">
        <v>36739</v>
      </c>
      <c r="J31" s="223">
        <v>36770</v>
      </c>
      <c r="K31" s="223">
        <v>36800</v>
      </c>
      <c r="L31" s="223">
        <v>36831</v>
      </c>
      <c r="M31" s="223">
        <v>36861</v>
      </c>
      <c r="N31" s="223">
        <v>36892</v>
      </c>
      <c r="O31" s="223">
        <v>36923</v>
      </c>
      <c r="P31" s="223">
        <v>36951</v>
      </c>
      <c r="Q31" s="223">
        <v>36982</v>
      </c>
      <c r="R31" s="223">
        <v>37012</v>
      </c>
      <c r="S31" s="223">
        <v>37043</v>
      </c>
      <c r="T31" s="223">
        <v>37073</v>
      </c>
      <c r="U31" s="223">
        <v>37104</v>
      </c>
      <c r="V31" s="223">
        <v>37135</v>
      </c>
      <c r="W31" s="223">
        <v>37165</v>
      </c>
      <c r="X31" s="223">
        <v>37196</v>
      </c>
      <c r="Y31" s="223">
        <v>37226</v>
      </c>
      <c r="Z31" s="223">
        <v>37257</v>
      </c>
      <c r="AA31" s="223">
        <v>37288</v>
      </c>
      <c r="AB31" s="223">
        <v>37316</v>
      </c>
      <c r="AC31" s="223">
        <v>37347</v>
      </c>
      <c r="AD31" s="223">
        <v>37377</v>
      </c>
      <c r="AE31" s="223">
        <v>37408</v>
      </c>
      <c r="AF31" s="223">
        <v>37438</v>
      </c>
      <c r="AG31" s="223">
        <v>37469</v>
      </c>
      <c r="AH31" s="223">
        <v>37500</v>
      </c>
      <c r="AI31" s="223">
        <v>37530</v>
      </c>
      <c r="AJ31" s="223">
        <v>37561</v>
      </c>
      <c r="AK31" s="223">
        <v>37591</v>
      </c>
      <c r="AL31" s="223">
        <v>37622</v>
      </c>
      <c r="AM31" s="223">
        <v>37653</v>
      </c>
      <c r="AN31" s="223">
        <v>37681</v>
      </c>
      <c r="AO31" s="223">
        <v>37712</v>
      </c>
      <c r="AP31" s="223">
        <v>37742</v>
      </c>
      <c r="AQ31" s="223">
        <v>37773</v>
      </c>
      <c r="AR31" s="223">
        <v>37803</v>
      </c>
      <c r="AS31" s="223">
        <v>37834</v>
      </c>
      <c r="AT31" s="223">
        <v>37865</v>
      </c>
      <c r="AU31" s="223">
        <v>37895</v>
      </c>
      <c r="AV31" s="223">
        <v>37926</v>
      </c>
      <c r="AW31" s="223">
        <v>37956</v>
      </c>
      <c r="AX31" s="223">
        <v>37987</v>
      </c>
      <c r="AY31" s="223">
        <v>38018</v>
      </c>
      <c r="AZ31" s="223">
        <v>38047</v>
      </c>
      <c r="BA31" s="223">
        <v>38078</v>
      </c>
      <c r="BB31" s="223">
        <v>38108</v>
      </c>
      <c r="BC31" s="223">
        <v>38139</v>
      </c>
      <c r="BD31" s="223">
        <v>38169</v>
      </c>
      <c r="BE31" s="223">
        <v>38200</v>
      </c>
      <c r="BF31" s="223">
        <v>38231</v>
      </c>
      <c r="BG31" s="223">
        <v>38261</v>
      </c>
      <c r="BH31" s="223">
        <v>38292</v>
      </c>
      <c r="BI31" s="223">
        <v>38322</v>
      </c>
      <c r="BJ31" s="223">
        <v>38353</v>
      </c>
      <c r="BK31" s="223">
        <v>38384</v>
      </c>
      <c r="BL31" s="223">
        <v>38412</v>
      </c>
      <c r="BM31" s="223">
        <v>38443</v>
      </c>
      <c r="BN31" s="223">
        <v>38473</v>
      </c>
      <c r="BO31" s="223">
        <v>38504</v>
      </c>
      <c r="BP31" s="223">
        <v>38534</v>
      </c>
      <c r="BQ31" s="223">
        <v>38565</v>
      </c>
      <c r="BR31" s="223">
        <v>38596</v>
      </c>
      <c r="BS31" s="223">
        <v>38626</v>
      </c>
      <c r="BT31" s="223">
        <v>38657</v>
      </c>
      <c r="BU31" s="223">
        <v>38687</v>
      </c>
      <c r="BV31" s="223">
        <v>38718</v>
      </c>
      <c r="BW31" s="223">
        <v>38749</v>
      </c>
      <c r="BX31" s="223">
        <v>38777</v>
      </c>
      <c r="BY31" s="223">
        <v>38808</v>
      </c>
      <c r="BZ31" s="223">
        <v>38838</v>
      </c>
      <c r="CA31" s="223">
        <v>38869</v>
      </c>
      <c r="CB31" s="223">
        <v>38899</v>
      </c>
      <c r="CC31" s="223">
        <v>38930</v>
      </c>
      <c r="CD31" s="223">
        <v>38961</v>
      </c>
      <c r="CE31" s="223">
        <v>38991</v>
      </c>
      <c r="CF31" s="223">
        <v>39022</v>
      </c>
      <c r="CG31" s="223">
        <v>39052</v>
      </c>
      <c r="CH31" s="223">
        <v>39083</v>
      </c>
      <c r="CI31" s="223">
        <v>39114</v>
      </c>
      <c r="CJ31" s="223">
        <v>39142</v>
      </c>
      <c r="CK31" s="223">
        <v>39173</v>
      </c>
      <c r="CL31" s="223">
        <v>39203</v>
      </c>
      <c r="CM31" s="223">
        <v>39234</v>
      </c>
      <c r="CN31" s="223">
        <v>39264</v>
      </c>
      <c r="CO31" s="223">
        <v>39295</v>
      </c>
      <c r="CP31" s="223">
        <v>39326</v>
      </c>
      <c r="CQ31" s="223">
        <v>39356</v>
      </c>
      <c r="CR31" s="223">
        <v>39387</v>
      </c>
      <c r="CS31" s="223">
        <v>39417</v>
      </c>
      <c r="CT31" s="223">
        <v>39448</v>
      </c>
      <c r="CU31" s="223">
        <v>39479</v>
      </c>
      <c r="CV31" s="223">
        <v>39508</v>
      </c>
      <c r="CW31" s="223">
        <v>39539</v>
      </c>
      <c r="CX31" s="223">
        <v>39569</v>
      </c>
      <c r="CY31" s="223">
        <v>39600</v>
      </c>
      <c r="CZ31" s="223">
        <v>39630</v>
      </c>
      <c r="DA31" s="223">
        <v>39661</v>
      </c>
      <c r="DB31" s="223">
        <v>39692</v>
      </c>
      <c r="DC31" s="223">
        <v>39722</v>
      </c>
      <c r="DD31" s="223">
        <v>39753</v>
      </c>
      <c r="DE31" s="223">
        <v>39783</v>
      </c>
      <c r="DF31" s="223">
        <v>39814</v>
      </c>
      <c r="DG31" s="223">
        <v>39845</v>
      </c>
      <c r="DH31" s="223">
        <v>39873</v>
      </c>
      <c r="DI31" s="223">
        <v>39904</v>
      </c>
      <c r="DJ31" s="223">
        <v>39934</v>
      </c>
      <c r="DK31" s="223">
        <v>39965</v>
      </c>
      <c r="DL31" s="223">
        <v>39995</v>
      </c>
      <c r="DM31" s="223">
        <v>40026</v>
      </c>
      <c r="DN31" s="223">
        <v>40057</v>
      </c>
      <c r="DO31" s="223">
        <v>40087</v>
      </c>
      <c r="DP31" s="223">
        <v>40118</v>
      </c>
      <c r="DQ31" s="223">
        <v>40148</v>
      </c>
      <c r="DR31" s="223">
        <v>40179</v>
      </c>
      <c r="DS31" s="223">
        <v>40210</v>
      </c>
      <c r="DT31" s="223">
        <v>40238</v>
      </c>
      <c r="DU31" s="223">
        <v>40269</v>
      </c>
      <c r="DV31" s="223">
        <v>40299</v>
      </c>
      <c r="DW31" s="223">
        <v>40330</v>
      </c>
      <c r="DX31" s="223">
        <v>40360</v>
      </c>
      <c r="DY31" s="223">
        <v>40391</v>
      </c>
      <c r="DZ31" s="223">
        <v>40422</v>
      </c>
      <c r="EA31" s="223">
        <v>40452</v>
      </c>
      <c r="EB31" s="223">
        <v>40483</v>
      </c>
      <c r="EC31" s="223">
        <v>40513</v>
      </c>
      <c r="ED31" s="223">
        <v>40544</v>
      </c>
      <c r="EE31" s="223">
        <v>40575</v>
      </c>
      <c r="EF31" s="223">
        <v>40603</v>
      </c>
      <c r="EG31" s="223">
        <v>40634</v>
      </c>
      <c r="EH31" s="223">
        <v>40664</v>
      </c>
      <c r="EI31" s="223">
        <v>40695</v>
      </c>
      <c r="EJ31" s="223">
        <v>40725</v>
      </c>
      <c r="EK31" s="223">
        <v>40756</v>
      </c>
      <c r="EL31" s="223">
        <v>40787</v>
      </c>
      <c r="EM31" s="223">
        <v>40817</v>
      </c>
      <c r="EN31" s="223">
        <v>40848</v>
      </c>
      <c r="EO31" s="223">
        <v>40878</v>
      </c>
      <c r="EP31" s="223">
        <v>40909</v>
      </c>
      <c r="EQ31" s="223">
        <v>40940</v>
      </c>
      <c r="ER31" s="223">
        <v>40969</v>
      </c>
      <c r="ES31" s="223">
        <v>41000</v>
      </c>
      <c r="ET31" s="223">
        <v>41030</v>
      </c>
      <c r="EU31" s="223">
        <v>41061</v>
      </c>
      <c r="EV31" s="1">
        <v>41091</v>
      </c>
      <c r="EW31" s="223">
        <v>41122</v>
      </c>
      <c r="EX31" s="223">
        <v>41153</v>
      </c>
      <c r="EY31" s="223">
        <v>41183</v>
      </c>
      <c r="EZ31" s="223">
        <v>41214</v>
      </c>
      <c r="FA31" s="223">
        <v>41244</v>
      </c>
      <c r="FB31" s="223">
        <v>41275</v>
      </c>
      <c r="FC31" s="223">
        <v>41306</v>
      </c>
      <c r="FD31" s="223">
        <v>41334</v>
      </c>
      <c r="FE31" s="223">
        <v>41365</v>
      </c>
      <c r="FF31" s="223">
        <v>41395</v>
      </c>
      <c r="FG31" s="223">
        <v>41426</v>
      </c>
      <c r="FH31" s="223">
        <v>41456</v>
      </c>
      <c r="FI31" s="223">
        <v>41487</v>
      </c>
      <c r="FJ31" s="223">
        <v>41518</v>
      </c>
      <c r="FK31" s="223">
        <v>41548</v>
      </c>
      <c r="FL31" s="223">
        <v>41579</v>
      </c>
      <c r="FM31" s="223">
        <v>41609</v>
      </c>
      <c r="FN31" s="223">
        <v>41640</v>
      </c>
      <c r="FO31" s="223">
        <v>41671</v>
      </c>
      <c r="FP31" s="223">
        <v>41699</v>
      </c>
      <c r="FQ31" s="223">
        <v>41730</v>
      </c>
      <c r="FR31" s="223">
        <v>41760</v>
      </c>
      <c r="FS31" s="223">
        <v>41791</v>
      </c>
      <c r="FT31" s="223">
        <v>41821</v>
      </c>
      <c r="FU31" s="223">
        <v>41852</v>
      </c>
      <c r="FV31" s="223">
        <v>41883</v>
      </c>
      <c r="FW31" s="223">
        <v>41913</v>
      </c>
      <c r="FX31" s="223">
        <v>41944</v>
      </c>
      <c r="FY31" s="223">
        <v>41974</v>
      </c>
      <c r="FZ31" s="223">
        <v>42005</v>
      </c>
      <c r="GA31" s="223">
        <v>42036</v>
      </c>
      <c r="GB31" s="223">
        <v>42064</v>
      </c>
      <c r="GC31" s="223">
        <v>42095</v>
      </c>
      <c r="GD31" s="223">
        <v>42125</v>
      </c>
      <c r="GE31" s="223">
        <v>42156</v>
      </c>
      <c r="GF31" s="223">
        <v>42186</v>
      </c>
      <c r="GG31" s="223">
        <v>42217</v>
      </c>
      <c r="GH31" s="223">
        <v>42248</v>
      </c>
      <c r="GI31" s="223">
        <v>42278</v>
      </c>
      <c r="GJ31" s="223">
        <v>42309</v>
      </c>
      <c r="GK31" s="223">
        <v>42339</v>
      </c>
      <c r="GL31" s="223">
        <v>42370</v>
      </c>
      <c r="GM31" s="223">
        <v>42401</v>
      </c>
      <c r="GN31" s="223">
        <v>41275</v>
      </c>
      <c r="GO31" s="223">
        <v>41275</v>
      </c>
      <c r="GP31" s="223">
        <v>41275</v>
      </c>
      <c r="GQ31" s="223">
        <v>42522</v>
      </c>
      <c r="GR31" s="223">
        <v>42552</v>
      </c>
      <c r="GS31" s="223">
        <v>42583</v>
      </c>
      <c r="GT31" s="223">
        <v>42614</v>
      </c>
      <c r="GU31" s="223">
        <v>42644</v>
      </c>
      <c r="GV31" s="223">
        <v>42675</v>
      </c>
      <c r="GW31" s="223">
        <v>42705</v>
      </c>
      <c r="GX31" s="223">
        <v>42736</v>
      </c>
      <c r="GY31" s="223">
        <v>42767</v>
      </c>
      <c r="GZ31" s="223">
        <v>42795</v>
      </c>
      <c r="HA31" s="223">
        <v>42826</v>
      </c>
      <c r="HB31" s="223">
        <v>42856</v>
      </c>
      <c r="HC31" s="223">
        <v>42887</v>
      </c>
      <c r="HD31" s="223">
        <v>42917</v>
      </c>
      <c r="HE31" s="223">
        <v>42948</v>
      </c>
      <c r="HF31" s="223">
        <v>42979</v>
      </c>
      <c r="HG31" s="223">
        <v>43009</v>
      </c>
      <c r="HH31" s="223">
        <v>43040</v>
      </c>
      <c r="HI31" s="223">
        <v>43070</v>
      </c>
      <c r="HJ31" s="223">
        <v>43101</v>
      </c>
      <c r="HK31" s="223">
        <v>43132</v>
      </c>
      <c r="HL31" s="223">
        <v>43160</v>
      </c>
      <c r="HM31" s="223">
        <v>43191</v>
      </c>
      <c r="HN31" s="223">
        <v>43221</v>
      </c>
      <c r="HO31" s="223">
        <v>43252</v>
      </c>
      <c r="HP31" s="223">
        <v>43282</v>
      </c>
      <c r="HQ31" s="223">
        <v>43313</v>
      </c>
      <c r="HR31" s="223">
        <v>43344</v>
      </c>
      <c r="HS31" s="223">
        <v>43374</v>
      </c>
      <c r="HT31" s="223">
        <v>43405</v>
      </c>
      <c r="HU31" s="223">
        <v>43435</v>
      </c>
      <c r="HV31" s="223">
        <v>43466</v>
      </c>
      <c r="HW31" s="223">
        <v>43497</v>
      </c>
      <c r="HX31" s="223">
        <v>43525</v>
      </c>
      <c r="HY31" s="223">
        <v>43556</v>
      </c>
      <c r="HZ31" s="223">
        <v>43586</v>
      </c>
      <c r="IA31" s="224">
        <v>43617</v>
      </c>
      <c r="IB31" s="224">
        <v>43647</v>
      </c>
      <c r="IC31" s="224">
        <v>43678</v>
      </c>
      <c r="ID31" s="224">
        <v>43709</v>
      </c>
      <c r="IE31" s="224">
        <v>43739</v>
      </c>
      <c r="IF31" s="224">
        <v>43770</v>
      </c>
      <c r="IG31" s="224">
        <v>43800</v>
      </c>
      <c r="IH31" s="224">
        <v>43831</v>
      </c>
      <c r="II31" s="224">
        <v>43862</v>
      </c>
      <c r="IJ31" s="224">
        <v>43891</v>
      </c>
      <c r="IK31" s="224">
        <v>43922</v>
      </c>
      <c r="IL31" s="224">
        <v>43952</v>
      </c>
      <c r="IM31" s="224">
        <v>43983</v>
      </c>
      <c r="IN31" s="224">
        <v>44013</v>
      </c>
      <c r="IO31" s="224">
        <v>44044</v>
      </c>
      <c r="IP31" s="224">
        <v>44075</v>
      </c>
      <c r="IQ31" s="271">
        <v>44105</v>
      </c>
      <c r="IR31" s="271">
        <v>44136</v>
      </c>
      <c r="IS31" s="271">
        <v>44166</v>
      </c>
      <c r="IT31" s="271">
        <v>44197</v>
      </c>
      <c r="IU31" s="271">
        <v>44228</v>
      </c>
      <c r="IV31" s="271">
        <v>44256</v>
      </c>
      <c r="IW31" s="271">
        <v>44287</v>
      </c>
      <c r="IX31" s="271">
        <v>44317</v>
      </c>
      <c r="IY31" s="271">
        <v>44348</v>
      </c>
      <c r="IZ31" s="271">
        <v>44378</v>
      </c>
      <c r="JA31" s="271">
        <v>44409</v>
      </c>
      <c r="JB31" s="271">
        <v>44440</v>
      </c>
      <c r="JC31" s="271">
        <v>44470</v>
      </c>
      <c r="JD31" s="271">
        <v>44501</v>
      </c>
      <c r="JE31" s="271">
        <v>44531</v>
      </c>
      <c r="JF31" s="271">
        <v>44562</v>
      </c>
      <c r="JG31" s="271">
        <v>44593</v>
      </c>
      <c r="JH31" s="271">
        <v>44621</v>
      </c>
      <c r="JI31" s="271">
        <v>44652</v>
      </c>
      <c r="JJ31" s="271">
        <v>44682</v>
      </c>
      <c r="JK31" s="271">
        <v>44713</v>
      </c>
      <c r="JL31" s="271">
        <v>44743</v>
      </c>
      <c r="JM31" s="271">
        <v>44774</v>
      </c>
      <c r="JN31" s="271">
        <v>44805</v>
      </c>
      <c r="JO31" s="271">
        <v>44835</v>
      </c>
      <c r="JP31" s="271">
        <v>44866</v>
      </c>
      <c r="JQ31" s="271">
        <v>44896</v>
      </c>
      <c r="JR31" s="271">
        <v>44927</v>
      </c>
      <c r="JS31" s="271">
        <v>44958</v>
      </c>
      <c r="JT31" s="271">
        <v>44986</v>
      </c>
      <c r="JU31" s="271">
        <v>45017</v>
      </c>
      <c r="JV31" s="271">
        <v>45047</v>
      </c>
      <c r="JW31" s="271">
        <v>45078</v>
      </c>
      <c r="JX31" s="271">
        <v>45108</v>
      </c>
      <c r="JY31" s="271">
        <v>45139</v>
      </c>
      <c r="JZ31" s="271">
        <v>45170</v>
      </c>
      <c r="KA31" s="271">
        <v>45200</v>
      </c>
      <c r="KB31" s="271">
        <v>45231</v>
      </c>
      <c r="KC31" s="271">
        <v>45261</v>
      </c>
      <c r="KD31"/>
      <c r="KE31"/>
    </row>
    <row r="32" spans="1:291" ht="13">
      <c r="A32" s="20" t="s">
        <v>49</v>
      </c>
      <c r="B32" s="352"/>
      <c r="C32" s="352"/>
      <c r="D32" s="352"/>
      <c r="E32" s="352"/>
      <c r="F32" s="352"/>
      <c r="G32" s="352"/>
      <c r="H32" s="352"/>
      <c r="I32" s="352"/>
      <c r="J32" s="352"/>
      <c r="K32" s="352"/>
      <c r="L32" s="352"/>
      <c r="M32" s="352"/>
      <c r="N32" s="352"/>
      <c r="O32" s="352"/>
      <c r="P32" s="352"/>
      <c r="Q32" s="352"/>
      <c r="R32" s="352"/>
      <c r="S32" s="352"/>
      <c r="T32" s="352"/>
      <c r="U32" s="352"/>
      <c r="V32" s="352"/>
      <c r="W32" s="352"/>
      <c r="X32" s="352"/>
      <c r="Y32" s="352"/>
      <c r="Z32" s="352"/>
      <c r="AA32" s="352"/>
      <c r="AB32" s="352"/>
      <c r="AC32" s="352"/>
      <c r="AD32" s="352"/>
      <c r="AE32" s="352"/>
      <c r="AF32" s="352"/>
      <c r="AG32" s="352"/>
      <c r="AH32" s="352"/>
      <c r="AI32" s="352"/>
      <c r="AJ32" s="352"/>
      <c r="AK32" s="352"/>
      <c r="AL32" s="352"/>
      <c r="AM32" s="352"/>
      <c r="AN32" s="352"/>
      <c r="AO32" s="352"/>
      <c r="AP32" s="352"/>
      <c r="AQ32" s="352"/>
      <c r="AR32" s="352"/>
      <c r="AS32" s="352"/>
      <c r="AT32" s="352"/>
      <c r="AU32" s="352"/>
      <c r="AV32" s="352"/>
      <c r="AW32" s="352"/>
      <c r="AX32" s="352"/>
      <c r="AY32" s="352"/>
      <c r="AZ32" s="352"/>
      <c r="BA32" s="352"/>
      <c r="BB32" s="352"/>
      <c r="BC32" s="352"/>
      <c r="BD32" s="352"/>
      <c r="BE32" s="352"/>
      <c r="BF32" s="352"/>
      <c r="BG32" s="352"/>
      <c r="BH32" s="352"/>
      <c r="BI32" s="352"/>
      <c r="BJ32" s="352"/>
      <c r="BK32" s="352"/>
      <c r="BL32" s="352"/>
      <c r="BM32" s="352"/>
      <c r="BN32" s="352"/>
      <c r="BO32" s="352"/>
      <c r="BP32" s="352"/>
      <c r="BQ32" s="352"/>
      <c r="BR32" s="352"/>
      <c r="BS32" s="352"/>
      <c r="BT32" s="352"/>
      <c r="BU32" s="352"/>
      <c r="BV32" s="352"/>
      <c r="BW32" s="352"/>
      <c r="BX32" s="352"/>
      <c r="BY32" s="352"/>
      <c r="BZ32" s="352"/>
      <c r="CA32" s="352"/>
      <c r="CB32" s="352"/>
      <c r="CC32" s="352"/>
      <c r="CD32" s="352"/>
      <c r="CE32" s="352"/>
      <c r="CF32" s="352"/>
      <c r="CG32" s="352"/>
      <c r="CH32" s="352"/>
      <c r="CI32" s="352"/>
      <c r="CJ32" s="352"/>
      <c r="CK32" s="352"/>
      <c r="CL32" s="352"/>
      <c r="CM32" s="352"/>
      <c r="CN32" s="352"/>
      <c r="CO32" s="352"/>
      <c r="CP32" s="352"/>
      <c r="CQ32" s="352"/>
      <c r="CR32" s="352"/>
      <c r="CS32" s="352"/>
      <c r="CT32" s="352"/>
      <c r="CU32" s="352"/>
      <c r="CV32" s="352"/>
      <c r="CW32" s="352"/>
      <c r="CX32" s="352"/>
      <c r="CY32" s="352"/>
      <c r="CZ32" s="352"/>
      <c r="DA32" s="352"/>
      <c r="DB32" s="352"/>
      <c r="DC32" s="352"/>
      <c r="DD32" s="352"/>
      <c r="DE32" s="352"/>
      <c r="DF32" s="352">
        <v>47155.811450000001</v>
      </c>
      <c r="DG32" s="352">
        <v>46759.828640000007</v>
      </c>
      <c r="DH32" s="352">
        <v>57182.774120000002</v>
      </c>
      <c r="DI32" s="352">
        <v>53129.568480000002</v>
      </c>
      <c r="DJ32" s="352">
        <v>75627.800659999979</v>
      </c>
      <c r="DK32" s="352">
        <v>68945.269759999996</v>
      </c>
      <c r="DL32" s="352">
        <v>67596.937790000011</v>
      </c>
      <c r="DM32" s="352">
        <v>69146.363429999998</v>
      </c>
      <c r="DN32" s="352">
        <v>73247.128979999994</v>
      </c>
      <c r="DO32" s="352">
        <v>81047.610829999991</v>
      </c>
      <c r="DP32" s="352">
        <v>82305.914339999988</v>
      </c>
      <c r="DQ32" s="352">
        <v>87726.800589999984</v>
      </c>
      <c r="DR32" s="352">
        <v>81561.313380000007</v>
      </c>
      <c r="DS32" s="352">
        <v>72157.447310000003</v>
      </c>
      <c r="DT32" s="352">
        <v>98057.311430000002</v>
      </c>
      <c r="DU32" s="352">
        <v>83215.574789999999</v>
      </c>
      <c r="DV32" s="352">
        <v>97576.992199999979</v>
      </c>
      <c r="DW32" s="352">
        <v>72403.272830000002</v>
      </c>
      <c r="DX32" s="352">
        <v>69500.65965999999</v>
      </c>
      <c r="DY32" s="352">
        <v>74707.615470000004</v>
      </c>
      <c r="DZ32" s="352">
        <v>88139.454530000003</v>
      </c>
      <c r="EA32" s="352">
        <v>94955.464030000003</v>
      </c>
      <c r="EB32" s="352">
        <v>77992.548460000005</v>
      </c>
      <c r="EC32" s="352">
        <v>80175.068220000001</v>
      </c>
      <c r="ED32" s="352">
        <v>79334.1011</v>
      </c>
      <c r="EE32" s="352">
        <v>84345.889259999996</v>
      </c>
      <c r="EF32" s="352">
        <v>83461.799580000006</v>
      </c>
      <c r="EG32" s="352">
        <v>75391.276280000005</v>
      </c>
      <c r="EH32" s="352">
        <v>80069.188550000006</v>
      </c>
      <c r="EI32" s="352">
        <v>70069.177230000001</v>
      </c>
      <c r="EJ32" s="352">
        <v>71563.343789999999</v>
      </c>
      <c r="EK32" s="352">
        <v>94720.573829999994</v>
      </c>
      <c r="EL32" s="352">
        <v>78534.284310000003</v>
      </c>
      <c r="EM32" s="352">
        <v>77697.333240000007</v>
      </c>
      <c r="EN32" s="352">
        <v>71434.213400000022</v>
      </c>
      <c r="EO32" s="352">
        <v>69541.164559999932</v>
      </c>
      <c r="EP32" s="352">
        <v>80725.861820000006</v>
      </c>
      <c r="EQ32" s="352">
        <v>89313.175970000011</v>
      </c>
      <c r="ER32" s="352">
        <v>92100.108890000003</v>
      </c>
      <c r="ES32" s="352">
        <v>82880.54614999998</v>
      </c>
      <c r="ET32" s="352">
        <v>96483.951990000001</v>
      </c>
      <c r="EU32" s="352">
        <v>80867.343900000022</v>
      </c>
      <c r="EV32" s="352">
        <v>74624.671160000013</v>
      </c>
      <c r="EW32" s="352">
        <v>88461.758429999987</v>
      </c>
      <c r="EX32" s="352">
        <v>95708.613379999995</v>
      </c>
      <c r="EY32" s="352">
        <v>81323.618279999995</v>
      </c>
      <c r="EZ32" s="352">
        <v>73974.885710000002</v>
      </c>
      <c r="FA32" s="352">
        <v>75557.675369999997</v>
      </c>
      <c r="FB32" s="352">
        <v>89815.413870000004</v>
      </c>
      <c r="FC32" s="352">
        <v>77956.073319999981</v>
      </c>
      <c r="FD32" s="352">
        <v>85187.641720000101</v>
      </c>
      <c r="FE32" s="352">
        <v>94744.745780000041</v>
      </c>
      <c r="FF32" s="352">
        <v>90807.778700000024</v>
      </c>
      <c r="FG32" s="352">
        <v>91837.62632000001</v>
      </c>
      <c r="FH32" s="352">
        <v>74367.362180000026</v>
      </c>
      <c r="FI32" s="352">
        <v>95665.391390000019</v>
      </c>
      <c r="FJ32" s="352">
        <v>82016.709039999987</v>
      </c>
      <c r="FK32" s="352">
        <v>79982.577989999991</v>
      </c>
      <c r="FL32" s="352">
        <v>74958.522280000005</v>
      </c>
      <c r="FM32" s="352">
        <v>59885.547200000008</v>
      </c>
      <c r="FN32" s="352">
        <v>73585.249860000011</v>
      </c>
      <c r="FO32" s="352">
        <v>69267.169899999994</v>
      </c>
      <c r="FP32" s="352">
        <v>69247.532160000002</v>
      </c>
      <c r="FQ32" s="352">
        <v>77239.933359999981</v>
      </c>
      <c r="FR32" s="352">
        <v>73882.724890000012</v>
      </c>
      <c r="FS32" s="352">
        <v>63075.49766999999</v>
      </c>
      <c r="FT32" s="352">
        <v>74667.451080000013</v>
      </c>
      <c r="FU32" s="352">
        <v>84633.063050000012</v>
      </c>
      <c r="FV32" s="352">
        <v>101322.44155000002</v>
      </c>
      <c r="FW32" s="352">
        <v>129230.01631000002</v>
      </c>
      <c r="FX32" s="352">
        <v>73531.388080000004</v>
      </c>
      <c r="FY32" s="352">
        <v>66125.981140000556</v>
      </c>
      <c r="FZ32" s="352">
        <v>72135.141340000016</v>
      </c>
      <c r="GA32" s="352">
        <v>64562.808919999996</v>
      </c>
      <c r="GB32" s="352">
        <v>77854.860490000006</v>
      </c>
      <c r="GC32" s="352">
        <v>83002.917549999998</v>
      </c>
      <c r="GD32" s="352">
        <v>78303.427540000004</v>
      </c>
      <c r="GE32" s="352">
        <v>69353.860580000008</v>
      </c>
      <c r="GF32" s="352">
        <v>69055.451649999988</v>
      </c>
      <c r="GG32" s="352">
        <v>72701.233230000013</v>
      </c>
      <c r="GH32" s="352">
        <v>77845.896730000008</v>
      </c>
      <c r="GI32" s="352">
        <v>83532.72834999999</v>
      </c>
      <c r="GJ32" s="352">
        <v>69211.789119999987</v>
      </c>
      <c r="GK32" s="352">
        <v>63254.372119999993</v>
      </c>
      <c r="GL32" s="352">
        <v>54967.993510000008</v>
      </c>
      <c r="GM32" s="352">
        <v>55989.784540000001</v>
      </c>
      <c r="GN32" s="352">
        <v>108635.57457999999</v>
      </c>
      <c r="GO32" s="352">
        <v>84019.824839999987</v>
      </c>
      <c r="GP32" s="352">
        <v>75803.803849999967</v>
      </c>
      <c r="GQ32" s="352">
        <v>74430.687019999998</v>
      </c>
      <c r="GR32" s="352">
        <v>78389.542669999995</v>
      </c>
      <c r="GS32" s="352">
        <v>83669.114649999989</v>
      </c>
      <c r="GT32" s="352">
        <v>75112.58315000002</v>
      </c>
      <c r="GU32" s="352">
        <v>90677.786960000012</v>
      </c>
      <c r="GV32" s="352">
        <v>98550.033720000007</v>
      </c>
      <c r="GW32" s="352">
        <v>78391.488849999994</v>
      </c>
      <c r="GX32" s="352">
        <v>79964.92753999999</v>
      </c>
      <c r="GY32" s="352">
        <v>83848.305400000012</v>
      </c>
      <c r="GZ32" s="352">
        <v>102431.83609999999</v>
      </c>
      <c r="HA32" s="352">
        <v>73587.060450000004</v>
      </c>
      <c r="HB32" s="352">
        <v>110705.55888</v>
      </c>
      <c r="HC32" s="352">
        <v>80542.562720000002</v>
      </c>
      <c r="HD32" s="352">
        <v>71775.990919999997</v>
      </c>
      <c r="HE32" s="352">
        <v>101683.54711999999</v>
      </c>
      <c r="HF32" s="352">
        <v>104161.46184</v>
      </c>
      <c r="HG32" s="352">
        <v>102191.37077999998</v>
      </c>
      <c r="HH32" s="352">
        <v>103645.16376</v>
      </c>
      <c r="HI32" s="352">
        <v>89219.598570000016</v>
      </c>
      <c r="HJ32" s="352">
        <v>98087.741840000017</v>
      </c>
      <c r="HK32" s="352">
        <v>114219.98877</v>
      </c>
      <c r="HL32" s="352">
        <v>137059.31169999996</v>
      </c>
      <c r="HM32" s="352">
        <v>109720.73579000001</v>
      </c>
      <c r="HN32" s="352">
        <v>152617.13685999997</v>
      </c>
      <c r="HO32" s="352">
        <v>128515.92714</v>
      </c>
      <c r="HP32" s="352">
        <v>101461.32771999996</v>
      </c>
      <c r="HQ32" s="352">
        <v>120035.03208</v>
      </c>
      <c r="HR32" s="352">
        <v>94582.902659999978</v>
      </c>
      <c r="HS32" s="352">
        <v>179363.04079000003</v>
      </c>
      <c r="HT32" s="352">
        <v>143252.48373999997</v>
      </c>
      <c r="HU32" s="352">
        <v>120852.49794000003</v>
      </c>
      <c r="HV32" s="352">
        <v>172889.13523000004</v>
      </c>
      <c r="HW32" s="352">
        <v>150486.62269000002</v>
      </c>
      <c r="HX32" s="352">
        <v>149691.71542000011</v>
      </c>
      <c r="HY32" s="352">
        <v>143915.14126999999</v>
      </c>
      <c r="HZ32" s="352">
        <v>160676.53238999995</v>
      </c>
      <c r="IA32" s="452">
        <v>141886.87548999998</v>
      </c>
      <c r="IB32" s="352">
        <v>170131.18970999995</v>
      </c>
      <c r="IC32" s="352">
        <v>194504.66211999994</v>
      </c>
      <c r="ID32" s="452">
        <v>156935.58652000001</v>
      </c>
      <c r="IE32" s="452">
        <v>175416.18088</v>
      </c>
      <c r="IF32" s="452">
        <v>171313.62125000003</v>
      </c>
      <c r="IG32" s="452">
        <v>189962.93267999997</v>
      </c>
      <c r="IH32" s="452">
        <v>237437.64516999997</v>
      </c>
      <c r="II32" s="452">
        <v>221939.98235000003</v>
      </c>
      <c r="IJ32" s="452">
        <v>317498.27388300002</v>
      </c>
      <c r="IK32" s="452">
        <v>222889.29036999997</v>
      </c>
      <c r="IL32" s="452">
        <v>230220.45337199999</v>
      </c>
      <c r="IM32" s="452">
        <v>286588.90162999998</v>
      </c>
      <c r="IN32" s="452">
        <v>291455.54903000005</v>
      </c>
      <c r="IO32" s="452">
        <v>273456.78695000004</v>
      </c>
      <c r="IP32" s="452">
        <v>248999.65281999999</v>
      </c>
      <c r="IQ32" s="520">
        <v>249432.29366999998</v>
      </c>
      <c r="IR32" s="520">
        <v>299489.66418000002</v>
      </c>
      <c r="IS32" s="520">
        <v>282103.03340000001</v>
      </c>
      <c r="IT32" s="520">
        <v>300977.29356000002</v>
      </c>
      <c r="IU32" s="520">
        <v>285185.31442999991</v>
      </c>
      <c r="IV32" s="520">
        <v>346739.8293000001</v>
      </c>
      <c r="IW32" s="520">
        <v>261062.04110999999</v>
      </c>
      <c r="IX32" s="520">
        <v>295327.0956</v>
      </c>
      <c r="IY32" s="520">
        <v>308587.86413</v>
      </c>
      <c r="IZ32" s="520">
        <v>236948.78843000004</v>
      </c>
      <c r="JA32" s="520">
        <v>271951.20464999997</v>
      </c>
      <c r="JB32" s="520">
        <v>278633.85125999997</v>
      </c>
      <c r="JC32" s="520">
        <v>267062.48348</v>
      </c>
      <c r="JD32" s="520">
        <v>250862.04695000005</v>
      </c>
      <c r="JE32" s="520">
        <v>227607.39264999999</v>
      </c>
      <c r="JF32" s="520">
        <v>244306.36418999999</v>
      </c>
      <c r="JG32" s="520">
        <v>230771.57840000006</v>
      </c>
      <c r="JH32" s="520">
        <v>281073.21984000003</v>
      </c>
      <c r="JI32" s="520">
        <v>211451.14559000003</v>
      </c>
      <c r="JJ32" s="520">
        <v>250269.81838000004</v>
      </c>
      <c r="JK32" s="520">
        <v>212632.31406000006</v>
      </c>
      <c r="JL32" s="520">
        <v>173118.34508000003</v>
      </c>
      <c r="JM32" s="520">
        <v>253683.93967000002</v>
      </c>
      <c r="JN32" s="520">
        <v>228298.77077000003</v>
      </c>
      <c r="JO32" s="520">
        <v>259987.86068000007</v>
      </c>
      <c r="JP32" s="520">
        <v>253129.39086000004</v>
      </c>
      <c r="JQ32" s="520">
        <v>208603.54316000003</v>
      </c>
      <c r="JR32" s="520">
        <v>202663.45319999999</v>
      </c>
      <c r="JS32" s="520">
        <v>163287.21598000004</v>
      </c>
      <c r="JT32" s="520">
        <v>211157.57650000005</v>
      </c>
      <c r="JU32" s="520">
        <v>159856.91441999993</v>
      </c>
      <c r="JV32" s="520">
        <v>213129.21770999994</v>
      </c>
      <c r="JW32" s="520">
        <v>227650.77974000003</v>
      </c>
      <c r="JX32" s="520">
        <v>178488.66658000014</v>
      </c>
      <c r="JY32" s="520">
        <v>214061.27358000004</v>
      </c>
      <c r="JZ32" s="520">
        <v>171242.13506999999</v>
      </c>
      <c r="KA32" s="520">
        <v>172079.88247999997</v>
      </c>
      <c r="KB32" s="520">
        <v>196018.22693999996</v>
      </c>
      <c r="KC32" s="520">
        <v>173770.79153999992</v>
      </c>
      <c r="KD32"/>
      <c r="KE32"/>
    </row>
    <row r="33" spans="1:291" ht="13">
      <c r="A33" s="21" t="s">
        <v>50</v>
      </c>
      <c r="B33" s="352"/>
      <c r="C33" s="352"/>
      <c r="D33" s="352"/>
      <c r="E33" s="352"/>
      <c r="F33" s="352"/>
      <c r="G33" s="352"/>
      <c r="H33" s="352"/>
      <c r="I33" s="352"/>
      <c r="J33" s="352"/>
      <c r="K33" s="352"/>
      <c r="L33" s="352"/>
      <c r="M33" s="352"/>
      <c r="N33" s="352"/>
      <c r="O33" s="352"/>
      <c r="P33" s="352"/>
      <c r="Q33" s="352"/>
      <c r="R33" s="352"/>
      <c r="S33" s="352"/>
      <c r="T33" s="352"/>
      <c r="U33" s="352"/>
      <c r="V33" s="352"/>
      <c r="W33" s="352"/>
      <c r="X33" s="352"/>
      <c r="Y33" s="352"/>
      <c r="Z33" s="352"/>
      <c r="AA33" s="352"/>
      <c r="AB33" s="352"/>
      <c r="AC33" s="352"/>
      <c r="AD33" s="352"/>
      <c r="AE33" s="352"/>
      <c r="AF33" s="352"/>
      <c r="AG33" s="352"/>
      <c r="AH33" s="352"/>
      <c r="AI33" s="352"/>
      <c r="AJ33" s="352"/>
      <c r="AK33" s="352"/>
      <c r="AL33" s="352"/>
      <c r="AM33" s="352"/>
      <c r="AN33" s="352"/>
      <c r="AO33" s="352"/>
      <c r="AP33" s="352"/>
      <c r="AQ33" s="352"/>
      <c r="AR33" s="352"/>
      <c r="AS33" s="352"/>
      <c r="AT33" s="352"/>
      <c r="AU33" s="352"/>
      <c r="AV33" s="352"/>
      <c r="AW33" s="352"/>
      <c r="AX33" s="352"/>
      <c r="AY33" s="352"/>
      <c r="AZ33" s="352"/>
      <c r="BA33" s="352"/>
      <c r="BB33" s="352"/>
      <c r="BC33" s="352"/>
      <c r="BD33" s="352"/>
      <c r="BE33" s="352"/>
      <c r="BF33" s="352"/>
      <c r="BG33" s="352"/>
      <c r="BH33" s="352"/>
      <c r="BI33" s="352"/>
      <c r="BJ33" s="352"/>
      <c r="BK33" s="352"/>
      <c r="BL33" s="352"/>
      <c r="BM33" s="352"/>
      <c r="BN33" s="352"/>
      <c r="BO33" s="352"/>
      <c r="BP33" s="352"/>
      <c r="BQ33" s="352"/>
      <c r="BR33" s="352"/>
      <c r="BS33" s="352"/>
      <c r="BT33" s="352"/>
      <c r="BU33" s="352"/>
      <c r="BV33" s="352"/>
      <c r="BW33" s="352"/>
      <c r="BX33" s="352"/>
      <c r="BY33" s="352"/>
      <c r="BZ33" s="352"/>
      <c r="CA33" s="352"/>
      <c r="CB33" s="352"/>
      <c r="CC33" s="352"/>
      <c r="CD33" s="352"/>
      <c r="CE33" s="352"/>
      <c r="CF33" s="352"/>
      <c r="CG33" s="352"/>
      <c r="CH33" s="352"/>
      <c r="CI33" s="352"/>
      <c r="CJ33" s="352"/>
      <c r="CK33" s="352"/>
      <c r="CL33" s="352"/>
      <c r="CM33" s="352"/>
      <c r="CN33" s="352"/>
      <c r="CO33" s="352"/>
      <c r="CP33" s="352"/>
      <c r="CQ33" s="352"/>
      <c r="CR33" s="352"/>
      <c r="CS33" s="352"/>
      <c r="CT33" s="352"/>
      <c r="CU33" s="352"/>
      <c r="CV33" s="352"/>
      <c r="CW33" s="352"/>
      <c r="CX33" s="352"/>
      <c r="CY33" s="352"/>
      <c r="CZ33" s="352"/>
      <c r="DA33" s="352"/>
      <c r="DB33" s="352"/>
      <c r="DC33" s="352"/>
      <c r="DD33" s="352"/>
      <c r="DE33" s="352"/>
      <c r="DF33" s="352">
        <v>39601.651790000004</v>
      </c>
      <c r="DG33" s="352">
        <v>39332.508990000009</v>
      </c>
      <c r="DH33" s="352">
        <v>47926.231320000006</v>
      </c>
      <c r="DI33" s="352">
        <v>45445.382709999998</v>
      </c>
      <c r="DJ33" s="352">
        <v>66007.188789999986</v>
      </c>
      <c r="DK33" s="352">
        <v>60294.635580000002</v>
      </c>
      <c r="DL33" s="352">
        <v>59124.361810000009</v>
      </c>
      <c r="DM33" s="352">
        <v>59764.262169999995</v>
      </c>
      <c r="DN33" s="352">
        <v>62181.824249999998</v>
      </c>
      <c r="DO33" s="352">
        <v>67367.223439999987</v>
      </c>
      <c r="DP33" s="352">
        <v>68318.409789999991</v>
      </c>
      <c r="DQ33" s="352">
        <v>75878.845819999988</v>
      </c>
      <c r="DR33" s="352">
        <v>68996.208750000005</v>
      </c>
      <c r="DS33" s="352">
        <v>61095.354980000004</v>
      </c>
      <c r="DT33" s="352">
        <v>80630.579920000004</v>
      </c>
      <c r="DU33" s="352">
        <v>67677.220239999995</v>
      </c>
      <c r="DV33" s="352">
        <v>78996.428219999987</v>
      </c>
      <c r="DW33" s="352">
        <v>59737.546070000004</v>
      </c>
      <c r="DX33" s="352">
        <v>59421.89181999999</v>
      </c>
      <c r="DY33" s="352">
        <v>63716.40451</v>
      </c>
      <c r="DZ33" s="352">
        <v>74506.303480000002</v>
      </c>
      <c r="EA33" s="352">
        <v>81945.365720000002</v>
      </c>
      <c r="EB33" s="352">
        <v>66473.591310000003</v>
      </c>
      <c r="EC33" s="352">
        <v>69007.608540000001</v>
      </c>
      <c r="ED33" s="352">
        <v>67798.723729999998</v>
      </c>
      <c r="EE33" s="352">
        <v>72990.163369999995</v>
      </c>
      <c r="EF33" s="352">
        <v>70451.663100000005</v>
      </c>
      <c r="EG33" s="352">
        <v>65166.895380000009</v>
      </c>
      <c r="EH33" s="352">
        <v>69743.466910000003</v>
      </c>
      <c r="EI33" s="352">
        <v>61173.040729999993</v>
      </c>
      <c r="EJ33" s="352">
        <v>61603.175489999994</v>
      </c>
      <c r="EK33" s="352">
        <v>82476.393779999999</v>
      </c>
      <c r="EL33" s="352">
        <v>66228.625660000005</v>
      </c>
      <c r="EM33" s="352">
        <v>64986.043510000003</v>
      </c>
      <c r="EN33" s="352">
        <v>58736.374310000028</v>
      </c>
      <c r="EO33" s="352">
        <v>59529.066219999921</v>
      </c>
      <c r="EP33" s="352">
        <v>67095.823770000003</v>
      </c>
      <c r="EQ33" s="352">
        <v>75703.952060000011</v>
      </c>
      <c r="ER33" s="352">
        <v>79451.645329999999</v>
      </c>
      <c r="ES33" s="352">
        <v>71061.738049999985</v>
      </c>
      <c r="ET33" s="352">
        <v>82963.574510000006</v>
      </c>
      <c r="EU33" s="352">
        <v>72193.719270000016</v>
      </c>
      <c r="EV33" s="352">
        <v>65774.153350000008</v>
      </c>
      <c r="EW33" s="352">
        <v>78070.572919999991</v>
      </c>
      <c r="EX33" s="352">
        <v>84814.440029999998</v>
      </c>
      <c r="EY33" s="352">
        <v>71943.551779999994</v>
      </c>
      <c r="EZ33" s="352">
        <v>66193.018580000004</v>
      </c>
      <c r="FA33" s="352">
        <v>66417.752389999994</v>
      </c>
      <c r="FB33" s="352">
        <v>81302.252900000007</v>
      </c>
      <c r="FC33" s="352">
        <v>70181.25728999998</v>
      </c>
      <c r="FD33" s="352">
        <v>76150.109320000105</v>
      </c>
      <c r="FE33" s="352">
        <v>84576.716420000041</v>
      </c>
      <c r="FF33" s="352">
        <v>81935.647720000023</v>
      </c>
      <c r="FG33" s="352">
        <v>82001.484020000004</v>
      </c>
      <c r="FH33" s="352">
        <v>66266.646240000016</v>
      </c>
      <c r="FI33" s="352">
        <v>84789.781320000024</v>
      </c>
      <c r="FJ33" s="352">
        <v>73622.677769999995</v>
      </c>
      <c r="FK33" s="352">
        <v>71144.689449999991</v>
      </c>
      <c r="FL33" s="352">
        <v>66939.852490000005</v>
      </c>
      <c r="FM33" s="352">
        <v>54301.046270000006</v>
      </c>
      <c r="FN33" s="352">
        <v>67426.130800000014</v>
      </c>
      <c r="FO33" s="352">
        <v>62783.132769999989</v>
      </c>
      <c r="FP33" s="352">
        <v>62147.644220000002</v>
      </c>
      <c r="FQ33" s="352">
        <v>68582.788809999984</v>
      </c>
      <c r="FR33" s="352">
        <v>66813.598990000013</v>
      </c>
      <c r="FS33" s="352">
        <v>56294.726549999992</v>
      </c>
      <c r="FT33" s="352">
        <v>65458.824280000015</v>
      </c>
      <c r="FU33" s="352">
        <v>73477.058560000005</v>
      </c>
      <c r="FV33" s="352">
        <v>87732.363260000013</v>
      </c>
      <c r="FW33" s="352">
        <v>112698.02779000002</v>
      </c>
      <c r="FX33" s="352">
        <v>66744.560920000004</v>
      </c>
      <c r="FY33" s="352">
        <v>59607.937110000559</v>
      </c>
      <c r="FZ33" s="352">
        <v>65652.887820000018</v>
      </c>
      <c r="GA33" s="352">
        <v>58434.761019999998</v>
      </c>
      <c r="GB33" s="352">
        <v>71465.99149</v>
      </c>
      <c r="GC33" s="352">
        <v>75062.330979999999</v>
      </c>
      <c r="GD33" s="352">
        <v>70345.497210000001</v>
      </c>
      <c r="GE33" s="352">
        <v>63538.091690000016</v>
      </c>
      <c r="GF33" s="352">
        <v>61662.578499999989</v>
      </c>
      <c r="GG33" s="352">
        <v>66187.352890000009</v>
      </c>
      <c r="GH33" s="352">
        <v>71098.976840000003</v>
      </c>
      <c r="GI33" s="352">
        <v>76385.852029999995</v>
      </c>
      <c r="GJ33" s="352">
        <v>63625.035139999993</v>
      </c>
      <c r="GK33" s="352">
        <v>57296.141259999989</v>
      </c>
      <c r="GL33" s="352">
        <v>48632.243980000007</v>
      </c>
      <c r="GM33" s="352">
        <v>49651.066619999998</v>
      </c>
      <c r="GN33" s="352">
        <v>95023.404129999995</v>
      </c>
      <c r="GO33" s="352">
        <v>74020.358179999981</v>
      </c>
      <c r="GP33" s="352">
        <v>67917.649639999974</v>
      </c>
      <c r="GQ33" s="352">
        <v>68042.481610000003</v>
      </c>
      <c r="GR33" s="352">
        <v>70007.483159999989</v>
      </c>
      <c r="GS33" s="352">
        <v>76291.099279999995</v>
      </c>
      <c r="GT33" s="352">
        <v>67505.818730000014</v>
      </c>
      <c r="GU33" s="352">
        <v>79876.959900000016</v>
      </c>
      <c r="GV33" s="352">
        <v>87340.055980000005</v>
      </c>
      <c r="GW33" s="352">
        <v>70697.408880000003</v>
      </c>
      <c r="GX33" s="352">
        <v>70882.680129999993</v>
      </c>
      <c r="GY33" s="352">
        <v>74992.020480000007</v>
      </c>
      <c r="GZ33" s="352">
        <v>92673.557919999992</v>
      </c>
      <c r="HA33" s="352">
        <v>67058.691550000003</v>
      </c>
      <c r="HB33" s="352">
        <v>100778.49549999999</v>
      </c>
      <c r="HC33" s="352">
        <v>73431.113469999997</v>
      </c>
      <c r="HD33" s="352">
        <v>64875.778409999999</v>
      </c>
      <c r="HE33" s="352">
        <v>92240.759329999986</v>
      </c>
      <c r="HF33" s="352">
        <v>94910.683069999999</v>
      </c>
      <c r="HG33" s="352">
        <v>92614.623819999979</v>
      </c>
      <c r="HH33" s="352">
        <v>95901.581259999992</v>
      </c>
      <c r="HI33" s="352">
        <v>82086.564000000013</v>
      </c>
      <c r="HJ33" s="352">
        <v>86599.775700000013</v>
      </c>
      <c r="HK33" s="352">
        <v>103471.80535</v>
      </c>
      <c r="HL33" s="352">
        <v>125242.40913999997</v>
      </c>
      <c r="HM33" s="352">
        <v>100058.13342000001</v>
      </c>
      <c r="HN33" s="352">
        <v>137586.83252999996</v>
      </c>
      <c r="HO33" s="352">
        <v>116958.74933999999</v>
      </c>
      <c r="HP33" s="352">
        <v>91611.530919999961</v>
      </c>
      <c r="HQ33" s="352">
        <v>108362.47674000001</v>
      </c>
      <c r="HR33" s="352">
        <v>84977.770619999981</v>
      </c>
      <c r="HS33" s="352">
        <v>161341.55200000003</v>
      </c>
      <c r="HT33" s="352">
        <v>128311.35127999996</v>
      </c>
      <c r="HU33" s="352">
        <v>108731.09283000004</v>
      </c>
      <c r="HV33" s="352">
        <v>156086.14129000003</v>
      </c>
      <c r="HW33" s="352">
        <v>136457.05923000001</v>
      </c>
      <c r="HX33" s="352">
        <v>135871.6544900001</v>
      </c>
      <c r="HY33" s="352">
        <v>130113.27019</v>
      </c>
      <c r="HZ33" s="352">
        <v>147957.76765999995</v>
      </c>
      <c r="IA33" s="452">
        <v>129573.54565999999</v>
      </c>
      <c r="IB33" s="352">
        <v>154484.60536999995</v>
      </c>
      <c r="IC33" s="352">
        <v>178304.72776999994</v>
      </c>
      <c r="ID33" s="452">
        <v>144383.10467</v>
      </c>
      <c r="IE33" s="452">
        <v>158754.58089000001</v>
      </c>
      <c r="IF33" s="452">
        <v>154982.19520000002</v>
      </c>
      <c r="IG33" s="452">
        <v>172539.23229999997</v>
      </c>
      <c r="IH33" s="452">
        <v>215961.48450999998</v>
      </c>
      <c r="II33" s="452">
        <v>201004.09898000004</v>
      </c>
      <c r="IJ33" s="452">
        <v>294113.24919300003</v>
      </c>
      <c r="IK33" s="452">
        <v>207063.46318999998</v>
      </c>
      <c r="IL33" s="452">
        <v>214496.07803199999</v>
      </c>
      <c r="IM33" s="452">
        <v>261199.10355</v>
      </c>
      <c r="IN33" s="452">
        <v>265355.25474000006</v>
      </c>
      <c r="IO33" s="452">
        <v>250209.83009000006</v>
      </c>
      <c r="IP33" s="452">
        <v>230613.65406</v>
      </c>
      <c r="IQ33" s="520">
        <v>227117.73283999998</v>
      </c>
      <c r="IR33" s="520">
        <v>272288.18319000001</v>
      </c>
      <c r="IS33" s="520">
        <v>251383.29451000001</v>
      </c>
      <c r="IT33" s="520">
        <v>269730.20642</v>
      </c>
      <c r="IU33" s="520">
        <v>259961.63727999994</v>
      </c>
      <c r="IV33" s="520">
        <v>316044.19907000009</v>
      </c>
      <c r="IW33" s="520">
        <v>237061.60889</v>
      </c>
      <c r="IX33" s="520">
        <v>266042.96765000001</v>
      </c>
      <c r="IY33" s="520">
        <v>277569.47525999998</v>
      </c>
      <c r="IZ33" s="520">
        <v>211534.70879000003</v>
      </c>
      <c r="JA33" s="520">
        <v>244206.81405999998</v>
      </c>
      <c r="JB33" s="520">
        <v>249109.95992999998</v>
      </c>
      <c r="JC33" s="520">
        <v>240937.41535999998</v>
      </c>
      <c r="JD33" s="520">
        <v>223249.74533000003</v>
      </c>
      <c r="JE33" s="520">
        <v>201567.66837999999</v>
      </c>
      <c r="JF33" s="520">
        <v>217976.95329</v>
      </c>
      <c r="JG33" s="520">
        <v>207390.17198000004</v>
      </c>
      <c r="JH33" s="520">
        <v>249892.02304000003</v>
      </c>
      <c r="JI33" s="520">
        <v>190031.33983000004</v>
      </c>
      <c r="JJ33" s="520">
        <v>222180.29359000004</v>
      </c>
      <c r="JK33" s="520">
        <v>187774.64874000006</v>
      </c>
      <c r="JL33" s="520">
        <v>153611.78788000002</v>
      </c>
      <c r="JM33" s="520">
        <v>222656.05746000001</v>
      </c>
      <c r="JN33" s="520">
        <v>202807.71177000002</v>
      </c>
      <c r="JO33" s="520">
        <v>226074.16406000007</v>
      </c>
      <c r="JP33" s="520">
        <v>228738.09299000006</v>
      </c>
      <c r="JQ33" s="520">
        <v>186068.14482000002</v>
      </c>
      <c r="JR33" s="520">
        <v>181336.54204</v>
      </c>
      <c r="JS33" s="520">
        <v>147754.54707000003</v>
      </c>
      <c r="JT33" s="520">
        <v>190594.65488000005</v>
      </c>
      <c r="JU33" s="520">
        <v>143238.08063999994</v>
      </c>
      <c r="JV33" s="520">
        <v>193250.98784999995</v>
      </c>
      <c r="JW33" s="520">
        <v>204645.20147000003</v>
      </c>
      <c r="JX33" s="520">
        <v>161779.66527000014</v>
      </c>
      <c r="JY33" s="520">
        <v>194214.78491000005</v>
      </c>
      <c r="JZ33" s="520">
        <v>153320.72702999998</v>
      </c>
      <c r="KA33" s="520">
        <v>153804.66730999996</v>
      </c>
      <c r="KB33" s="520">
        <v>175958.17431999996</v>
      </c>
      <c r="KC33" s="520">
        <v>150239.29574999993</v>
      </c>
      <c r="KD33"/>
      <c r="KE33"/>
    </row>
    <row r="34" spans="1:291" ht="13">
      <c r="A34" s="21" t="s">
        <v>51</v>
      </c>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v>7554.1596600000003</v>
      </c>
      <c r="DG34" s="78">
        <v>7427.3196500000004</v>
      </c>
      <c r="DH34" s="78">
        <v>9256.5427999999993</v>
      </c>
      <c r="DI34" s="78">
        <v>7684.185770000001</v>
      </c>
      <c r="DJ34" s="78">
        <v>9620.6118700000006</v>
      </c>
      <c r="DK34" s="78">
        <v>8650.6341800000009</v>
      </c>
      <c r="DL34" s="78">
        <v>8472.5759799999996</v>
      </c>
      <c r="DM34" s="78">
        <v>9382.1012599999995</v>
      </c>
      <c r="DN34" s="78">
        <v>11065.30473</v>
      </c>
      <c r="DO34" s="78">
        <v>13680.387390000002</v>
      </c>
      <c r="DP34" s="78">
        <v>13987.504549999998</v>
      </c>
      <c r="DQ34" s="78">
        <v>11847.95477</v>
      </c>
      <c r="DR34" s="78">
        <v>12565.104629999998</v>
      </c>
      <c r="DS34" s="78">
        <v>11062.092329999999</v>
      </c>
      <c r="DT34" s="78">
        <v>17426.731510000001</v>
      </c>
      <c r="DU34" s="78">
        <v>15538.354550000002</v>
      </c>
      <c r="DV34" s="78">
        <v>18580.563979999999</v>
      </c>
      <c r="DW34" s="78">
        <v>12665.726760000003</v>
      </c>
      <c r="DX34" s="78">
        <v>10078.76784</v>
      </c>
      <c r="DY34" s="78">
        <v>10991.21096</v>
      </c>
      <c r="DZ34" s="78">
        <v>13633.15105</v>
      </c>
      <c r="EA34" s="78">
        <v>13010.098309999999</v>
      </c>
      <c r="EB34" s="78">
        <v>11518.95715</v>
      </c>
      <c r="EC34" s="78">
        <v>11167.45968</v>
      </c>
      <c r="ED34" s="78">
        <v>11535.37737</v>
      </c>
      <c r="EE34" s="78">
        <v>11355.72589</v>
      </c>
      <c r="EF34" s="78">
        <v>13010.136479999999</v>
      </c>
      <c r="EG34" s="78">
        <v>10224.3809</v>
      </c>
      <c r="EH34" s="78">
        <v>10325.721640000002</v>
      </c>
      <c r="EI34" s="78">
        <v>8896.1365000000005</v>
      </c>
      <c r="EJ34" s="78">
        <v>9960.1682999999994</v>
      </c>
      <c r="EK34" s="78">
        <v>12244.180049999999</v>
      </c>
      <c r="EL34" s="78">
        <v>12305.658649999999</v>
      </c>
      <c r="EM34" s="78">
        <v>12711.289730000006</v>
      </c>
      <c r="EN34" s="78">
        <v>12697.839089999989</v>
      </c>
      <c r="EO34" s="78">
        <v>10012.098340000006</v>
      </c>
      <c r="EP34" s="78">
        <v>13630.038049999999</v>
      </c>
      <c r="EQ34" s="78">
        <v>13609.223910000001</v>
      </c>
      <c r="ER34" s="78">
        <v>12648.46356</v>
      </c>
      <c r="ES34" s="78">
        <v>11818.808099999998</v>
      </c>
      <c r="ET34" s="78">
        <v>13520.377479999999</v>
      </c>
      <c r="EU34" s="78">
        <v>8673.6246300000003</v>
      </c>
      <c r="EV34" s="78">
        <v>8850.5178100000012</v>
      </c>
      <c r="EW34" s="78">
        <v>10391.185509999999</v>
      </c>
      <c r="EX34" s="78">
        <v>10894.173350000001</v>
      </c>
      <c r="EY34" s="78">
        <v>9380.0665000000008</v>
      </c>
      <c r="EZ34" s="78">
        <v>7781.8671299999996</v>
      </c>
      <c r="FA34" s="78">
        <v>9139.9229799999994</v>
      </c>
      <c r="FB34" s="78">
        <v>8513.1609700000008</v>
      </c>
      <c r="FC34" s="78">
        <v>7774.81603</v>
      </c>
      <c r="FD34" s="78">
        <v>9037.5324000000001</v>
      </c>
      <c r="FE34" s="78">
        <v>10168.02936</v>
      </c>
      <c r="FF34" s="78">
        <v>8872.1309799999999</v>
      </c>
      <c r="FG34" s="78">
        <v>9836.1422999999995</v>
      </c>
      <c r="FH34" s="78">
        <v>8100.7159400000019</v>
      </c>
      <c r="FI34" s="78">
        <v>10875.610069999999</v>
      </c>
      <c r="FJ34" s="78">
        <v>8394.0312699999995</v>
      </c>
      <c r="FK34" s="78">
        <v>8837.8885399999999</v>
      </c>
      <c r="FL34" s="78">
        <v>8018.6697899999981</v>
      </c>
      <c r="FM34" s="78">
        <v>5584.5009300000002</v>
      </c>
      <c r="FN34" s="78">
        <v>6159.1190599999991</v>
      </c>
      <c r="FO34" s="78">
        <v>6484.0371300000006</v>
      </c>
      <c r="FP34" s="78">
        <v>7099.8879400000005</v>
      </c>
      <c r="FQ34" s="78">
        <v>8657.1445500000009</v>
      </c>
      <c r="FR34" s="78"/>
      <c r="FS34" s="78">
        <v>6780.7711200000003</v>
      </c>
      <c r="FT34" s="78">
        <v>9208.6268000000018</v>
      </c>
      <c r="FU34" s="78">
        <v>11156.004490000001</v>
      </c>
      <c r="FV34" s="78">
        <v>13590.078289999998</v>
      </c>
      <c r="FW34" s="78">
        <v>16531.988519999999</v>
      </c>
      <c r="FX34" s="78">
        <v>6786.8271599999989</v>
      </c>
      <c r="FY34" s="78">
        <v>6518.0440299999991</v>
      </c>
      <c r="FZ34" s="78">
        <v>6482.2535199999993</v>
      </c>
      <c r="GA34" s="78">
        <v>6128.0479000000005</v>
      </c>
      <c r="GB34" s="78">
        <v>6388.8689999999997</v>
      </c>
      <c r="GC34" s="78">
        <v>7940.5865700000004</v>
      </c>
      <c r="GD34" s="78">
        <v>7957.9303299999983</v>
      </c>
      <c r="GE34" s="78">
        <v>5815.7688899999994</v>
      </c>
      <c r="GF34" s="78">
        <v>7392.8731500000004</v>
      </c>
      <c r="GG34" s="78">
        <v>6513.8803399999997</v>
      </c>
      <c r="GH34" s="78">
        <v>6746.9198900000001</v>
      </c>
      <c r="GI34" s="78">
        <v>7146.8763200000003</v>
      </c>
      <c r="GJ34" s="78">
        <v>5586.7539799999995</v>
      </c>
      <c r="GK34" s="78">
        <v>5958.2308600000006</v>
      </c>
      <c r="GL34" s="78">
        <v>6335.74953</v>
      </c>
      <c r="GM34" s="78">
        <v>6338.717920000001</v>
      </c>
      <c r="GN34" s="78">
        <v>13612.170449999998</v>
      </c>
      <c r="GO34" s="78">
        <v>9999.4666599999982</v>
      </c>
      <c r="GP34" s="78">
        <v>7886.1542099999997</v>
      </c>
      <c r="GQ34" s="78">
        <v>6388.2054100000005</v>
      </c>
      <c r="GR34" s="78">
        <v>8382.059510000001</v>
      </c>
      <c r="GS34" s="78">
        <v>7378.0153700000001</v>
      </c>
      <c r="GT34" s="78">
        <v>7606.7644199999995</v>
      </c>
      <c r="GU34" s="78">
        <v>10800.82706</v>
      </c>
      <c r="GV34" s="78">
        <v>11209.977740000002</v>
      </c>
      <c r="GW34" s="78">
        <v>7694.0799699999989</v>
      </c>
      <c r="GX34" s="78">
        <v>9082.2474099999999</v>
      </c>
      <c r="GY34" s="78">
        <v>8856.2849199999982</v>
      </c>
      <c r="GZ34" s="78">
        <v>9758.2781799999975</v>
      </c>
      <c r="HA34" s="78">
        <v>6528.3688999999995</v>
      </c>
      <c r="HB34" s="78">
        <v>9927.0633799999996</v>
      </c>
      <c r="HC34" s="78">
        <v>7111.4492499999997</v>
      </c>
      <c r="HD34" s="78">
        <v>6900.2125100000003</v>
      </c>
      <c r="HE34" s="78">
        <v>9442.7877900000003</v>
      </c>
      <c r="HF34" s="78">
        <v>9250.778769999999</v>
      </c>
      <c r="HG34" s="78">
        <v>9576.7469599999986</v>
      </c>
      <c r="HH34" s="78">
        <v>7743.5825000000004</v>
      </c>
      <c r="HI34" s="78">
        <v>7133.0345700000007</v>
      </c>
      <c r="HJ34" s="78">
        <v>11487.96614</v>
      </c>
      <c r="HK34" s="78">
        <v>10748.183419999999</v>
      </c>
      <c r="HL34" s="78">
        <v>11816.902560000002</v>
      </c>
      <c r="HM34" s="78">
        <v>9662.6023700000005</v>
      </c>
      <c r="HN34" s="78">
        <v>15030.304329999999</v>
      </c>
      <c r="HO34" s="78">
        <v>11557.177799999999</v>
      </c>
      <c r="HP34" s="78">
        <v>9849.7968000000001</v>
      </c>
      <c r="HQ34" s="78">
        <v>11672.555339999999</v>
      </c>
      <c r="HR34" s="78">
        <v>9605.1320400000004</v>
      </c>
      <c r="HS34" s="78">
        <v>18021.488789999999</v>
      </c>
      <c r="HT34" s="78">
        <v>14941.132460000001</v>
      </c>
      <c r="HU34" s="78">
        <v>12121.40511</v>
      </c>
      <c r="HV34" s="78">
        <v>16802.993940000004</v>
      </c>
      <c r="HW34" s="78">
        <v>14029.563460000001</v>
      </c>
      <c r="HX34" s="78">
        <v>13820.060930000001</v>
      </c>
      <c r="HY34" s="78">
        <v>13801.871080000001</v>
      </c>
      <c r="HZ34" s="78">
        <v>12718.764729999999</v>
      </c>
      <c r="IA34" s="81">
        <v>12313.329830000001</v>
      </c>
      <c r="IB34" s="78">
        <v>15646.584339999999</v>
      </c>
      <c r="IC34" s="78">
        <v>16199.934349999996</v>
      </c>
      <c r="ID34" s="81">
        <v>12552.48185</v>
      </c>
      <c r="IE34" s="81">
        <v>16661.599990000002</v>
      </c>
      <c r="IF34" s="81">
        <v>16331.426049999998</v>
      </c>
      <c r="IG34" s="81">
        <v>17423.700380000002</v>
      </c>
      <c r="IH34" s="81">
        <v>21476.160660000001</v>
      </c>
      <c r="II34" s="81">
        <v>20935.88337</v>
      </c>
      <c r="IJ34" s="81">
        <v>23385.024689999998</v>
      </c>
      <c r="IK34" s="81">
        <v>15825.82718</v>
      </c>
      <c r="IL34" s="81">
        <v>15724.375339999999</v>
      </c>
      <c r="IM34" s="81">
        <v>25389.79808</v>
      </c>
      <c r="IN34" s="81">
        <v>26100.294289999998</v>
      </c>
      <c r="IO34" s="81">
        <v>23246.956859999998</v>
      </c>
      <c r="IP34" s="81">
        <v>18385.998759999999</v>
      </c>
      <c r="IQ34" s="521">
        <v>22314.560830000002</v>
      </c>
      <c r="IR34" s="521">
        <v>27201.48099</v>
      </c>
      <c r="IS34" s="521">
        <v>30719.738890000001</v>
      </c>
      <c r="IT34" s="521">
        <v>31247.087139999996</v>
      </c>
      <c r="IU34" s="521">
        <v>25223.67715</v>
      </c>
      <c r="IV34" s="521">
        <v>30695.630229999999</v>
      </c>
      <c r="IW34" s="521">
        <v>24000.432220000002</v>
      </c>
      <c r="IX34" s="521">
        <v>29284.127949999998</v>
      </c>
      <c r="IY34" s="521">
        <v>31018.388870000002</v>
      </c>
      <c r="IZ34" s="521">
        <v>25414.07964</v>
      </c>
      <c r="JA34" s="521">
        <v>27744.390590000003</v>
      </c>
      <c r="JB34" s="521">
        <v>29523.891329999999</v>
      </c>
      <c r="JC34" s="521">
        <v>26125.06812</v>
      </c>
      <c r="JD34" s="521">
        <v>27612.301619999998</v>
      </c>
      <c r="JE34" s="521">
        <v>26039.724269999999</v>
      </c>
      <c r="JF34" s="521">
        <v>26329.410899999999</v>
      </c>
      <c r="JG34" s="521">
        <v>23381.406420000003</v>
      </c>
      <c r="JH34" s="521">
        <v>31181.196799999998</v>
      </c>
      <c r="JI34" s="521">
        <v>21419.805760000003</v>
      </c>
      <c r="JJ34" s="521">
        <v>28089.524790000003</v>
      </c>
      <c r="JK34" s="521">
        <v>24857.66532</v>
      </c>
      <c r="JL34" s="521">
        <v>19506.557199999999</v>
      </c>
      <c r="JM34" s="521">
        <v>31027.882210000007</v>
      </c>
      <c r="JN34" s="521">
        <v>25491.059000000001</v>
      </c>
      <c r="JO34" s="521">
        <v>33913.696620000002</v>
      </c>
      <c r="JP34" s="521">
        <v>24391.297869999995</v>
      </c>
      <c r="JQ34" s="521">
        <v>22535.398340000003</v>
      </c>
      <c r="JR34" s="521">
        <v>21326.91116</v>
      </c>
      <c r="JS34" s="521">
        <v>15532.668910000002</v>
      </c>
      <c r="JT34" s="521">
        <v>20562.921619999997</v>
      </c>
      <c r="JU34" s="521">
        <v>16618.833779999997</v>
      </c>
      <c r="JV34" s="521">
        <v>19878.229860000003</v>
      </c>
      <c r="JW34" s="521">
        <v>23005.578270000005</v>
      </c>
      <c r="JX34" s="521">
        <v>16709.001310000003</v>
      </c>
      <c r="JY34" s="521">
        <v>19846.488669999999</v>
      </c>
      <c r="JZ34" s="521">
        <v>17921.408040000002</v>
      </c>
      <c r="KA34" s="521">
        <v>18275.215169999999</v>
      </c>
      <c r="KB34" s="521">
        <v>20060.052619999999</v>
      </c>
      <c r="KC34" s="521">
        <v>23531.495789999997</v>
      </c>
      <c r="KD34"/>
      <c r="KE34"/>
    </row>
    <row r="35" spans="1:291" ht="13">
      <c r="A35" s="22" t="s">
        <v>52</v>
      </c>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v>5726.9922400000005</v>
      </c>
      <c r="DG35" s="78">
        <v>6140.3929800000005</v>
      </c>
      <c r="DH35" s="78">
        <v>7087.3511999999992</v>
      </c>
      <c r="DI35" s="78">
        <v>5826.2043500000009</v>
      </c>
      <c r="DJ35" s="78">
        <v>7840.7408400000004</v>
      </c>
      <c r="DK35" s="78">
        <v>6618.3022799999999</v>
      </c>
      <c r="DL35" s="78">
        <v>5326.9943899999998</v>
      </c>
      <c r="DM35" s="78">
        <v>6479.1518800000003</v>
      </c>
      <c r="DN35" s="78">
        <v>7714.7804500000002</v>
      </c>
      <c r="DO35" s="78">
        <v>10711.882560000002</v>
      </c>
      <c r="DP35" s="78">
        <v>10594.824789999999</v>
      </c>
      <c r="DQ35" s="78">
        <v>7572.9705400000003</v>
      </c>
      <c r="DR35" s="78">
        <v>8818.4424599999984</v>
      </c>
      <c r="DS35" s="78">
        <v>6968.2074000000002</v>
      </c>
      <c r="DT35" s="78">
        <v>12952.21997</v>
      </c>
      <c r="DU35" s="78">
        <v>11861.963010000001</v>
      </c>
      <c r="DV35" s="78">
        <v>15022.42952</v>
      </c>
      <c r="DW35" s="78">
        <v>9030.0657200000023</v>
      </c>
      <c r="DX35" s="78">
        <v>7225.5947399999995</v>
      </c>
      <c r="DY35" s="78">
        <v>8006.9480899999999</v>
      </c>
      <c r="DZ35" s="78">
        <v>8493.3348499999993</v>
      </c>
      <c r="EA35" s="78">
        <v>9068.0558700000001</v>
      </c>
      <c r="EB35" s="78">
        <v>7344.1419000000005</v>
      </c>
      <c r="EC35" s="78">
        <v>6126.730590000001</v>
      </c>
      <c r="ED35" s="78">
        <v>7761.7811699999993</v>
      </c>
      <c r="EE35" s="78">
        <v>7564.9626200000002</v>
      </c>
      <c r="EF35" s="78">
        <v>7761.9105099999997</v>
      </c>
      <c r="EG35" s="78">
        <v>6980.6049999999996</v>
      </c>
      <c r="EH35" s="78">
        <v>6762.9861800000008</v>
      </c>
      <c r="EI35" s="78">
        <v>5927.5546899999999</v>
      </c>
      <c r="EJ35" s="78">
        <v>6967.77556</v>
      </c>
      <c r="EK35" s="78">
        <v>9737.7754299999997</v>
      </c>
      <c r="EL35" s="78">
        <v>9916.4348300000001</v>
      </c>
      <c r="EM35" s="78">
        <v>9946.3879200000047</v>
      </c>
      <c r="EN35" s="78">
        <v>10053.63130999999</v>
      </c>
      <c r="EO35" s="78">
        <v>7695.8408100000051</v>
      </c>
      <c r="EP35" s="78">
        <v>11302.90898</v>
      </c>
      <c r="EQ35" s="78">
        <v>10757.06624</v>
      </c>
      <c r="ER35" s="78">
        <v>9402.9967300000008</v>
      </c>
      <c r="ES35" s="78">
        <v>8768.0685099999992</v>
      </c>
      <c r="ET35" s="78">
        <v>10398.039069999999</v>
      </c>
      <c r="EU35" s="78">
        <v>6314.2476200000001</v>
      </c>
      <c r="EV35" s="78">
        <v>6467.3358400000006</v>
      </c>
      <c r="EW35" s="78">
        <v>7422.0355999999992</v>
      </c>
      <c r="EX35" s="78">
        <v>8362.4325399999998</v>
      </c>
      <c r="EY35" s="78">
        <v>6742.3858500000006</v>
      </c>
      <c r="EZ35" s="78">
        <v>5086.6476899999998</v>
      </c>
      <c r="FA35" s="78">
        <v>6241.8949700000003</v>
      </c>
      <c r="FB35" s="78">
        <v>6352.6651600000005</v>
      </c>
      <c r="FC35" s="78">
        <v>5047.9313400000001</v>
      </c>
      <c r="FD35" s="78">
        <v>6908.9819799999987</v>
      </c>
      <c r="FE35" s="78">
        <v>7747.62997</v>
      </c>
      <c r="FF35" s="78">
        <v>6622.9244699999999</v>
      </c>
      <c r="FG35" s="78">
        <v>7162.125109999999</v>
      </c>
      <c r="FH35" s="78">
        <v>5970.2559900000015</v>
      </c>
      <c r="FI35" s="78">
        <v>7921.0203199999996</v>
      </c>
      <c r="FJ35" s="78">
        <v>6158.2299800000001</v>
      </c>
      <c r="FK35" s="78">
        <v>5783.4326400000009</v>
      </c>
      <c r="FL35" s="78">
        <v>5778.3291099999988</v>
      </c>
      <c r="FM35" s="78">
        <v>3051.3285400000004</v>
      </c>
      <c r="FN35" s="78">
        <v>3850.12653</v>
      </c>
      <c r="FO35" s="78">
        <v>4526.6173300000009</v>
      </c>
      <c r="FP35" s="78">
        <v>4985.6910800000005</v>
      </c>
      <c r="FQ35" s="78">
        <v>6398.5231300000005</v>
      </c>
      <c r="FR35" s="78"/>
      <c r="FS35" s="78">
        <v>4632.3026300000001</v>
      </c>
      <c r="FT35" s="78">
        <v>6851.2397900000005</v>
      </c>
      <c r="FU35" s="78">
        <v>9084.6919200000011</v>
      </c>
      <c r="FV35" s="78">
        <v>11168.149039999998</v>
      </c>
      <c r="FW35" s="78">
        <v>13441.804910000001</v>
      </c>
      <c r="FX35" s="78">
        <v>4607.8291699999991</v>
      </c>
      <c r="FY35" s="78">
        <v>4498.3103799999999</v>
      </c>
      <c r="FZ35" s="78">
        <v>5147.1258399999997</v>
      </c>
      <c r="GA35" s="78">
        <v>4521.9639500000003</v>
      </c>
      <c r="GB35" s="78">
        <v>4254.3734999999997</v>
      </c>
      <c r="GC35" s="78">
        <v>6564.2361800000008</v>
      </c>
      <c r="GD35" s="78">
        <v>6155.1584199999979</v>
      </c>
      <c r="GE35" s="78">
        <v>3828.2456699999993</v>
      </c>
      <c r="GF35" s="78">
        <v>4994.7212</v>
      </c>
      <c r="GG35" s="78">
        <v>4675.4967499999993</v>
      </c>
      <c r="GH35" s="78">
        <v>4925.23819</v>
      </c>
      <c r="GI35" s="78">
        <v>5668.1616300000005</v>
      </c>
      <c r="GJ35" s="78">
        <v>3328.5452399999999</v>
      </c>
      <c r="GK35" s="78">
        <v>4715.9562000000005</v>
      </c>
      <c r="GL35" s="78">
        <v>5160.7693300000001</v>
      </c>
      <c r="GM35" s="78">
        <v>4793.4112800000003</v>
      </c>
      <c r="GN35" s="78">
        <v>11905.570649999998</v>
      </c>
      <c r="GO35" s="78">
        <v>8631.6841499999991</v>
      </c>
      <c r="GP35" s="78">
        <v>6151.1896699999998</v>
      </c>
      <c r="GQ35" s="78">
        <v>4551.5947100000003</v>
      </c>
      <c r="GR35" s="78">
        <v>6742.4941400000007</v>
      </c>
      <c r="GS35" s="78">
        <v>5538.2346099999995</v>
      </c>
      <c r="GT35" s="78">
        <v>5568.4923599999993</v>
      </c>
      <c r="GU35" s="78">
        <v>9026.0233399999997</v>
      </c>
      <c r="GV35" s="78">
        <v>8964.6356200000009</v>
      </c>
      <c r="GW35" s="78">
        <v>5601.2706899999994</v>
      </c>
      <c r="GX35" s="78">
        <v>7257.7859200000003</v>
      </c>
      <c r="GY35" s="78">
        <v>6877.5498599999992</v>
      </c>
      <c r="GZ35" s="78">
        <v>7038.2752199999986</v>
      </c>
      <c r="HA35" s="78">
        <v>4379.9129700000003</v>
      </c>
      <c r="HB35" s="78">
        <v>6743.5259599999999</v>
      </c>
      <c r="HC35" s="78">
        <v>4649.2823399999997</v>
      </c>
      <c r="HD35" s="78">
        <v>4169.4678800000002</v>
      </c>
      <c r="HE35" s="78">
        <v>5761.4346700000006</v>
      </c>
      <c r="HF35" s="78">
        <v>6788.7206999999989</v>
      </c>
      <c r="HG35" s="78">
        <v>5700.9271999999992</v>
      </c>
      <c r="HH35" s="78">
        <v>4888.0623800000003</v>
      </c>
      <c r="HI35" s="78">
        <v>4635.4879600000004</v>
      </c>
      <c r="HJ35" s="78">
        <v>7765.6766499999994</v>
      </c>
      <c r="HK35" s="78">
        <v>8172.6793099999995</v>
      </c>
      <c r="HL35" s="78">
        <v>8154.1218600000011</v>
      </c>
      <c r="HM35" s="78">
        <v>6825.7409200000002</v>
      </c>
      <c r="HN35" s="78">
        <v>11787.427639999998</v>
      </c>
      <c r="HO35" s="78">
        <v>8604.9291799999992</v>
      </c>
      <c r="HP35" s="78">
        <v>6416.50551</v>
      </c>
      <c r="HQ35" s="78">
        <v>8207.7584699999989</v>
      </c>
      <c r="HR35" s="78">
        <v>6822.041650000001</v>
      </c>
      <c r="HS35" s="78">
        <v>13411.80366</v>
      </c>
      <c r="HT35" s="78">
        <v>10398.343640000001</v>
      </c>
      <c r="HU35" s="78">
        <v>8191.2545299999992</v>
      </c>
      <c r="HV35" s="78">
        <v>12263.060110000004</v>
      </c>
      <c r="HW35" s="78">
        <v>10088.440050000001</v>
      </c>
      <c r="HX35" s="78">
        <v>10097.918850000002</v>
      </c>
      <c r="HY35" s="78">
        <v>9690.0493799999986</v>
      </c>
      <c r="HZ35" s="78">
        <v>8741.879359999999</v>
      </c>
      <c r="IA35" s="81">
        <v>7541.2927300000001</v>
      </c>
      <c r="IB35" s="78">
        <v>8849.1029799999997</v>
      </c>
      <c r="IC35" s="78">
        <v>9641.4599599999965</v>
      </c>
      <c r="ID35" s="81">
        <v>8353.2334499999997</v>
      </c>
      <c r="IE35" s="81">
        <v>11190.957630000001</v>
      </c>
      <c r="IF35" s="81">
        <v>11229.329879999999</v>
      </c>
      <c r="IG35" s="81">
        <v>11144.799030000002</v>
      </c>
      <c r="IH35" s="81">
        <v>14070.86328</v>
      </c>
      <c r="II35" s="81">
        <v>14322.094789999999</v>
      </c>
      <c r="IJ35" s="81">
        <v>15873.805710000001</v>
      </c>
      <c r="IK35" s="81">
        <v>13442.959210000001</v>
      </c>
      <c r="IL35" s="81">
        <v>12577.42225</v>
      </c>
      <c r="IM35" s="81">
        <v>19406.845560000002</v>
      </c>
      <c r="IN35" s="81">
        <v>19959.082079999996</v>
      </c>
      <c r="IO35" s="81">
        <v>17097.88553</v>
      </c>
      <c r="IP35" s="81">
        <v>13100.11498</v>
      </c>
      <c r="IQ35" s="521">
        <v>15764.266170000001</v>
      </c>
      <c r="IR35" s="521">
        <v>22236.805179999999</v>
      </c>
      <c r="IS35" s="521">
        <v>24156.358199999999</v>
      </c>
      <c r="IT35" s="521">
        <v>23789.378289999997</v>
      </c>
      <c r="IU35" s="521">
        <v>17882.862809999999</v>
      </c>
      <c r="IV35" s="521">
        <v>23114.922189999997</v>
      </c>
      <c r="IW35" s="521">
        <v>16794.212210000002</v>
      </c>
      <c r="IX35" s="521">
        <v>20498.218389999998</v>
      </c>
      <c r="IY35" s="521">
        <v>22187.145380000002</v>
      </c>
      <c r="IZ35" s="521">
        <v>16303.46542</v>
      </c>
      <c r="JA35" s="521">
        <v>19657.38607</v>
      </c>
      <c r="JB35" s="521">
        <v>23283.64558</v>
      </c>
      <c r="JC35" s="521">
        <v>20727.10295</v>
      </c>
      <c r="JD35" s="521">
        <v>21808.32717</v>
      </c>
      <c r="JE35" s="521">
        <v>20923.490470000001</v>
      </c>
      <c r="JF35" s="521">
        <v>20890.059379999999</v>
      </c>
      <c r="JG35" s="521">
        <v>18908.366370000003</v>
      </c>
      <c r="JH35" s="521">
        <v>26612.220679999999</v>
      </c>
      <c r="JI35" s="521">
        <v>16997.029750000002</v>
      </c>
      <c r="JJ35" s="521">
        <v>23109.674570000006</v>
      </c>
      <c r="JK35" s="521">
        <v>18114.75603</v>
      </c>
      <c r="JL35" s="521">
        <v>16206.129969999998</v>
      </c>
      <c r="JM35" s="521">
        <v>26007.448650000006</v>
      </c>
      <c r="JN35" s="521">
        <v>20396.119550000003</v>
      </c>
      <c r="JO35" s="521">
        <v>29232.834300000006</v>
      </c>
      <c r="JP35" s="521">
        <v>20979.594059999996</v>
      </c>
      <c r="JQ35" s="521">
        <v>19870.680800000002</v>
      </c>
      <c r="JR35" s="521">
        <v>17701.98633</v>
      </c>
      <c r="JS35" s="521">
        <v>13199.014830000002</v>
      </c>
      <c r="JT35" s="521">
        <v>17965.779569999999</v>
      </c>
      <c r="JU35" s="521">
        <v>13497.148909999998</v>
      </c>
      <c r="JV35" s="521">
        <v>16270.101280000004</v>
      </c>
      <c r="JW35" s="521">
        <v>19607.678410000004</v>
      </c>
      <c r="JX35" s="521">
        <v>14045.845020000002</v>
      </c>
      <c r="JY35" s="521">
        <v>16215.924169999998</v>
      </c>
      <c r="JZ35" s="521">
        <v>14690.892580000002</v>
      </c>
      <c r="KA35" s="521">
        <v>15327.497869999999</v>
      </c>
      <c r="KB35" s="521">
        <v>16702.825529999998</v>
      </c>
      <c r="KC35" s="521">
        <v>20117.919599999997</v>
      </c>
      <c r="KD35"/>
      <c r="KE35"/>
    </row>
    <row r="36" spans="1:291" ht="13">
      <c r="A36" s="22" t="s">
        <v>53</v>
      </c>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v>1827.16742</v>
      </c>
      <c r="DG36" s="78">
        <v>1286.9266699999998</v>
      </c>
      <c r="DH36" s="78">
        <v>2169.1916000000001</v>
      </c>
      <c r="DI36" s="78">
        <v>1857.9814200000001</v>
      </c>
      <c r="DJ36" s="78">
        <v>1779.8710299999998</v>
      </c>
      <c r="DK36" s="78">
        <v>2032.3319000000001</v>
      </c>
      <c r="DL36" s="78">
        <v>3145.5815900000002</v>
      </c>
      <c r="DM36" s="78">
        <v>2902.9493799999996</v>
      </c>
      <c r="DN36" s="78">
        <v>3350.5242800000001</v>
      </c>
      <c r="DO36" s="78">
        <v>2968.5048300000003</v>
      </c>
      <c r="DP36" s="78">
        <v>3392.67976</v>
      </c>
      <c r="DQ36" s="78">
        <v>4274.98423</v>
      </c>
      <c r="DR36" s="78">
        <v>3746.6621700000001</v>
      </c>
      <c r="DS36" s="78">
        <v>4093.8849299999997</v>
      </c>
      <c r="DT36" s="78">
        <v>4474.5115400000004</v>
      </c>
      <c r="DU36" s="78">
        <v>3676.3915400000001</v>
      </c>
      <c r="DV36" s="78">
        <v>3558.1344599999998</v>
      </c>
      <c r="DW36" s="78">
        <v>3635.6610400000004</v>
      </c>
      <c r="DX36" s="78">
        <v>2853.1731</v>
      </c>
      <c r="DY36" s="78">
        <v>2984.2628699999996</v>
      </c>
      <c r="DZ36" s="78">
        <v>5139.8162000000002</v>
      </c>
      <c r="EA36" s="78">
        <v>3942.0424399999997</v>
      </c>
      <c r="EB36" s="78">
        <v>4174.8152499999997</v>
      </c>
      <c r="EC36" s="78">
        <v>5040.7290899999989</v>
      </c>
      <c r="ED36" s="78">
        <v>3773.5962000000004</v>
      </c>
      <c r="EE36" s="78">
        <v>3790.7632699999999</v>
      </c>
      <c r="EF36" s="78">
        <v>5248.2259699999995</v>
      </c>
      <c r="EG36" s="78">
        <v>3243.7759000000001</v>
      </c>
      <c r="EH36" s="78">
        <v>3562.7354600000003</v>
      </c>
      <c r="EI36" s="78">
        <v>2968.5818100000001</v>
      </c>
      <c r="EJ36" s="78">
        <v>2992.3927399999998</v>
      </c>
      <c r="EK36" s="78">
        <v>2506.4046199999998</v>
      </c>
      <c r="EL36" s="78">
        <v>2389.2238199999997</v>
      </c>
      <c r="EM36" s="78">
        <v>2764.9018100000008</v>
      </c>
      <c r="EN36" s="78">
        <v>2644.2077799999988</v>
      </c>
      <c r="EO36" s="78">
        <v>2316.2575300000008</v>
      </c>
      <c r="EP36" s="78">
        <v>2327.12907</v>
      </c>
      <c r="EQ36" s="78">
        <v>2852.1576699999996</v>
      </c>
      <c r="ER36" s="78">
        <v>3245.4668300000003</v>
      </c>
      <c r="ES36" s="78">
        <v>3050.7395900000001</v>
      </c>
      <c r="ET36" s="78">
        <v>3122.3384099999998</v>
      </c>
      <c r="EU36" s="78">
        <v>2359.3770100000002</v>
      </c>
      <c r="EV36" s="78">
        <v>2383.1819700000001</v>
      </c>
      <c r="EW36" s="78">
        <v>2969.1499100000001</v>
      </c>
      <c r="EX36" s="78">
        <v>2531.7408100000002</v>
      </c>
      <c r="EY36" s="78">
        <v>2637.6806499999998</v>
      </c>
      <c r="EZ36" s="78">
        <v>2695.2194399999998</v>
      </c>
      <c r="FA36" s="78">
        <v>2898.02801</v>
      </c>
      <c r="FB36" s="78">
        <v>2160.4958100000003</v>
      </c>
      <c r="FC36" s="78">
        <v>2726.8846900000003</v>
      </c>
      <c r="FD36" s="78">
        <v>2128.5504200000005</v>
      </c>
      <c r="FE36" s="78">
        <v>2420.3993900000005</v>
      </c>
      <c r="FF36" s="78">
        <v>2249.20651</v>
      </c>
      <c r="FG36" s="78">
        <v>2674.01719</v>
      </c>
      <c r="FH36" s="78">
        <v>2130.4599500000004</v>
      </c>
      <c r="FI36" s="78">
        <v>2954.5897499999996</v>
      </c>
      <c r="FJ36" s="78">
        <v>2235.8012899999994</v>
      </c>
      <c r="FK36" s="78">
        <v>3054.4558999999999</v>
      </c>
      <c r="FL36" s="78">
        <v>2240.3406799999998</v>
      </c>
      <c r="FM36" s="78">
        <v>2533.1723900000002</v>
      </c>
      <c r="FN36" s="78">
        <v>2308.9925299999995</v>
      </c>
      <c r="FO36" s="78">
        <v>1957.4197999999994</v>
      </c>
      <c r="FP36" s="78">
        <v>2114.19686</v>
      </c>
      <c r="FQ36" s="78">
        <v>2258.6214199999999</v>
      </c>
      <c r="FR36" s="78"/>
      <c r="FS36" s="78">
        <v>2148.4684900000002</v>
      </c>
      <c r="FT36" s="78">
        <v>2357.3870100000008</v>
      </c>
      <c r="FU36" s="78">
        <v>2071.3125700000001</v>
      </c>
      <c r="FV36" s="78">
        <v>2421.9292500000001</v>
      </c>
      <c r="FW36" s="78">
        <v>3090.1836099999996</v>
      </c>
      <c r="FX36" s="78">
        <v>2178.9979899999998</v>
      </c>
      <c r="FY36" s="78">
        <v>2019.7336499999994</v>
      </c>
      <c r="FZ36" s="78">
        <v>1335.1276799999998</v>
      </c>
      <c r="GA36" s="78">
        <v>1606.0839500000002</v>
      </c>
      <c r="GB36" s="78">
        <v>2134.4955</v>
      </c>
      <c r="GC36" s="78">
        <v>1376.3503899999998</v>
      </c>
      <c r="GD36" s="78">
        <v>1802.7719100000002</v>
      </c>
      <c r="GE36" s="78">
        <v>1987.52322</v>
      </c>
      <c r="GF36" s="78">
        <v>2398.1519500000004</v>
      </c>
      <c r="GG36" s="78">
        <v>1838.3835900000004</v>
      </c>
      <c r="GH36" s="78">
        <v>1821.6817000000001</v>
      </c>
      <c r="GI36" s="78">
        <v>1478.71469</v>
      </c>
      <c r="GJ36" s="78">
        <v>2258.2087399999996</v>
      </c>
      <c r="GK36" s="78">
        <v>1242.27466</v>
      </c>
      <c r="GL36" s="78">
        <v>1174.9802000000002</v>
      </c>
      <c r="GM36" s="78">
        <v>1545.3066400000002</v>
      </c>
      <c r="GN36" s="78">
        <v>1706.5998000000002</v>
      </c>
      <c r="GO36" s="78">
        <v>1367.7825099999998</v>
      </c>
      <c r="GP36" s="78">
        <v>1734.9645399999999</v>
      </c>
      <c r="GQ36" s="78">
        <v>1836.6107</v>
      </c>
      <c r="GR36" s="78">
        <v>1639.56537</v>
      </c>
      <c r="GS36" s="78">
        <v>1839.7807600000003</v>
      </c>
      <c r="GT36" s="78">
        <v>2038.27206</v>
      </c>
      <c r="GU36" s="78">
        <v>1774.8037200000001</v>
      </c>
      <c r="GV36" s="78">
        <v>2245.3421200000003</v>
      </c>
      <c r="GW36" s="78">
        <v>2092.8092799999999</v>
      </c>
      <c r="GX36" s="78">
        <v>1824.4614900000001</v>
      </c>
      <c r="GY36" s="78">
        <v>1978.73506</v>
      </c>
      <c r="GZ36" s="78">
        <v>2720.0029599999998</v>
      </c>
      <c r="HA36" s="78">
        <v>2148.4559299999996</v>
      </c>
      <c r="HB36" s="78">
        <v>3183.5374200000001</v>
      </c>
      <c r="HC36" s="78">
        <v>2462.1669099999995</v>
      </c>
      <c r="HD36" s="78">
        <v>2730.7446300000001</v>
      </c>
      <c r="HE36" s="78">
        <v>3681.3531200000002</v>
      </c>
      <c r="HF36" s="78">
        <v>2462.05807</v>
      </c>
      <c r="HG36" s="78">
        <v>3875.8197599999999</v>
      </c>
      <c r="HH36" s="78">
        <v>2855.5201200000001</v>
      </c>
      <c r="HI36" s="78">
        <v>2497.5466100000003</v>
      </c>
      <c r="HJ36" s="78">
        <v>3722.2894900000001</v>
      </c>
      <c r="HK36" s="78">
        <v>2575.5041099999999</v>
      </c>
      <c r="HL36" s="78">
        <v>3662.7807000000003</v>
      </c>
      <c r="HM36" s="78">
        <v>2836.8614499999999</v>
      </c>
      <c r="HN36" s="78">
        <v>3242.8766900000001</v>
      </c>
      <c r="HO36" s="78">
        <v>2952.2486200000003</v>
      </c>
      <c r="HP36" s="78">
        <v>3433.2912900000006</v>
      </c>
      <c r="HQ36" s="78">
        <v>3464.7968699999997</v>
      </c>
      <c r="HR36" s="78">
        <v>2783.0903900000003</v>
      </c>
      <c r="HS36" s="78">
        <v>4609.6851299999998</v>
      </c>
      <c r="HT36" s="78">
        <v>4542.7888200000007</v>
      </c>
      <c r="HU36" s="78">
        <v>3930.1505799999995</v>
      </c>
      <c r="HV36" s="78">
        <v>4539.933829999999</v>
      </c>
      <c r="HW36" s="78">
        <v>3941.1234099999997</v>
      </c>
      <c r="HX36" s="78">
        <v>3722.1420800000001</v>
      </c>
      <c r="HY36" s="78">
        <v>4111.8217000000013</v>
      </c>
      <c r="HZ36" s="78">
        <v>3976.88537</v>
      </c>
      <c r="IA36" s="81">
        <v>4772.0371000000005</v>
      </c>
      <c r="IB36" s="78">
        <v>6797.4813599999998</v>
      </c>
      <c r="IC36" s="78">
        <v>6558.4743899999994</v>
      </c>
      <c r="ID36" s="81">
        <v>4199.2484000000004</v>
      </c>
      <c r="IE36" s="81">
        <v>5470.6423600000007</v>
      </c>
      <c r="IF36" s="81">
        <v>5102.0961699999998</v>
      </c>
      <c r="IG36" s="81">
        <v>6278.9013500000001</v>
      </c>
      <c r="IH36" s="81">
        <v>7405.29738</v>
      </c>
      <c r="II36" s="81">
        <v>6613.7885800000004</v>
      </c>
      <c r="IJ36" s="81">
        <v>7511.2189799999996</v>
      </c>
      <c r="IK36" s="81">
        <v>2382.8679700000002</v>
      </c>
      <c r="IL36" s="81">
        <v>3146.95309</v>
      </c>
      <c r="IM36" s="81">
        <v>5982.9525199999998</v>
      </c>
      <c r="IN36" s="81">
        <v>6141.2122099999997</v>
      </c>
      <c r="IO36" s="81">
        <v>6149.0713299999998</v>
      </c>
      <c r="IP36" s="81">
        <v>5285.8837799999992</v>
      </c>
      <c r="IQ36" s="521">
        <v>6550.2946600000005</v>
      </c>
      <c r="IR36" s="521">
        <v>4964.6758099999997</v>
      </c>
      <c r="IS36" s="521">
        <v>6563.38069</v>
      </c>
      <c r="IT36" s="521">
        <v>7457.70885</v>
      </c>
      <c r="IU36" s="521">
        <v>7340.8143399999999</v>
      </c>
      <c r="IV36" s="521">
        <v>7580.7080400000004</v>
      </c>
      <c r="IW36" s="521">
        <v>7206.22001</v>
      </c>
      <c r="IX36" s="521">
        <v>8785.9095600000001</v>
      </c>
      <c r="IY36" s="521">
        <v>8831.2434900000007</v>
      </c>
      <c r="IZ36" s="521">
        <v>9110.6142199999995</v>
      </c>
      <c r="JA36" s="521">
        <v>8087.0045200000004</v>
      </c>
      <c r="JB36" s="521">
        <v>6240.24575</v>
      </c>
      <c r="JC36" s="521">
        <v>5397.9651700000004</v>
      </c>
      <c r="JD36" s="521">
        <v>5803.9744499999997</v>
      </c>
      <c r="JE36" s="521">
        <v>5116.2338</v>
      </c>
      <c r="JF36" s="521">
        <v>5439.3515200000002</v>
      </c>
      <c r="JG36" s="521">
        <v>4473.0400499999996</v>
      </c>
      <c r="JH36" s="521">
        <v>4568.9761200000003</v>
      </c>
      <c r="JI36" s="521">
        <v>4422.7760099999996</v>
      </c>
      <c r="JJ36" s="521">
        <v>4979.8502199999984</v>
      </c>
      <c r="JK36" s="521">
        <v>6742.9092899999996</v>
      </c>
      <c r="JL36" s="521">
        <v>3300.4272300000002</v>
      </c>
      <c r="JM36" s="521">
        <v>5020.4335600000004</v>
      </c>
      <c r="JN36" s="521">
        <v>5094.9394499999999</v>
      </c>
      <c r="JO36" s="521">
        <v>4680.8623200000002</v>
      </c>
      <c r="JP36" s="521">
        <v>3411.7038099999995</v>
      </c>
      <c r="JQ36" s="521">
        <v>2664.7175400000001</v>
      </c>
      <c r="JR36" s="521">
        <v>3624.9248299999999</v>
      </c>
      <c r="JS36" s="521">
        <v>2333.6540800000002</v>
      </c>
      <c r="JT36" s="521">
        <v>2597.1420499999999</v>
      </c>
      <c r="JU36" s="521">
        <v>3121.68487</v>
      </c>
      <c r="JV36" s="521">
        <v>3608.1285799999996</v>
      </c>
      <c r="JW36" s="521">
        <v>3397.89986</v>
      </c>
      <c r="JX36" s="521">
        <v>2663.1562899999994</v>
      </c>
      <c r="JY36" s="521">
        <v>3630.5645</v>
      </c>
      <c r="JZ36" s="521">
        <v>3230.5154600000001</v>
      </c>
      <c r="KA36" s="521">
        <v>2947.7173000000003</v>
      </c>
      <c r="KB36" s="521">
        <v>3357.2270899999994</v>
      </c>
      <c r="KC36" s="521">
        <v>3413.5761900000002</v>
      </c>
      <c r="KD36"/>
      <c r="KE36"/>
    </row>
    <row r="37" spans="1:291" ht="13">
      <c r="A37" s="23" t="s">
        <v>0</v>
      </c>
      <c r="B37" s="353"/>
      <c r="C37" s="353"/>
      <c r="D37" s="353"/>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AG37" s="353"/>
      <c r="AH37" s="353"/>
      <c r="AI37" s="353"/>
      <c r="AJ37" s="353"/>
      <c r="AK37" s="353"/>
      <c r="AL37" s="353"/>
      <c r="AM37" s="353"/>
      <c r="AN37" s="353"/>
      <c r="AO37" s="353"/>
      <c r="AP37" s="353"/>
      <c r="AQ37" s="353"/>
      <c r="AR37" s="353"/>
      <c r="AS37" s="353"/>
      <c r="AT37" s="353"/>
      <c r="AU37" s="353"/>
      <c r="AV37" s="353"/>
      <c r="AW37" s="353"/>
      <c r="AX37" s="353"/>
      <c r="AY37" s="353"/>
      <c r="AZ37" s="353"/>
      <c r="BA37" s="353"/>
      <c r="BB37" s="353"/>
      <c r="BC37" s="353"/>
      <c r="BD37" s="353"/>
      <c r="BE37" s="353"/>
      <c r="BF37" s="353"/>
      <c r="BG37" s="353"/>
      <c r="BH37" s="353"/>
      <c r="BI37" s="353"/>
      <c r="BJ37" s="353"/>
      <c r="BK37" s="353"/>
      <c r="BL37" s="353"/>
      <c r="BM37" s="353"/>
      <c r="BN37" s="353"/>
      <c r="BO37" s="353"/>
      <c r="BP37" s="353"/>
      <c r="BQ37" s="353"/>
      <c r="BR37" s="353"/>
      <c r="BS37" s="353"/>
      <c r="BT37" s="353"/>
      <c r="BU37" s="353"/>
      <c r="BV37" s="353"/>
      <c r="BW37" s="353"/>
      <c r="BX37" s="353"/>
      <c r="BY37" s="353"/>
      <c r="BZ37" s="353"/>
      <c r="CA37" s="353"/>
      <c r="CB37" s="353"/>
      <c r="CC37" s="353"/>
      <c r="CD37" s="353"/>
      <c r="CE37" s="353"/>
      <c r="CF37" s="353"/>
      <c r="CG37" s="353"/>
      <c r="CH37" s="353"/>
      <c r="CI37" s="353"/>
      <c r="CJ37" s="353"/>
      <c r="CK37" s="353"/>
      <c r="CL37" s="353"/>
      <c r="CM37" s="353"/>
      <c r="CN37" s="353"/>
      <c r="CO37" s="353"/>
      <c r="CP37" s="353"/>
      <c r="CQ37" s="353"/>
      <c r="CR37" s="353"/>
      <c r="CS37" s="353"/>
      <c r="CT37" s="353"/>
      <c r="CU37" s="353"/>
      <c r="CV37" s="353"/>
      <c r="CW37" s="353"/>
      <c r="CX37" s="353"/>
      <c r="CY37" s="353"/>
      <c r="CZ37" s="353"/>
      <c r="DA37" s="353"/>
      <c r="DB37" s="353"/>
      <c r="DC37" s="353"/>
      <c r="DD37" s="353"/>
      <c r="DE37" s="353"/>
      <c r="DF37" s="353">
        <v>49526.108120000004</v>
      </c>
      <c r="DG37" s="353">
        <v>46925.306730000004</v>
      </c>
      <c r="DH37" s="353">
        <v>57208.271030000004</v>
      </c>
      <c r="DI37" s="353">
        <v>53148.92815</v>
      </c>
      <c r="DJ37" s="353">
        <v>75647.372939999972</v>
      </c>
      <c r="DK37" s="353">
        <v>68970.571230000001</v>
      </c>
      <c r="DL37" s="353">
        <v>67623.631590000005</v>
      </c>
      <c r="DM37" s="353">
        <v>69220.800940000001</v>
      </c>
      <c r="DN37" s="353">
        <v>73272.643519999998</v>
      </c>
      <c r="DO37" s="353">
        <v>81443.094769999996</v>
      </c>
      <c r="DP37" s="353">
        <v>82417.559239999988</v>
      </c>
      <c r="DQ37" s="353">
        <v>87754.300299999988</v>
      </c>
      <c r="DR37" s="353">
        <v>81590.849530000007</v>
      </c>
      <c r="DS37" s="353">
        <v>72186.720280000009</v>
      </c>
      <c r="DT37" s="353">
        <v>98088.888940000004</v>
      </c>
      <c r="DU37" s="353">
        <v>83246.197379999998</v>
      </c>
      <c r="DV37" s="353">
        <v>98300.612889999975</v>
      </c>
      <c r="DW37" s="353">
        <v>72467.967879999997</v>
      </c>
      <c r="DX37" s="353">
        <v>69607.826899999985</v>
      </c>
      <c r="DY37" s="353">
        <v>75113.154909999997</v>
      </c>
      <c r="DZ37" s="353">
        <v>88169.970379999999</v>
      </c>
      <c r="EA37" s="353">
        <v>94984.754889999997</v>
      </c>
      <c r="EB37" s="353">
        <v>78019.087540000008</v>
      </c>
      <c r="EC37" s="353">
        <v>80202.628280000004</v>
      </c>
      <c r="ED37" s="353">
        <v>79355.088699999993</v>
      </c>
      <c r="EE37" s="353">
        <v>84367.11348</v>
      </c>
      <c r="EF37" s="353">
        <v>83479.332760000005</v>
      </c>
      <c r="EG37" s="353">
        <v>75409.265980000011</v>
      </c>
      <c r="EH37" s="353">
        <v>80086.742310000001</v>
      </c>
      <c r="EI37" s="353">
        <v>70086.129679999998</v>
      </c>
      <c r="EJ37" s="353">
        <v>71581.146259999994</v>
      </c>
      <c r="EK37" s="353">
        <v>94743.263359999997</v>
      </c>
      <c r="EL37" s="353">
        <v>78556.756880000001</v>
      </c>
      <c r="EM37" s="353">
        <v>77720.429380000001</v>
      </c>
      <c r="EN37" s="353">
        <v>71436.430580000029</v>
      </c>
      <c r="EO37" s="353">
        <v>69592.370089999939</v>
      </c>
      <c r="EP37" s="353">
        <v>80738.700580000004</v>
      </c>
      <c r="EQ37" s="353">
        <v>89338.005630000014</v>
      </c>
      <c r="ER37" s="353">
        <v>92124.256590000005</v>
      </c>
      <c r="ES37" s="353">
        <v>82906.03634999998</v>
      </c>
      <c r="ET37" s="353">
        <v>96513.201419999998</v>
      </c>
      <c r="EU37" s="353">
        <v>80895.883960000021</v>
      </c>
      <c r="EV37" s="353">
        <v>74651.406720000014</v>
      </c>
      <c r="EW37" s="353">
        <v>88487.532719999988</v>
      </c>
      <c r="EX37" s="353">
        <v>95733.153309999994</v>
      </c>
      <c r="EY37" s="353">
        <v>81394.527059999993</v>
      </c>
      <c r="EZ37" s="353">
        <v>74012.602830000003</v>
      </c>
      <c r="FA37" s="353">
        <v>75606.285499999998</v>
      </c>
      <c r="FB37" s="353">
        <v>89841.077600000004</v>
      </c>
      <c r="FC37" s="353">
        <v>77995.596549999987</v>
      </c>
      <c r="FD37" s="353">
        <v>85211.3529000001</v>
      </c>
      <c r="FE37" s="353">
        <v>94769.428940000042</v>
      </c>
      <c r="FF37" s="353">
        <v>90835.203170000023</v>
      </c>
      <c r="FG37" s="353">
        <v>91871.590590000007</v>
      </c>
      <c r="FH37" s="353">
        <v>74395.12814000003</v>
      </c>
      <c r="FI37" s="353">
        <v>95690.857850000015</v>
      </c>
      <c r="FJ37" s="353">
        <v>82044.068209999983</v>
      </c>
      <c r="FK37" s="353">
        <v>80005.406769999987</v>
      </c>
      <c r="FL37" s="353">
        <v>74984.137670000011</v>
      </c>
      <c r="FM37" s="353">
        <v>59910.849960000007</v>
      </c>
      <c r="FN37" s="353">
        <v>73611.519290000011</v>
      </c>
      <c r="FO37" s="353">
        <v>69295.529149999988</v>
      </c>
      <c r="FP37" s="353">
        <v>69278.462889999995</v>
      </c>
      <c r="FQ37" s="353">
        <v>77258.87076999998</v>
      </c>
      <c r="FR37" s="353">
        <v>73906.578170000008</v>
      </c>
      <c r="FS37" s="353">
        <v>63098.973279999991</v>
      </c>
      <c r="FT37" s="353">
        <v>74689.61566000001</v>
      </c>
      <c r="FU37" s="353">
        <v>84657.009190000012</v>
      </c>
      <c r="FV37" s="353">
        <v>101345.90302000001</v>
      </c>
      <c r="FW37" s="353">
        <v>129253.81292000003</v>
      </c>
      <c r="FX37" s="353">
        <v>73556.91118000001</v>
      </c>
      <c r="FY37" s="353">
        <v>66152.284730000552</v>
      </c>
      <c r="FZ37" s="353">
        <v>72160.349480000019</v>
      </c>
      <c r="GA37" s="353">
        <v>64587.187959999996</v>
      </c>
      <c r="GB37" s="353">
        <v>77901.017040000006</v>
      </c>
      <c r="GC37" s="353">
        <v>83027.637329999998</v>
      </c>
      <c r="GD37" s="353">
        <v>78330.689630000008</v>
      </c>
      <c r="GE37" s="353">
        <v>69379.802090000012</v>
      </c>
      <c r="GF37" s="353">
        <v>69096.78005999999</v>
      </c>
      <c r="GG37" s="353">
        <v>72742.198770000017</v>
      </c>
      <c r="GH37" s="353">
        <v>77888.386790000004</v>
      </c>
      <c r="GI37" s="353">
        <v>83572.931749999989</v>
      </c>
      <c r="GJ37" s="353">
        <v>69526.003439999986</v>
      </c>
      <c r="GK37" s="353">
        <v>63298.234959999994</v>
      </c>
      <c r="GL37" s="353">
        <v>55010.912500000006</v>
      </c>
      <c r="GM37" s="353">
        <v>56032.60716</v>
      </c>
      <c r="GN37" s="353">
        <v>108679.71487999998</v>
      </c>
      <c r="GO37" s="353">
        <v>84063.854559999992</v>
      </c>
      <c r="GP37" s="353">
        <v>75847.749129999967</v>
      </c>
      <c r="GQ37" s="353">
        <v>74478.025670000003</v>
      </c>
      <c r="GR37" s="353">
        <v>78431.986609999993</v>
      </c>
      <c r="GS37" s="353">
        <v>83723.783909999984</v>
      </c>
      <c r="GT37" s="353">
        <v>75156.29459000002</v>
      </c>
      <c r="GU37" s="353">
        <v>90719.442800000019</v>
      </c>
      <c r="GV37" s="353">
        <v>98590.594760000007</v>
      </c>
      <c r="GW37" s="353">
        <v>78435.475019999998</v>
      </c>
      <c r="GX37" s="353">
        <v>80009.392149999985</v>
      </c>
      <c r="GY37" s="353">
        <v>83891.423630000005</v>
      </c>
      <c r="GZ37" s="353">
        <v>102474.78629999999</v>
      </c>
      <c r="HA37" s="353">
        <v>73629.962550000011</v>
      </c>
      <c r="HB37" s="353">
        <v>110748.52754</v>
      </c>
      <c r="HC37" s="353">
        <v>80585.517890000003</v>
      </c>
      <c r="HD37" s="353">
        <v>71818.84169999999</v>
      </c>
      <c r="HE37" s="353">
        <v>101728.50637999999</v>
      </c>
      <c r="HF37" s="353">
        <v>104214.28649</v>
      </c>
      <c r="HG37" s="353">
        <v>102235.10241999998</v>
      </c>
      <c r="HH37" s="353">
        <v>103689.97284999999</v>
      </c>
      <c r="HI37" s="353">
        <v>89264.806910000014</v>
      </c>
      <c r="HJ37" s="353">
        <v>98131.73626000002</v>
      </c>
      <c r="HK37" s="353">
        <v>114255.09840999999</v>
      </c>
      <c r="HL37" s="353">
        <v>137094.22987999997</v>
      </c>
      <c r="HM37" s="353">
        <v>109753.03404000001</v>
      </c>
      <c r="HN37" s="353">
        <v>152649.67042999997</v>
      </c>
      <c r="HO37" s="353">
        <v>128548.67617000001</v>
      </c>
      <c r="HP37" s="353">
        <v>101492.18958999995</v>
      </c>
      <c r="HQ37" s="353">
        <v>120066.94031000001</v>
      </c>
      <c r="HR37" s="353">
        <v>94617.699099999983</v>
      </c>
      <c r="HS37" s="353">
        <v>179400.51659000001</v>
      </c>
      <c r="HT37" s="353">
        <v>143284.58651999995</v>
      </c>
      <c r="HU37" s="353">
        <v>120869.93270000003</v>
      </c>
      <c r="HV37" s="353">
        <v>172899.63731000005</v>
      </c>
      <c r="HW37" s="353">
        <v>150496.87419000003</v>
      </c>
      <c r="HX37" s="353">
        <v>149701.72182000012</v>
      </c>
      <c r="HY37" s="353">
        <v>143936.13157999999</v>
      </c>
      <c r="HZ37" s="353">
        <v>160757.07257999995</v>
      </c>
      <c r="IA37" s="453">
        <v>142043.92049999998</v>
      </c>
      <c r="IB37" s="353">
        <v>170221.44477999996</v>
      </c>
      <c r="IC37" s="353">
        <v>194584.52154999995</v>
      </c>
      <c r="ID37" s="453">
        <v>157018.38199000002</v>
      </c>
      <c r="IE37" s="453">
        <v>175488.95868000001</v>
      </c>
      <c r="IF37" s="453">
        <v>171457.92273000002</v>
      </c>
      <c r="IG37" s="453">
        <v>190246.54312999998</v>
      </c>
      <c r="IH37" s="453">
        <v>237509.61945999999</v>
      </c>
      <c r="II37" s="453">
        <v>222004.88842000003</v>
      </c>
      <c r="IJ37" s="453">
        <v>317552.67703300004</v>
      </c>
      <c r="IK37" s="453">
        <v>222941.07688999997</v>
      </c>
      <c r="IL37" s="453">
        <v>230251.28917199999</v>
      </c>
      <c r="IM37" s="453">
        <v>286620.57922999997</v>
      </c>
      <c r="IN37" s="453">
        <v>291501.96286000003</v>
      </c>
      <c r="IO37" s="453">
        <v>273494.88817000005</v>
      </c>
      <c r="IP37" s="453">
        <v>249062.98603</v>
      </c>
      <c r="IQ37" s="522">
        <v>249462.67462000001</v>
      </c>
      <c r="IR37" s="522">
        <v>299522.89040999999</v>
      </c>
      <c r="IS37" s="522">
        <v>282140.59393999999</v>
      </c>
      <c r="IT37" s="522">
        <v>301009.50099000003</v>
      </c>
      <c r="IU37" s="522">
        <v>285239.93728999991</v>
      </c>
      <c r="IV37" s="522">
        <v>346797.40816000011</v>
      </c>
      <c r="IW37" s="522">
        <v>261107.92713999999</v>
      </c>
      <c r="IX37" s="522">
        <v>295386.86002000002</v>
      </c>
      <c r="IY37" s="522">
        <v>308640.24916000001</v>
      </c>
      <c r="IZ37" s="522">
        <v>236985.67390000005</v>
      </c>
      <c r="JA37" s="522">
        <v>271999.86368999997</v>
      </c>
      <c r="JB37" s="522">
        <v>278683.46461999998</v>
      </c>
      <c r="JC37" s="522">
        <v>278093.63863</v>
      </c>
      <c r="JD37" s="522">
        <v>258371.83238000004</v>
      </c>
      <c r="JE37" s="522">
        <v>236234.39510999998</v>
      </c>
      <c r="JF37" s="522">
        <v>244332.64713</v>
      </c>
      <c r="JG37" s="522">
        <v>230808.72853000005</v>
      </c>
      <c r="JH37" s="522">
        <v>281120.45402000006</v>
      </c>
      <c r="JI37" s="522">
        <v>211490.23504000003</v>
      </c>
      <c r="JJ37" s="522">
        <v>250315.50550000003</v>
      </c>
      <c r="JK37" s="522">
        <v>212658.24938000005</v>
      </c>
      <c r="JL37" s="522">
        <v>173230.70247000002</v>
      </c>
      <c r="JM37" s="522">
        <v>253738.20198000001</v>
      </c>
      <c r="JN37" s="522">
        <v>228327.81072000004</v>
      </c>
      <c r="JO37" s="522">
        <v>260007.03370000006</v>
      </c>
      <c r="JP37" s="522">
        <v>253179.96468000003</v>
      </c>
      <c r="JQ37" s="522">
        <v>208681.91680000004</v>
      </c>
      <c r="JR37" s="522">
        <v>202752.96325</v>
      </c>
      <c r="JS37" s="522">
        <v>163413.71181000004</v>
      </c>
      <c r="JT37" s="522">
        <v>211419.33324000007</v>
      </c>
      <c r="JU37" s="522">
        <v>160090.19566999993</v>
      </c>
      <c r="JV37" s="522">
        <v>213339.89271999995</v>
      </c>
      <c r="JW37" s="522">
        <v>227902.06951000003</v>
      </c>
      <c r="JX37" s="522">
        <v>178797.18456000014</v>
      </c>
      <c r="JY37" s="522">
        <v>214261.09619000004</v>
      </c>
      <c r="JZ37" s="522">
        <v>171369.20595</v>
      </c>
      <c r="KA37" s="522">
        <v>172196.32091999997</v>
      </c>
      <c r="KB37" s="522">
        <v>196161.08916999996</v>
      </c>
      <c r="KC37" s="522">
        <v>173965.05785999991</v>
      </c>
      <c r="KD37"/>
      <c r="KE37"/>
    </row>
    <row r="38" spans="1:291" ht="13">
      <c r="A38" s="19"/>
      <c r="FS38" s="112"/>
      <c r="FT38" s="112"/>
      <c r="FU38" s="112"/>
      <c r="FV38" s="112"/>
    </row>
    <row r="39" spans="1:291" ht="13">
      <c r="A39" s="19"/>
      <c r="FS39" s="112"/>
      <c r="FT39" s="112"/>
      <c r="FU39" s="112"/>
      <c r="FV39" s="112"/>
    </row>
    <row r="40" spans="1:291" ht="13">
      <c r="A40" s="236" t="s">
        <v>250</v>
      </c>
      <c r="B40" s="223">
        <v>36526</v>
      </c>
      <c r="C40" s="223">
        <v>36557</v>
      </c>
      <c r="D40" s="223">
        <v>36586</v>
      </c>
      <c r="E40" s="223">
        <v>36617</v>
      </c>
      <c r="F40" s="223">
        <v>36647</v>
      </c>
      <c r="G40" s="223">
        <v>36678</v>
      </c>
      <c r="H40" s="223">
        <v>36708</v>
      </c>
      <c r="I40" s="223">
        <v>36739</v>
      </c>
      <c r="J40" s="223">
        <v>36770</v>
      </c>
      <c r="K40" s="223">
        <v>36800</v>
      </c>
      <c r="L40" s="223">
        <v>36831</v>
      </c>
      <c r="M40" s="223">
        <v>36861</v>
      </c>
      <c r="N40" s="223">
        <v>36892</v>
      </c>
      <c r="O40" s="223">
        <v>36923</v>
      </c>
      <c r="P40" s="223">
        <v>36951</v>
      </c>
      <c r="Q40" s="223">
        <v>36982</v>
      </c>
      <c r="R40" s="223">
        <v>37012</v>
      </c>
      <c r="S40" s="223">
        <v>37043</v>
      </c>
      <c r="T40" s="223">
        <v>37073</v>
      </c>
      <c r="U40" s="223">
        <v>37104</v>
      </c>
      <c r="V40" s="223">
        <v>37135</v>
      </c>
      <c r="W40" s="223">
        <v>37165</v>
      </c>
      <c r="X40" s="223">
        <v>37196</v>
      </c>
      <c r="Y40" s="223">
        <v>37226</v>
      </c>
      <c r="Z40" s="223">
        <v>37257</v>
      </c>
      <c r="AA40" s="223">
        <v>37288</v>
      </c>
      <c r="AB40" s="223">
        <v>37316</v>
      </c>
      <c r="AC40" s="223">
        <v>37347</v>
      </c>
      <c r="AD40" s="223">
        <v>37377</v>
      </c>
      <c r="AE40" s="223">
        <v>37408</v>
      </c>
      <c r="AF40" s="223">
        <v>37438</v>
      </c>
      <c r="AG40" s="223">
        <v>37469</v>
      </c>
      <c r="AH40" s="223">
        <v>37500</v>
      </c>
      <c r="AI40" s="223">
        <v>37530</v>
      </c>
      <c r="AJ40" s="223">
        <v>37561</v>
      </c>
      <c r="AK40" s="223">
        <v>37591</v>
      </c>
      <c r="AL40" s="223">
        <v>37622</v>
      </c>
      <c r="AM40" s="223">
        <v>37653</v>
      </c>
      <c r="AN40" s="223">
        <v>37681</v>
      </c>
      <c r="AO40" s="223">
        <v>37712</v>
      </c>
      <c r="AP40" s="223">
        <v>37742</v>
      </c>
      <c r="AQ40" s="223">
        <v>37773</v>
      </c>
      <c r="AR40" s="223">
        <v>37803</v>
      </c>
      <c r="AS40" s="223">
        <v>37834</v>
      </c>
      <c r="AT40" s="223">
        <v>37865</v>
      </c>
      <c r="AU40" s="223">
        <v>37895</v>
      </c>
      <c r="AV40" s="223">
        <v>37926</v>
      </c>
      <c r="AW40" s="223">
        <v>37956</v>
      </c>
      <c r="AX40" s="223">
        <v>37987</v>
      </c>
      <c r="AY40" s="223">
        <v>38018</v>
      </c>
      <c r="AZ40" s="223">
        <v>38047</v>
      </c>
      <c r="BA40" s="223">
        <v>38078</v>
      </c>
      <c r="BB40" s="223">
        <v>38108</v>
      </c>
      <c r="BC40" s="223">
        <v>38139</v>
      </c>
      <c r="BD40" s="223">
        <v>38169</v>
      </c>
      <c r="BE40" s="223">
        <v>38200</v>
      </c>
      <c r="BF40" s="223">
        <v>38231</v>
      </c>
      <c r="BG40" s="223">
        <v>38261</v>
      </c>
      <c r="BH40" s="223">
        <v>38292</v>
      </c>
      <c r="BI40" s="223">
        <v>38322</v>
      </c>
      <c r="BJ40" s="223">
        <v>38353</v>
      </c>
      <c r="BK40" s="223">
        <v>38384</v>
      </c>
      <c r="BL40" s="223">
        <v>38412</v>
      </c>
      <c r="BM40" s="223">
        <v>38443</v>
      </c>
      <c r="BN40" s="223">
        <v>38473</v>
      </c>
      <c r="BO40" s="223">
        <v>38504</v>
      </c>
      <c r="BP40" s="223">
        <v>38534</v>
      </c>
      <c r="BQ40" s="223">
        <v>38565</v>
      </c>
      <c r="BR40" s="223">
        <v>38596</v>
      </c>
      <c r="BS40" s="223">
        <v>38626</v>
      </c>
      <c r="BT40" s="223">
        <v>38657</v>
      </c>
      <c r="BU40" s="223">
        <v>38687</v>
      </c>
      <c r="BV40" s="223">
        <v>38718</v>
      </c>
      <c r="BW40" s="223">
        <v>38749</v>
      </c>
      <c r="BX40" s="223">
        <v>38777</v>
      </c>
      <c r="BY40" s="223">
        <v>38808</v>
      </c>
      <c r="BZ40" s="223">
        <v>38838</v>
      </c>
      <c r="CA40" s="223">
        <v>38869</v>
      </c>
      <c r="CB40" s="223">
        <v>38899</v>
      </c>
      <c r="CC40" s="223">
        <v>38930</v>
      </c>
      <c r="CD40" s="223">
        <v>38961</v>
      </c>
      <c r="CE40" s="223">
        <v>38991</v>
      </c>
      <c r="CF40" s="223">
        <v>39022</v>
      </c>
      <c r="CG40" s="223">
        <v>39052</v>
      </c>
      <c r="CH40" s="223">
        <v>39083</v>
      </c>
      <c r="CI40" s="223">
        <v>39114</v>
      </c>
      <c r="CJ40" s="223">
        <v>39142</v>
      </c>
      <c r="CK40" s="223">
        <v>39173</v>
      </c>
      <c r="CL40" s="223">
        <v>39203</v>
      </c>
      <c r="CM40" s="223">
        <v>39234</v>
      </c>
      <c r="CN40" s="223">
        <v>39264</v>
      </c>
      <c r="CO40" s="223">
        <v>39295</v>
      </c>
      <c r="CP40" s="223">
        <v>39326</v>
      </c>
      <c r="CQ40" s="223">
        <v>39356</v>
      </c>
      <c r="CR40" s="223">
        <v>39387</v>
      </c>
      <c r="CS40" s="223">
        <v>39417</v>
      </c>
      <c r="CT40" s="223">
        <v>39448</v>
      </c>
      <c r="CU40" s="223">
        <v>39479</v>
      </c>
      <c r="CV40" s="223">
        <v>39508</v>
      </c>
      <c r="CW40" s="223">
        <v>39539</v>
      </c>
      <c r="CX40" s="223">
        <v>39569</v>
      </c>
      <c r="CY40" s="223">
        <v>39600</v>
      </c>
      <c r="CZ40" s="223">
        <v>39630</v>
      </c>
      <c r="DA40" s="223">
        <v>39661</v>
      </c>
      <c r="DB40" s="223">
        <v>39692</v>
      </c>
      <c r="DC40" s="223">
        <v>39722</v>
      </c>
      <c r="DD40" s="223">
        <v>39753</v>
      </c>
      <c r="DE40" s="223">
        <v>39783</v>
      </c>
      <c r="DF40" s="223">
        <v>39814</v>
      </c>
      <c r="DG40" s="223">
        <v>39845</v>
      </c>
      <c r="DH40" s="223">
        <v>39873</v>
      </c>
      <c r="DI40" s="223">
        <v>39904</v>
      </c>
      <c r="DJ40" s="223">
        <v>39934</v>
      </c>
      <c r="DK40" s="223">
        <v>39965</v>
      </c>
      <c r="DL40" s="223">
        <v>39995</v>
      </c>
      <c r="DM40" s="223">
        <v>40026</v>
      </c>
      <c r="DN40" s="223">
        <v>40057</v>
      </c>
      <c r="DO40" s="223">
        <v>40087</v>
      </c>
      <c r="DP40" s="223">
        <v>40118</v>
      </c>
      <c r="DQ40" s="223">
        <v>40148</v>
      </c>
      <c r="DR40" s="223">
        <v>40179</v>
      </c>
      <c r="DS40" s="223">
        <v>40210</v>
      </c>
      <c r="DT40" s="223">
        <v>40238</v>
      </c>
      <c r="DU40" s="223">
        <v>40269</v>
      </c>
      <c r="DV40" s="223">
        <v>40299</v>
      </c>
      <c r="DW40" s="223">
        <v>40330</v>
      </c>
      <c r="DX40" s="223">
        <v>40360</v>
      </c>
      <c r="DY40" s="223">
        <v>40391</v>
      </c>
      <c r="DZ40" s="223">
        <v>40422</v>
      </c>
      <c r="EA40" s="223">
        <v>40452</v>
      </c>
      <c r="EB40" s="223">
        <v>40483</v>
      </c>
      <c r="EC40" s="223">
        <v>40513</v>
      </c>
      <c r="ED40" s="223">
        <v>40544</v>
      </c>
      <c r="EE40" s="223">
        <v>40575</v>
      </c>
      <c r="EF40" s="223">
        <v>40603</v>
      </c>
      <c r="EG40" s="223">
        <v>40634</v>
      </c>
      <c r="EH40" s="223">
        <v>40664</v>
      </c>
      <c r="EI40" s="223">
        <v>40695</v>
      </c>
      <c r="EJ40" s="223">
        <v>40725</v>
      </c>
      <c r="EK40" s="223">
        <v>40756</v>
      </c>
      <c r="EL40" s="223">
        <v>40787</v>
      </c>
      <c r="EM40" s="223">
        <v>40817</v>
      </c>
      <c r="EN40" s="223">
        <v>40848</v>
      </c>
      <c r="EO40" s="223">
        <v>40878</v>
      </c>
      <c r="EP40" s="223">
        <v>40909</v>
      </c>
      <c r="EQ40" s="223">
        <v>40940</v>
      </c>
      <c r="ER40" s="223">
        <v>40969</v>
      </c>
      <c r="ES40" s="223">
        <v>41000</v>
      </c>
      <c r="ET40" s="223">
        <v>41030</v>
      </c>
      <c r="EU40" s="223">
        <v>41061</v>
      </c>
      <c r="EV40" s="223">
        <v>41091</v>
      </c>
      <c r="EW40" s="223">
        <v>41122</v>
      </c>
      <c r="EX40" s="223">
        <v>41153</v>
      </c>
      <c r="EY40" s="223">
        <v>41183</v>
      </c>
      <c r="EZ40" s="223">
        <v>41214</v>
      </c>
      <c r="FA40" s="223">
        <v>41244</v>
      </c>
      <c r="FB40" s="223">
        <v>41275</v>
      </c>
      <c r="FC40" s="223">
        <v>41306</v>
      </c>
      <c r="FD40" s="223">
        <v>41334</v>
      </c>
      <c r="FE40" s="223">
        <v>41365</v>
      </c>
      <c r="FF40" s="223">
        <v>41395</v>
      </c>
      <c r="FG40" s="223">
        <v>41426</v>
      </c>
      <c r="FH40" s="223">
        <v>41456</v>
      </c>
      <c r="FI40" s="223">
        <v>41487</v>
      </c>
      <c r="FJ40" s="223">
        <v>41518</v>
      </c>
      <c r="FK40" s="223">
        <v>41548</v>
      </c>
      <c r="FL40" s="223">
        <v>41579</v>
      </c>
      <c r="FM40" s="223">
        <v>41609</v>
      </c>
      <c r="FN40" s="223">
        <v>41640</v>
      </c>
      <c r="FO40" s="223">
        <v>41671</v>
      </c>
      <c r="FP40" s="223">
        <v>41699</v>
      </c>
      <c r="FQ40" s="223">
        <v>41730</v>
      </c>
      <c r="FR40" s="223">
        <v>41760</v>
      </c>
      <c r="FS40" s="223">
        <v>41791</v>
      </c>
      <c r="FT40" s="223">
        <v>41821</v>
      </c>
      <c r="FU40" s="223">
        <v>41852</v>
      </c>
      <c r="FV40" s="223">
        <v>41883</v>
      </c>
      <c r="FW40" s="223">
        <v>41913</v>
      </c>
      <c r="FX40" s="223">
        <v>41944</v>
      </c>
      <c r="FY40" s="223">
        <v>41974</v>
      </c>
      <c r="FZ40" s="223">
        <v>42005</v>
      </c>
      <c r="GA40" s="223">
        <v>42036</v>
      </c>
      <c r="GB40" s="223">
        <v>42064</v>
      </c>
      <c r="GC40" s="223">
        <v>42095</v>
      </c>
      <c r="GD40" s="223">
        <v>42125</v>
      </c>
      <c r="GE40" s="223">
        <v>42156</v>
      </c>
      <c r="GF40" s="223">
        <v>42186</v>
      </c>
      <c r="GG40" s="223">
        <v>42217</v>
      </c>
      <c r="GH40" s="223">
        <v>42248</v>
      </c>
      <c r="GI40" s="223">
        <v>42278</v>
      </c>
      <c r="GJ40" s="223">
        <v>42309</v>
      </c>
      <c r="GK40" s="223">
        <v>42339</v>
      </c>
      <c r="GL40" s="223">
        <v>42370</v>
      </c>
      <c r="GM40" s="223">
        <v>42401</v>
      </c>
      <c r="GN40" s="223">
        <v>42430</v>
      </c>
      <c r="GO40" s="223">
        <v>42461</v>
      </c>
      <c r="GP40" s="223">
        <v>42491</v>
      </c>
      <c r="GQ40" s="223">
        <v>42522</v>
      </c>
      <c r="GR40" s="223">
        <v>42552</v>
      </c>
      <c r="GS40" s="223">
        <v>42583</v>
      </c>
      <c r="GT40" s="223">
        <v>42614</v>
      </c>
      <c r="GU40" s="223">
        <v>42644</v>
      </c>
      <c r="GV40" s="223">
        <v>42675</v>
      </c>
      <c r="GW40" s="223">
        <v>42705</v>
      </c>
      <c r="GX40" s="223">
        <v>42736</v>
      </c>
      <c r="GY40" s="223">
        <v>42767</v>
      </c>
      <c r="GZ40" s="223">
        <v>42795</v>
      </c>
      <c r="HA40" s="223">
        <v>42826</v>
      </c>
      <c r="HB40" s="223">
        <v>42856</v>
      </c>
      <c r="HC40" s="223">
        <v>42887</v>
      </c>
      <c r="HD40" s="223">
        <v>42917</v>
      </c>
      <c r="HE40" s="223">
        <v>42948</v>
      </c>
      <c r="HF40" s="223">
        <v>42979</v>
      </c>
      <c r="HG40" s="223">
        <v>43009</v>
      </c>
      <c r="HH40" s="223">
        <v>43040</v>
      </c>
      <c r="HI40" s="223">
        <v>43070</v>
      </c>
      <c r="HJ40" s="223">
        <v>43101</v>
      </c>
      <c r="HK40" s="223">
        <v>43132</v>
      </c>
      <c r="HL40" s="223">
        <v>43160</v>
      </c>
      <c r="HM40" s="223">
        <v>43191</v>
      </c>
      <c r="HN40" s="223">
        <v>43221</v>
      </c>
      <c r="HO40" s="223">
        <v>43252</v>
      </c>
      <c r="HP40" s="223">
        <v>43282</v>
      </c>
      <c r="HQ40" s="223">
        <v>43313</v>
      </c>
      <c r="HR40" s="223">
        <v>43344</v>
      </c>
      <c r="HS40" s="223">
        <v>43374</v>
      </c>
      <c r="HT40" s="223">
        <v>43405</v>
      </c>
      <c r="HU40" s="223">
        <v>43435</v>
      </c>
      <c r="HV40" s="223">
        <v>43466</v>
      </c>
      <c r="HW40" s="223">
        <v>43497</v>
      </c>
      <c r="HX40" s="223">
        <v>43525</v>
      </c>
      <c r="HY40" s="223">
        <v>43556</v>
      </c>
      <c r="HZ40" s="223">
        <v>43586</v>
      </c>
      <c r="IA40" s="224">
        <v>43617</v>
      </c>
      <c r="IB40" s="224">
        <v>43647</v>
      </c>
      <c r="IC40" s="224">
        <v>43678</v>
      </c>
      <c r="ID40" s="224">
        <v>43709</v>
      </c>
      <c r="IE40" s="224">
        <v>43739</v>
      </c>
      <c r="IF40" s="224">
        <v>43770</v>
      </c>
      <c r="IG40" s="224">
        <v>43800</v>
      </c>
      <c r="IH40" s="224">
        <v>43831</v>
      </c>
      <c r="II40" s="224">
        <v>43862</v>
      </c>
      <c r="IJ40" s="224">
        <v>43891</v>
      </c>
      <c r="IK40" s="224">
        <v>43922</v>
      </c>
      <c r="IL40" s="224">
        <v>43952</v>
      </c>
      <c r="IM40" s="224">
        <v>43983</v>
      </c>
      <c r="IN40" s="224">
        <v>44013</v>
      </c>
      <c r="IO40" s="224">
        <v>44044</v>
      </c>
      <c r="IP40" s="224">
        <v>44075</v>
      </c>
      <c r="IQ40" s="271">
        <v>44105</v>
      </c>
      <c r="IR40" s="271">
        <v>44136</v>
      </c>
      <c r="IS40" s="271">
        <v>44166</v>
      </c>
      <c r="IT40" s="271">
        <v>44197</v>
      </c>
      <c r="IU40" s="271">
        <v>44228</v>
      </c>
      <c r="IV40" s="271">
        <v>44256</v>
      </c>
      <c r="IW40" s="271">
        <v>44287</v>
      </c>
      <c r="IX40" s="271">
        <v>44317</v>
      </c>
      <c r="IY40" s="271">
        <v>44348</v>
      </c>
      <c r="IZ40" s="271">
        <v>44378</v>
      </c>
      <c r="JA40" s="271">
        <v>44409</v>
      </c>
      <c r="JB40" s="271">
        <v>44440</v>
      </c>
      <c r="JC40" s="271">
        <v>44470</v>
      </c>
      <c r="JD40" s="271">
        <v>44501</v>
      </c>
      <c r="JE40" s="271">
        <v>44531</v>
      </c>
      <c r="JF40" s="271">
        <v>44562</v>
      </c>
      <c r="JG40" s="271">
        <v>44593</v>
      </c>
      <c r="JH40" s="271">
        <v>44621</v>
      </c>
      <c r="JI40" s="271">
        <v>44652</v>
      </c>
      <c r="JJ40" s="271">
        <v>44682</v>
      </c>
      <c r="JK40" s="271">
        <v>44713</v>
      </c>
      <c r="JL40" s="271">
        <v>44743</v>
      </c>
      <c r="JM40" s="271">
        <v>44774</v>
      </c>
      <c r="JN40" s="271">
        <v>44805</v>
      </c>
      <c r="JO40" s="271">
        <v>44835</v>
      </c>
      <c r="JP40" s="271">
        <v>44866</v>
      </c>
      <c r="JQ40" s="271">
        <v>44896</v>
      </c>
      <c r="JR40" s="271">
        <v>44927</v>
      </c>
      <c r="JS40" s="271">
        <v>44958</v>
      </c>
      <c r="JT40" s="271">
        <v>44986</v>
      </c>
      <c r="JU40" s="271">
        <v>45017</v>
      </c>
      <c r="JV40" s="271">
        <v>45047</v>
      </c>
      <c r="JW40" s="271">
        <v>45078</v>
      </c>
      <c r="JX40" s="271">
        <v>45108</v>
      </c>
      <c r="JY40" s="271">
        <v>45139</v>
      </c>
      <c r="JZ40" s="271">
        <v>45170</v>
      </c>
      <c r="KA40" s="271">
        <v>45200</v>
      </c>
      <c r="KB40" s="271">
        <v>45231</v>
      </c>
      <c r="KC40" s="271">
        <v>45261</v>
      </c>
      <c r="KD40"/>
      <c r="KE40"/>
    </row>
    <row r="41" spans="1:291" ht="13">
      <c r="A41" s="20" t="s">
        <v>49</v>
      </c>
      <c r="B41" s="354"/>
      <c r="C41" s="354"/>
      <c r="D41" s="354"/>
      <c r="E41" s="354"/>
      <c r="F41" s="354"/>
      <c r="G41" s="354"/>
      <c r="H41" s="354"/>
      <c r="I41" s="354"/>
      <c r="J41" s="354"/>
      <c r="K41" s="354"/>
      <c r="L41" s="354"/>
      <c r="M41" s="354"/>
      <c r="N41" s="354"/>
      <c r="O41" s="354"/>
      <c r="P41" s="354"/>
      <c r="Q41" s="354"/>
      <c r="R41" s="354"/>
      <c r="S41" s="354"/>
      <c r="T41" s="354"/>
      <c r="U41" s="354"/>
      <c r="V41" s="354"/>
      <c r="W41" s="354"/>
      <c r="X41" s="354"/>
      <c r="Y41" s="354"/>
      <c r="Z41" s="354"/>
      <c r="AA41" s="354"/>
      <c r="AB41" s="354"/>
      <c r="AC41" s="354"/>
      <c r="AD41" s="354"/>
      <c r="AE41" s="354"/>
      <c r="AF41" s="354"/>
      <c r="AG41" s="354"/>
      <c r="AH41" s="354"/>
      <c r="AI41" s="354"/>
      <c r="AJ41" s="354"/>
      <c r="AK41" s="354"/>
      <c r="AL41" s="354"/>
      <c r="AM41" s="354"/>
      <c r="AN41" s="354"/>
      <c r="AO41" s="354"/>
      <c r="AP41" s="354"/>
      <c r="AQ41" s="354"/>
      <c r="AR41" s="354"/>
      <c r="AS41" s="354"/>
      <c r="AT41" s="354"/>
      <c r="AU41" s="354"/>
      <c r="AV41" s="354"/>
      <c r="AW41" s="354"/>
      <c r="AX41" s="354"/>
      <c r="AY41" s="354"/>
      <c r="AZ41" s="354"/>
      <c r="BA41" s="354"/>
      <c r="BB41" s="354"/>
      <c r="BC41" s="354"/>
      <c r="BD41" s="354"/>
      <c r="BE41" s="354"/>
      <c r="BF41" s="354"/>
      <c r="BG41" s="354"/>
      <c r="BH41" s="354"/>
      <c r="BI41" s="354"/>
      <c r="BJ41" s="354"/>
      <c r="BK41" s="354"/>
      <c r="BL41" s="354"/>
      <c r="BM41" s="354"/>
      <c r="BN41" s="354"/>
      <c r="BO41" s="354"/>
      <c r="BP41" s="354"/>
      <c r="BQ41" s="354"/>
      <c r="BR41" s="354"/>
      <c r="BS41" s="354"/>
      <c r="BT41" s="354"/>
      <c r="BU41" s="354"/>
      <c r="BV41" s="354"/>
      <c r="BW41" s="354"/>
      <c r="BX41" s="354"/>
      <c r="BY41" s="354"/>
      <c r="BZ41" s="354"/>
      <c r="CA41" s="354"/>
      <c r="CB41" s="354"/>
      <c r="CC41" s="354"/>
      <c r="CD41" s="354"/>
      <c r="CE41" s="354"/>
      <c r="CF41" s="354"/>
      <c r="CG41" s="354"/>
      <c r="CH41" s="354"/>
      <c r="CI41" s="354"/>
      <c r="CJ41" s="354"/>
      <c r="CK41" s="354"/>
      <c r="CL41" s="354"/>
      <c r="CM41" s="354"/>
      <c r="CN41" s="354"/>
      <c r="CO41" s="354"/>
      <c r="CP41" s="354"/>
      <c r="CQ41" s="354"/>
      <c r="CR41" s="354"/>
      <c r="CS41" s="354"/>
      <c r="CT41" s="354"/>
      <c r="CU41" s="354"/>
      <c r="CV41" s="354"/>
      <c r="CW41" s="354"/>
      <c r="CX41" s="354"/>
      <c r="CY41" s="354"/>
      <c r="CZ41" s="354"/>
      <c r="DA41" s="354"/>
      <c r="DB41" s="354"/>
      <c r="DC41" s="354"/>
      <c r="DD41" s="354"/>
      <c r="DE41" s="354"/>
      <c r="DF41" s="354">
        <v>6.2487817556227316</v>
      </c>
      <c r="DG41" s="354">
        <v>6.3290878353862317</v>
      </c>
      <c r="DH41" s="354">
        <v>6.4296317484378234</v>
      </c>
      <c r="DI41" s="354">
        <v>5.4669283679651111</v>
      </c>
      <c r="DJ41" s="354">
        <v>7.002341869145746</v>
      </c>
      <c r="DK41" s="354">
        <v>6.1163616841562671</v>
      </c>
      <c r="DL41" s="354">
        <v>6.2918122727812094</v>
      </c>
      <c r="DM41" s="354">
        <v>6.1746039481669701</v>
      </c>
      <c r="DN41" s="354">
        <v>6.4155914318189637</v>
      </c>
      <c r="DO41" s="354">
        <v>5.2544048250984172</v>
      </c>
      <c r="DP41" s="354">
        <v>6.6945991019577011</v>
      </c>
      <c r="DQ41" s="354">
        <v>6.5862240215460499</v>
      </c>
      <c r="DR41" s="354">
        <v>6.3191310840079034</v>
      </c>
      <c r="DS41" s="354">
        <v>6.1135411586099497</v>
      </c>
      <c r="DT41" s="354">
        <v>6.5901293246634349</v>
      </c>
      <c r="DU41" s="354">
        <v>6.0012048555325137</v>
      </c>
      <c r="DV41" s="354">
        <v>6.3838726156013772</v>
      </c>
      <c r="DW41" s="354">
        <v>5.9046785885593378</v>
      </c>
      <c r="DX41" s="354">
        <v>6.1469627596547216</v>
      </c>
      <c r="DY41" s="354">
        <v>6.0304953411670095</v>
      </c>
      <c r="DZ41" s="354">
        <v>6.2535739889586486</v>
      </c>
      <c r="EA41" s="354">
        <v>6.1048869171423572</v>
      </c>
      <c r="EB41" s="354">
        <v>6.172043411003612</v>
      </c>
      <c r="EC41" s="354">
        <v>6.0539060522993671</v>
      </c>
      <c r="ED41" s="354">
        <v>6.1269273662534411</v>
      </c>
      <c r="EE41" s="354">
        <v>5.790109603820226</v>
      </c>
      <c r="EF41" s="354">
        <v>6.1517422295502158</v>
      </c>
      <c r="EG41" s="354">
        <v>5.9368737453612237</v>
      </c>
      <c r="EH41" s="354">
        <v>5.9937830068728966</v>
      </c>
      <c r="EI41" s="354">
        <v>5.6423789962148856</v>
      </c>
      <c r="EJ41" s="354">
        <v>5.9840140335051082</v>
      </c>
      <c r="EK41" s="354">
        <v>5.3253741931368825</v>
      </c>
      <c r="EL41" s="354">
        <v>5.9763417041821123</v>
      </c>
      <c r="EM41" s="354">
        <v>5.4596353735244358</v>
      </c>
      <c r="EN41" s="354">
        <v>6.0172845283749918</v>
      </c>
      <c r="EO41" s="354">
        <v>5.3218197080274292</v>
      </c>
      <c r="EP41" s="354">
        <v>6.1047206947651196</v>
      </c>
      <c r="EQ41" s="354">
        <v>5.6775848736815542</v>
      </c>
      <c r="ER41" s="354">
        <v>5.9776834016255567</v>
      </c>
      <c r="ES41" s="354">
        <v>5.6553895420146052</v>
      </c>
      <c r="ET41" s="354">
        <v>5.8974881257674765</v>
      </c>
      <c r="EU41" s="354">
        <v>4.9557891326403416</v>
      </c>
      <c r="EV41" s="354">
        <v>5.8995735944561627</v>
      </c>
      <c r="EW41" s="354">
        <v>5.3670717898512477</v>
      </c>
      <c r="EX41" s="354">
        <v>5.9665541852563901</v>
      </c>
      <c r="EY41" s="354">
        <v>5.5474494509109302</v>
      </c>
      <c r="EZ41" s="354">
        <v>5.8637967518072429</v>
      </c>
      <c r="FA41" s="354">
        <v>5.3664870106823139</v>
      </c>
      <c r="FB41" s="354">
        <v>5.826274147475071</v>
      </c>
      <c r="FC41" s="354">
        <v>5.5316753654564836</v>
      </c>
      <c r="FD41" s="354">
        <v>5.7458945733812881</v>
      </c>
      <c r="FE41" s="354">
        <v>5.2357134067582196</v>
      </c>
      <c r="FF41" s="354">
        <v>5.5937277595127135</v>
      </c>
      <c r="FG41" s="354">
        <v>5.1353696003005682</v>
      </c>
      <c r="FH41" s="354">
        <v>5.6052433755954025</v>
      </c>
      <c r="FI41" s="354">
        <v>5.1132979716922256</v>
      </c>
      <c r="FJ41" s="354">
        <v>5.4559766684940056</v>
      </c>
      <c r="FK41" s="354">
        <v>5.2444451225536195</v>
      </c>
      <c r="FL41" s="354">
        <v>5.6531146168647934</v>
      </c>
      <c r="FM41" s="354">
        <v>5.0503035161186958</v>
      </c>
      <c r="FN41" s="354">
        <v>5.3736329279884778</v>
      </c>
      <c r="FO41" s="354">
        <v>5.2660383399268955</v>
      </c>
      <c r="FP41" s="354">
        <v>5.5315920902140583</v>
      </c>
      <c r="FQ41" s="354">
        <v>5.1463023969033221</v>
      </c>
      <c r="FR41" s="354">
        <v>5.5216236651695167</v>
      </c>
      <c r="FS41" s="354">
        <v>5.2384553049487321</v>
      </c>
      <c r="FT41" s="354">
        <v>5.6138629543438032</v>
      </c>
      <c r="FU41" s="354">
        <v>5.4104092568717039</v>
      </c>
      <c r="FV41" s="354">
        <v>5.4974220695643323</v>
      </c>
      <c r="FW41" s="354">
        <v>5.1662222479611231</v>
      </c>
      <c r="FX41" s="354">
        <v>5.6479582678079181</v>
      </c>
      <c r="FY41" s="354">
        <v>4.2331647307903584</v>
      </c>
      <c r="FZ41" s="354">
        <v>5.4120244451952795</v>
      </c>
      <c r="GA41" s="354">
        <v>5.0289846385941201</v>
      </c>
      <c r="GB41" s="354">
        <v>5.4099631273695028</v>
      </c>
      <c r="GC41" s="354">
        <v>5.2864107832609877</v>
      </c>
      <c r="GD41" s="354">
        <v>5.4375318108442769</v>
      </c>
      <c r="GE41" s="354">
        <v>5.2068572168741269</v>
      </c>
      <c r="GF41" s="354">
        <v>5.4814479940468379</v>
      </c>
      <c r="GG41" s="354">
        <v>4.976966192858888</v>
      </c>
      <c r="GH41" s="354">
        <v>5.3145615961850732</v>
      </c>
      <c r="GI41" s="354">
        <v>5.2762350128054445</v>
      </c>
      <c r="GJ41" s="354">
        <v>5.72696257573745</v>
      </c>
      <c r="GK41" s="354">
        <v>4.7713195956104908</v>
      </c>
      <c r="GL41" s="354">
        <v>5.5191478430233509</v>
      </c>
      <c r="GM41" s="354">
        <v>4.8517472716226147</v>
      </c>
      <c r="GN41" s="354">
        <v>5.3707729235609358</v>
      </c>
      <c r="GO41" s="354">
        <v>5.0383905188402673</v>
      </c>
      <c r="GP41" s="354">
        <v>5.0285275188402698</v>
      </c>
      <c r="GQ41" s="354">
        <v>5.182635108310869</v>
      </c>
      <c r="GR41" s="354">
        <v>5.4867897091874198</v>
      </c>
      <c r="GS41" s="354">
        <v>4.9723639042721164</v>
      </c>
      <c r="GT41" s="354">
        <v>5.3967504707840845</v>
      </c>
      <c r="GU41" s="354">
        <v>5.1458052625892297</v>
      </c>
      <c r="GV41" s="354">
        <v>5.3143810913194676</v>
      </c>
      <c r="GW41" s="354">
        <v>4.6954651269596006</v>
      </c>
      <c r="GX41" s="354">
        <v>5.5410416249236576</v>
      </c>
      <c r="GY41" s="354">
        <v>5.0751882808331672</v>
      </c>
      <c r="GZ41" s="354">
        <v>5.4200156491744949</v>
      </c>
      <c r="HA41" s="354">
        <v>5.0401539407086826</v>
      </c>
      <c r="HB41" s="354">
        <v>5.2617202384822619</v>
      </c>
      <c r="HC41" s="354">
        <v>4.9969404008719582</v>
      </c>
      <c r="HD41" s="354">
        <v>5.3747540688441102</v>
      </c>
      <c r="HE41" s="354">
        <v>5.0482202324075338</v>
      </c>
      <c r="HF41" s="354">
        <v>5.2315880829082477</v>
      </c>
      <c r="HG41" s="354">
        <v>4.7633257427381697</v>
      </c>
      <c r="HH41" s="354">
        <v>5.2798014705311216</v>
      </c>
      <c r="HI41" s="354">
        <v>4.8390053261802946</v>
      </c>
      <c r="HJ41" s="354">
        <v>4.5892980618782309</v>
      </c>
      <c r="HK41" s="354">
        <v>4.8425927973232943</v>
      </c>
      <c r="HL41" s="354">
        <v>6.0004712172239474</v>
      </c>
      <c r="HM41" s="354">
        <v>5.077631045672474</v>
      </c>
      <c r="HN41" s="354">
        <v>5.1236791697660777</v>
      </c>
      <c r="HO41" s="354">
        <v>4.7037298113625337</v>
      </c>
      <c r="HP41" s="354">
        <v>5.1309537444510775</v>
      </c>
      <c r="HQ41" s="354">
        <v>4.8786855042120774</v>
      </c>
      <c r="HR41" s="354">
        <v>5.1829925603797431</v>
      </c>
      <c r="HS41" s="354">
        <v>4.7963889828547819</v>
      </c>
      <c r="HT41" s="354">
        <v>4.9800888285013407</v>
      </c>
      <c r="HU41" s="354">
        <v>4.6015333677961081</v>
      </c>
      <c r="HV41" s="354">
        <v>4.8844133196319772</v>
      </c>
      <c r="HW41" s="354">
        <v>4.4340256788525627</v>
      </c>
      <c r="HX41" s="354">
        <v>4.8457366699261808</v>
      </c>
      <c r="HY41" s="354">
        <v>4.6526115596382285</v>
      </c>
      <c r="HZ41" s="354">
        <v>4.8655867378032607</v>
      </c>
      <c r="IA41" s="454">
        <v>4.691621099630698</v>
      </c>
      <c r="IB41" s="354">
        <v>4.6268936570321006</v>
      </c>
      <c r="IC41" s="354">
        <v>4.4793223674384768</v>
      </c>
      <c r="ID41" s="454">
        <v>4.5359595866772455</v>
      </c>
      <c r="IE41" s="454">
        <v>4.5905678258512062</v>
      </c>
      <c r="IF41" s="454">
        <v>4.6130387739282419</v>
      </c>
      <c r="IG41" s="454">
        <v>4.3622417608839159</v>
      </c>
      <c r="IH41" s="454">
        <v>4.6314806842217235</v>
      </c>
      <c r="II41" s="454">
        <v>4.2100086552001397</v>
      </c>
      <c r="IJ41" s="454">
        <v>4.2152261864844833</v>
      </c>
      <c r="IK41" s="454">
        <v>3.9187857614232575</v>
      </c>
      <c r="IL41" s="454">
        <v>4.4179215196870798</v>
      </c>
      <c r="IM41" s="454">
        <v>4.2026426592005581</v>
      </c>
      <c r="IN41" s="454">
        <v>4.3168616157795086</v>
      </c>
      <c r="IO41" s="454">
        <v>4.1478913683925152</v>
      </c>
      <c r="IP41" s="454">
        <v>4.2356560194438808</v>
      </c>
      <c r="IQ41" s="523">
        <v>4.1701921546117457</v>
      </c>
      <c r="IR41" s="523">
        <v>4.3814100117068913</v>
      </c>
      <c r="IS41" s="523">
        <v>3.98262831840225</v>
      </c>
      <c r="IT41" s="523">
        <v>4.2834892809470402</v>
      </c>
      <c r="IU41" s="523">
        <v>4.012730573182357</v>
      </c>
      <c r="IV41" s="523">
        <v>3.9571958155186651</v>
      </c>
      <c r="IW41" s="523">
        <v>4.0116383417316319</v>
      </c>
      <c r="IX41" s="523">
        <v>4.2310749548636704</v>
      </c>
      <c r="IY41" s="523">
        <v>3.9656763575486225</v>
      </c>
      <c r="IZ41" s="523">
        <v>3.8892837386993304</v>
      </c>
      <c r="JA41" s="523">
        <v>3.6324317279432643</v>
      </c>
      <c r="JB41" s="523">
        <v>3.8231549200865467</v>
      </c>
      <c r="JC41" s="523">
        <v>3.6928179176681755</v>
      </c>
      <c r="JD41" s="523">
        <v>3.9316464176775487</v>
      </c>
      <c r="JE41" s="523">
        <v>3.6314592978544944</v>
      </c>
      <c r="JF41" s="523">
        <v>3.7953655038978233</v>
      </c>
      <c r="JG41" s="523">
        <v>3.7100263307697889</v>
      </c>
      <c r="JH41" s="523">
        <v>3.8368024599293249</v>
      </c>
      <c r="JI41" s="523">
        <v>3.6694211558482817</v>
      </c>
      <c r="JJ41" s="523">
        <v>3.7408570811431381</v>
      </c>
      <c r="JK41" s="523">
        <v>3.5108624278794847</v>
      </c>
      <c r="JL41" s="523">
        <v>3.6815247089576117</v>
      </c>
      <c r="JM41" s="523">
        <v>3.7221442504136726</v>
      </c>
      <c r="JN41" s="523">
        <v>3.6882680080270176</v>
      </c>
      <c r="JO41" s="523">
        <v>3.6946695460034222</v>
      </c>
      <c r="JP41" s="523">
        <v>3.4851235941775944</v>
      </c>
      <c r="JQ41" s="523">
        <v>3.3939959659882502</v>
      </c>
      <c r="JR41" s="523">
        <v>3.6067047583479539</v>
      </c>
      <c r="JS41" s="523">
        <v>3.4267387490120149</v>
      </c>
      <c r="JT41" s="523">
        <v>3.4685589006042519</v>
      </c>
      <c r="JU41" s="523">
        <v>3.4696608747582345</v>
      </c>
      <c r="JV41" s="523">
        <v>3.5746248605596529</v>
      </c>
      <c r="JW41" s="523">
        <v>3.55317774794936</v>
      </c>
      <c r="JX41" s="523">
        <v>3.4203219726112062</v>
      </c>
      <c r="JY41" s="523">
        <v>3.6607817634464617</v>
      </c>
      <c r="JZ41" s="523">
        <v>3.6714369960989579</v>
      </c>
      <c r="KA41" s="523">
        <v>3.5317168059006665</v>
      </c>
      <c r="KB41" s="523">
        <v>3.5684313478730552</v>
      </c>
      <c r="KC41" s="523">
        <v>3.6160716144318981</v>
      </c>
      <c r="KD41"/>
      <c r="KE41"/>
    </row>
    <row r="42" spans="1:291" ht="13">
      <c r="A42" s="21" t="s">
        <v>50</v>
      </c>
      <c r="B42" s="354"/>
      <c r="C42" s="354"/>
      <c r="D42" s="354"/>
      <c r="E42" s="354"/>
      <c r="F42" s="354"/>
      <c r="G42" s="354"/>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4"/>
      <c r="AN42" s="354"/>
      <c r="AO42" s="354"/>
      <c r="AP42" s="354"/>
      <c r="AQ42" s="354"/>
      <c r="AR42" s="354"/>
      <c r="AS42" s="354"/>
      <c r="AT42" s="354"/>
      <c r="AU42" s="354"/>
      <c r="AV42" s="354"/>
      <c r="AW42" s="354"/>
      <c r="AX42" s="354"/>
      <c r="AY42" s="354"/>
      <c r="AZ42" s="354"/>
      <c r="BA42" s="354"/>
      <c r="BB42" s="354"/>
      <c r="BC42" s="354"/>
      <c r="BD42" s="354"/>
      <c r="BE42" s="354"/>
      <c r="BF42" s="354"/>
      <c r="BG42" s="354"/>
      <c r="BH42" s="354"/>
      <c r="BI42" s="354"/>
      <c r="BJ42" s="354"/>
      <c r="BK42" s="354"/>
      <c r="BL42" s="354"/>
      <c r="BM42" s="354"/>
      <c r="BN42" s="354"/>
      <c r="BO42" s="354"/>
      <c r="BP42" s="354"/>
      <c r="BQ42" s="354"/>
      <c r="BR42" s="354"/>
      <c r="BS42" s="354"/>
      <c r="BT42" s="354"/>
      <c r="BU42" s="354"/>
      <c r="BV42" s="354"/>
      <c r="BW42" s="354"/>
      <c r="BX42" s="354"/>
      <c r="BY42" s="354"/>
      <c r="BZ42" s="354"/>
      <c r="CA42" s="354"/>
      <c r="CB42" s="354"/>
      <c r="CC42" s="354"/>
      <c r="CD42" s="354"/>
      <c r="CE42" s="354"/>
      <c r="CF42" s="354"/>
      <c r="CG42" s="354"/>
      <c r="CH42" s="354"/>
      <c r="CI42" s="354"/>
      <c r="CJ42" s="354"/>
      <c r="CK42" s="354"/>
      <c r="CL42" s="354"/>
      <c r="CM42" s="354"/>
      <c r="CN42" s="354"/>
      <c r="CO42" s="354"/>
      <c r="CP42" s="354"/>
      <c r="CQ42" s="354"/>
      <c r="CR42" s="354"/>
      <c r="CS42" s="354"/>
      <c r="CT42" s="354"/>
      <c r="CU42" s="354"/>
      <c r="CV42" s="354"/>
      <c r="CW42" s="354"/>
      <c r="CX42" s="354"/>
      <c r="CY42" s="354"/>
      <c r="CZ42" s="354"/>
      <c r="DA42" s="354"/>
      <c r="DB42" s="354"/>
      <c r="DC42" s="354"/>
      <c r="DD42" s="354"/>
      <c r="DE42" s="354"/>
      <c r="DF42" s="354">
        <v>5.6533331014872443</v>
      </c>
      <c r="DG42" s="354">
        <v>5.7295483704264072</v>
      </c>
      <c r="DH42" s="354">
        <v>5.8251318089286244</v>
      </c>
      <c r="DI42" s="354">
        <v>4.9735601403875789</v>
      </c>
      <c r="DJ42" s="354">
        <v>6.485092587360441</v>
      </c>
      <c r="DK42" s="354">
        <v>5.6494896221039772</v>
      </c>
      <c r="DL42" s="354">
        <v>5.8438376716860132</v>
      </c>
      <c r="DM42" s="354">
        <v>5.6752555400030174</v>
      </c>
      <c r="DN42" s="354">
        <v>5.8553267500846866</v>
      </c>
      <c r="DO42" s="354">
        <v>4.6786276658690102</v>
      </c>
      <c r="DP42" s="354">
        <v>6.0231960949973189</v>
      </c>
      <c r="DQ42" s="354">
        <v>6.0601022900727246</v>
      </c>
      <c r="DR42" s="354">
        <v>5.7272452230730861</v>
      </c>
      <c r="DS42" s="354">
        <v>5.5658668825253628</v>
      </c>
      <c r="DT42" s="354">
        <v>5.9127449520021349</v>
      </c>
      <c r="DU42" s="354">
        <v>5.2778331784779136</v>
      </c>
      <c r="DV42" s="354">
        <v>5.6175299452397738</v>
      </c>
      <c r="DW42" s="354">
        <v>5.2652604714705751</v>
      </c>
      <c r="DX42" s="354">
        <v>5.6247696819567627</v>
      </c>
      <c r="DY42" s="354">
        <v>5.4988663779333553</v>
      </c>
      <c r="DZ42" s="354">
        <v>5.6871640251841882</v>
      </c>
      <c r="EA42" s="354">
        <v>5.6017635978894305</v>
      </c>
      <c r="EB42" s="354">
        <v>5.634959313470989</v>
      </c>
      <c r="EC42" s="354">
        <v>5.5605099923081251</v>
      </c>
      <c r="ED42" s="354">
        <v>5.6062279362651646</v>
      </c>
      <c r="EE42" s="354">
        <v>5.3303813291811624</v>
      </c>
      <c r="EF42" s="354">
        <v>5.5974079708159277</v>
      </c>
      <c r="EG42" s="354">
        <v>5.4535305299994485</v>
      </c>
      <c r="EH42" s="354">
        <v>5.5411881179591136</v>
      </c>
      <c r="EI42" s="354">
        <v>5.1933087911459479</v>
      </c>
      <c r="EJ42" s="354">
        <v>5.4801060789296443</v>
      </c>
      <c r="EK42" s="354">
        <v>4.8817895160758136</v>
      </c>
      <c r="EL42" s="354">
        <v>5.3961891056747682</v>
      </c>
      <c r="EM42" s="354">
        <v>4.8709368865110187</v>
      </c>
      <c r="EN42" s="354">
        <v>5.3444896607474393</v>
      </c>
      <c r="EO42" s="354">
        <v>4.8132433357346969</v>
      </c>
      <c r="EP42" s="354">
        <v>5.4632592664055242</v>
      </c>
      <c r="EQ42" s="354">
        <v>5.1175514244912579</v>
      </c>
      <c r="ER42" s="354">
        <v>5.4809284242679306</v>
      </c>
      <c r="ES42" s="354">
        <v>5.1584746940761219</v>
      </c>
      <c r="ET42" s="354">
        <v>5.4066006361274361</v>
      </c>
      <c r="EU42" s="354">
        <v>4.609517162671831</v>
      </c>
      <c r="EV42" s="354">
        <v>5.4819431375967902</v>
      </c>
      <c r="EW42" s="354">
        <v>4.9674075109164457</v>
      </c>
      <c r="EX42" s="354">
        <v>5.5536878126098923</v>
      </c>
      <c r="EY42" s="354">
        <v>5.1461299169682713</v>
      </c>
      <c r="EZ42" s="354">
        <v>5.4975678206159246</v>
      </c>
      <c r="FA42" s="354">
        <v>4.9459024922259074</v>
      </c>
      <c r="FB42" s="354">
        <v>5.4940466061494764</v>
      </c>
      <c r="FC42" s="354">
        <v>5.1991098215433897</v>
      </c>
      <c r="FD42" s="354">
        <v>5.3969177945721309</v>
      </c>
      <c r="FE42" s="354">
        <v>4.8937012354267821</v>
      </c>
      <c r="FF42" s="354">
        <v>5.2758452760822232</v>
      </c>
      <c r="FG42" s="354">
        <v>4.8058619748558886</v>
      </c>
      <c r="FH42" s="354">
        <v>5.2473911760754364</v>
      </c>
      <c r="FI42" s="354">
        <v>4.7419306192640969</v>
      </c>
      <c r="FJ42" s="354">
        <v>5.1135285817510363</v>
      </c>
      <c r="FK42" s="354">
        <v>4.871458119991563</v>
      </c>
      <c r="FL42" s="354">
        <v>5.2708594239549518</v>
      </c>
      <c r="FM42" s="354">
        <v>4.7429287662594151</v>
      </c>
      <c r="FN42" s="354">
        <v>5.095631314638907</v>
      </c>
      <c r="FO42" s="354">
        <v>4.951623133195306</v>
      </c>
      <c r="FP42" s="354">
        <v>5.1715419810385415</v>
      </c>
      <c r="FQ42" s="354">
        <v>4.7630553552108514</v>
      </c>
      <c r="FR42" s="354">
        <v>5.1892550504614681</v>
      </c>
      <c r="FS42" s="354">
        <v>4.8716668885223635</v>
      </c>
      <c r="FT42" s="354">
        <v>5.1800165528386977</v>
      </c>
      <c r="FU42" s="354">
        <v>4.9716340810207225</v>
      </c>
      <c r="FV42" s="354">
        <v>5.0510628257124921</v>
      </c>
      <c r="FW42" s="354">
        <v>4.7304723562322462</v>
      </c>
      <c r="FX42" s="354">
        <v>5.3353707951306228</v>
      </c>
      <c r="FY42" s="354">
        <v>3.9414550323885909</v>
      </c>
      <c r="FZ42" s="354">
        <v>5.0998669592886152</v>
      </c>
      <c r="GA42" s="354">
        <v>4.710424085285605</v>
      </c>
      <c r="GB42" s="354">
        <v>5.1262536065647062</v>
      </c>
      <c r="GC42" s="354">
        <v>4.9546482514246284</v>
      </c>
      <c r="GD42" s="354">
        <v>5.0823055347068493</v>
      </c>
      <c r="GE42" s="354">
        <v>4.9241072923175242</v>
      </c>
      <c r="GF42" s="354">
        <v>5.1229625740870315</v>
      </c>
      <c r="GG42" s="354">
        <v>4.6903062287700195</v>
      </c>
      <c r="GH42" s="354">
        <v>5.0318471011356829</v>
      </c>
      <c r="GI42" s="354">
        <v>4.9944634692185446</v>
      </c>
      <c r="GJ42" s="354">
        <v>5.4526442223199236</v>
      </c>
      <c r="GK42" s="354">
        <v>4.4674642403440297</v>
      </c>
      <c r="GL42" s="354">
        <v>5.1005580500371073</v>
      </c>
      <c r="GM42" s="354">
        <v>4.4787650108312711</v>
      </c>
      <c r="GN42" s="354">
        <v>4.9342348011019865</v>
      </c>
      <c r="GO42" s="354">
        <v>4.6341304499440454</v>
      </c>
      <c r="GP42" s="354">
        <v>5.0609825720372319</v>
      </c>
      <c r="GQ42" s="354">
        <v>4.8938882940064188</v>
      </c>
      <c r="GR42" s="354">
        <v>5.104398701676697</v>
      </c>
      <c r="GS42" s="354">
        <v>4.677645678060756</v>
      </c>
      <c r="GT42" s="354">
        <v>5.0320300778376401</v>
      </c>
      <c r="GU42" s="354">
        <v>4.7347282057162712</v>
      </c>
      <c r="GV42" s="354">
        <v>4.9169927830611782</v>
      </c>
      <c r="GW42" s="354">
        <v>4.4391864060043495</v>
      </c>
      <c r="GX42" s="354">
        <v>5.1302319245282471</v>
      </c>
      <c r="GY42" s="354">
        <v>4.7141810437413216</v>
      </c>
      <c r="GZ42" s="354">
        <v>5.0816237771357695</v>
      </c>
      <c r="HA42" s="354">
        <v>4.7449802986151033</v>
      </c>
      <c r="HB42" s="354">
        <v>4.9543384337161811</v>
      </c>
      <c r="HC42" s="354">
        <v>4.7006532046075158</v>
      </c>
      <c r="HD42" s="354">
        <v>5.041292357544858</v>
      </c>
      <c r="HE42" s="354">
        <v>4.7432529280411764</v>
      </c>
      <c r="HF42" s="354">
        <v>4.9322469279819359</v>
      </c>
      <c r="HG42" s="354">
        <v>4.464848827007625</v>
      </c>
      <c r="HH42" s="354">
        <v>5.0388308575471328</v>
      </c>
      <c r="HI42" s="354">
        <v>4.5845747676466297</v>
      </c>
      <c r="HJ42" s="354">
        <v>4.2153046647274337</v>
      </c>
      <c r="HK42" s="354">
        <v>4.5365431149819466</v>
      </c>
      <c r="HL42" s="354">
        <v>5.6879772737601941</v>
      </c>
      <c r="HM42" s="354">
        <v>4.7815424397425375</v>
      </c>
      <c r="HN42" s="354">
        <v>4.7940394673008688</v>
      </c>
      <c r="HO42" s="354">
        <v>4.4190816289506722</v>
      </c>
      <c r="HP42" s="354">
        <v>4.8045260742247224</v>
      </c>
      <c r="HQ42" s="354">
        <v>4.563870586350923</v>
      </c>
      <c r="HR42" s="354">
        <v>4.8402282676162063</v>
      </c>
      <c r="HS42" s="354">
        <v>4.465744736725739</v>
      </c>
      <c r="HT42" s="354">
        <v>4.6342750449149435</v>
      </c>
      <c r="HU42" s="354">
        <v>4.2831183988390471</v>
      </c>
      <c r="HV42" s="354">
        <v>4.5628763353504151</v>
      </c>
      <c r="HW42" s="354">
        <v>4.1408224797692652</v>
      </c>
      <c r="HX42" s="354">
        <v>4.5389453669285569</v>
      </c>
      <c r="HY42" s="354">
        <v>4.3432177211488661</v>
      </c>
      <c r="HZ42" s="354">
        <v>4.6036674712494259</v>
      </c>
      <c r="IA42" s="454">
        <v>4.4165890238055328</v>
      </c>
      <c r="IB42" s="354">
        <v>4.3386511841670998</v>
      </c>
      <c r="IC42" s="354">
        <v>4.2274458873622232</v>
      </c>
      <c r="ID42" s="454">
        <v>4.2879283251273428</v>
      </c>
      <c r="IE42" s="454">
        <v>4.2939911037875493</v>
      </c>
      <c r="IF42" s="454">
        <v>4.3130524670972878</v>
      </c>
      <c r="IG42" s="454">
        <v>4.0858725510370508</v>
      </c>
      <c r="IH42" s="454">
        <v>4.3551283917053309</v>
      </c>
      <c r="II42" s="454">
        <v>3.9428660468660848</v>
      </c>
      <c r="IJ42" s="454">
        <v>4.0742398340039907</v>
      </c>
      <c r="IK42" s="454">
        <v>3.7219249671264136</v>
      </c>
      <c r="IL42" s="454">
        <v>4.2209095682343456</v>
      </c>
      <c r="IM42" s="454">
        <v>3.9467190995009567</v>
      </c>
      <c r="IN42" s="454">
        <v>4.0543282657584285</v>
      </c>
      <c r="IO42" s="454">
        <v>3.8943827179426544</v>
      </c>
      <c r="IP42" s="454">
        <v>4.0289584238929335</v>
      </c>
      <c r="IQ42" s="523">
        <v>3.9173632215647101</v>
      </c>
      <c r="IR42" s="523">
        <v>4.1141513109130665</v>
      </c>
      <c r="IS42" s="523">
        <v>3.6741338214046717</v>
      </c>
      <c r="IT42" s="523">
        <v>3.997518828605175</v>
      </c>
      <c r="IU42" s="523">
        <v>3.7813780196787254</v>
      </c>
      <c r="IV42" s="523">
        <v>3.731993448229574</v>
      </c>
      <c r="IW42" s="523">
        <v>3.7627394371257448</v>
      </c>
      <c r="IX42" s="523">
        <v>3.9553713745430987</v>
      </c>
      <c r="IY42" s="523">
        <v>3.6889259344129659</v>
      </c>
      <c r="IZ42" s="523">
        <v>3.5924024429606405</v>
      </c>
      <c r="JA42" s="523">
        <v>3.3643628450928205</v>
      </c>
      <c r="JB42" s="523">
        <v>3.5417542367968453</v>
      </c>
      <c r="JC42" s="523">
        <v>3.4377922304471822</v>
      </c>
      <c r="JD42" s="523">
        <v>3.6254150422137554</v>
      </c>
      <c r="JE42" s="523">
        <v>3.3220435040576013</v>
      </c>
      <c r="JF42" s="523">
        <v>3.5002707868813943</v>
      </c>
      <c r="JG42" s="523">
        <v>3.4394993908689258</v>
      </c>
      <c r="JH42" s="523">
        <v>3.5330503401955267</v>
      </c>
      <c r="JI42" s="523">
        <v>3.4067854688595851</v>
      </c>
      <c r="JJ42" s="523">
        <v>3.4422447830851661</v>
      </c>
      <c r="JK42" s="523">
        <v>3.2244699017532219</v>
      </c>
      <c r="JL42" s="523">
        <v>3.3981601487185511</v>
      </c>
      <c r="JM42" s="523">
        <v>3.4050988073185362</v>
      </c>
      <c r="JN42" s="523">
        <v>3.410845578800326</v>
      </c>
      <c r="JO42" s="523">
        <v>3.3489309498159714</v>
      </c>
      <c r="JP42" s="523">
        <v>3.2602100732064403</v>
      </c>
      <c r="JQ42" s="523">
        <v>3.1417306283654582</v>
      </c>
      <c r="JR42" s="523">
        <v>3.3447322238405666</v>
      </c>
      <c r="JS42" s="523">
        <v>3.219969580039193</v>
      </c>
      <c r="JT42" s="523">
        <v>3.2478451117063218</v>
      </c>
      <c r="JU42" s="523">
        <v>3.2223530207147371</v>
      </c>
      <c r="JV42" s="523">
        <v>3.3546065571113299</v>
      </c>
      <c r="JW42" s="523">
        <v>3.3053374735226599</v>
      </c>
      <c r="JX42" s="523">
        <v>3.1972586296561101</v>
      </c>
      <c r="JY42" s="523">
        <v>3.4352772805206824</v>
      </c>
      <c r="JZ42" s="523">
        <v>3.4064114799058123</v>
      </c>
      <c r="KA42" s="523">
        <v>3.2747766995176733</v>
      </c>
      <c r="KB42" s="523">
        <v>3.3260992942486109</v>
      </c>
      <c r="KC42" s="523">
        <v>3.2885375514454065</v>
      </c>
      <c r="KD42"/>
      <c r="KE42"/>
    </row>
    <row r="43" spans="1:291" ht="13">
      <c r="A43" s="21" t="s">
        <v>51</v>
      </c>
      <c r="B43" s="355"/>
      <c r="C43" s="355"/>
      <c r="D43" s="355"/>
      <c r="E43" s="355"/>
      <c r="F43" s="355"/>
      <c r="G43" s="355"/>
      <c r="H43" s="355"/>
      <c r="I43" s="355"/>
      <c r="J43" s="355"/>
      <c r="K43" s="355"/>
      <c r="L43" s="355"/>
      <c r="M43" s="355"/>
      <c r="N43" s="355"/>
      <c r="O43" s="355"/>
      <c r="P43" s="355"/>
      <c r="Q43" s="355"/>
      <c r="R43" s="355"/>
      <c r="S43" s="355"/>
      <c r="T43" s="355"/>
      <c r="U43" s="355"/>
      <c r="V43" s="355"/>
      <c r="W43" s="355"/>
      <c r="X43" s="355"/>
      <c r="Y43" s="355"/>
      <c r="Z43" s="355"/>
      <c r="AA43" s="355"/>
      <c r="AB43" s="355"/>
      <c r="AC43" s="355"/>
      <c r="AD43" s="355"/>
      <c r="AE43" s="355"/>
      <c r="AF43" s="355"/>
      <c r="AG43" s="355"/>
      <c r="AH43" s="355"/>
      <c r="AI43" s="355"/>
      <c r="AJ43" s="355"/>
      <c r="AK43" s="355"/>
      <c r="AL43" s="355"/>
      <c r="AM43" s="355"/>
      <c r="AN43" s="355"/>
      <c r="AO43" s="355"/>
      <c r="AP43" s="355"/>
      <c r="AQ43" s="355"/>
      <c r="AR43" s="355"/>
      <c r="AS43" s="355"/>
      <c r="AT43" s="355"/>
      <c r="AU43" s="355"/>
      <c r="AV43" s="355"/>
      <c r="AW43" s="355"/>
      <c r="AX43" s="355"/>
      <c r="AY43" s="355"/>
      <c r="AZ43" s="355"/>
      <c r="BA43" s="355"/>
      <c r="BB43" s="355"/>
      <c r="BC43" s="355"/>
      <c r="BD43" s="355"/>
      <c r="BE43" s="355"/>
      <c r="BF43" s="355"/>
      <c r="BG43" s="355"/>
      <c r="BH43" s="355"/>
      <c r="BI43" s="355"/>
      <c r="BJ43" s="355"/>
      <c r="BK43" s="355"/>
      <c r="BL43" s="355"/>
      <c r="BM43" s="355"/>
      <c r="BN43" s="355"/>
      <c r="BO43" s="355"/>
      <c r="BP43" s="355"/>
      <c r="BQ43" s="355"/>
      <c r="BR43" s="355"/>
      <c r="BS43" s="355"/>
      <c r="BT43" s="355"/>
      <c r="BU43" s="355"/>
      <c r="BV43" s="355"/>
      <c r="BW43" s="355"/>
      <c r="BX43" s="355"/>
      <c r="BY43" s="355"/>
      <c r="BZ43" s="355"/>
      <c r="CA43" s="355"/>
      <c r="CB43" s="355"/>
      <c r="CC43" s="355"/>
      <c r="CD43" s="355"/>
      <c r="CE43" s="355"/>
      <c r="CF43" s="355"/>
      <c r="CG43" s="355"/>
      <c r="CH43" s="355"/>
      <c r="CI43" s="355"/>
      <c r="CJ43" s="355"/>
      <c r="CK43" s="355"/>
      <c r="CL43" s="355"/>
      <c r="CM43" s="355"/>
      <c r="CN43" s="355"/>
      <c r="CO43" s="355"/>
      <c r="CP43" s="355"/>
      <c r="CQ43" s="355"/>
      <c r="CR43" s="355"/>
      <c r="CS43" s="355"/>
      <c r="CT43" s="355"/>
      <c r="CU43" s="355"/>
      <c r="CV43" s="355"/>
      <c r="CW43" s="355"/>
      <c r="CX43" s="355"/>
      <c r="CY43" s="355"/>
      <c r="CZ43" s="355"/>
      <c r="DA43" s="355"/>
      <c r="DB43" s="355"/>
      <c r="DC43" s="355"/>
      <c r="DD43" s="355"/>
      <c r="DE43" s="355"/>
      <c r="DF43" s="355">
        <v>13.953233754142223</v>
      </c>
      <c r="DG43" s="355">
        <v>14.195131034138299</v>
      </c>
      <c r="DH43" s="355">
        <v>13.895827979243263</v>
      </c>
      <c r="DI43" s="355">
        <v>13.226625497499573</v>
      </c>
      <c r="DJ43" s="355">
        <v>15.46566217416272</v>
      </c>
      <c r="DK43" s="355">
        <v>14.425242144454112</v>
      </c>
      <c r="DL43" s="355">
        <v>13.529075256769396</v>
      </c>
      <c r="DM43" s="355">
        <v>14.048498904659429</v>
      </c>
      <c r="DN43" s="355">
        <v>13.87763022031486</v>
      </c>
      <c r="DO43" s="355">
        <v>13.336694116628035</v>
      </c>
      <c r="DP43" s="355">
        <v>14.69547021707929</v>
      </c>
      <c r="DQ43" s="355">
        <v>14.834215280120349</v>
      </c>
      <c r="DR43" s="355">
        <v>14.610064984319322</v>
      </c>
      <c r="DS43" s="355">
        <v>13.390768523803574</v>
      </c>
      <c r="DT43" s="355">
        <v>14.023518183356604</v>
      </c>
      <c r="DU43" s="355">
        <v>14.889752555117191</v>
      </c>
      <c r="DV43" s="355">
        <v>15.199608813089236</v>
      </c>
      <c r="DW43" s="355">
        <v>13.82093125633234</v>
      </c>
      <c r="DX43" s="355">
        <v>13.579956913416803</v>
      </c>
      <c r="DY43" s="355">
        <v>13.719876375677179</v>
      </c>
      <c r="DZ43" s="355">
        <v>13.72276353682313</v>
      </c>
      <c r="EA43" s="355">
        <v>14.057151230266433</v>
      </c>
      <c r="EB43" s="355">
        <v>13.716609364294625</v>
      </c>
      <c r="EC43" s="355">
        <v>13.402694826362271</v>
      </c>
      <c r="ED43" s="355">
        <v>13.492200221027291</v>
      </c>
      <c r="EE43" s="355">
        <v>12.992814027741559</v>
      </c>
      <c r="EF43" s="355">
        <v>13.266160763187971</v>
      </c>
      <c r="EG43" s="355">
        <v>13.644698529304163</v>
      </c>
      <c r="EH43" s="355">
        <v>13.369529964635941</v>
      </c>
      <c r="EI43" s="355">
        <v>13.918233362255302</v>
      </c>
      <c r="EJ43" s="355">
        <v>13.875016525594187</v>
      </c>
      <c r="EK43" s="355">
        <v>13.727485732363926</v>
      </c>
      <c r="EL43" s="355">
        <v>14.182897394386707</v>
      </c>
      <c r="EM43" s="355">
        <v>14.288110446538948</v>
      </c>
      <c r="EN43" s="355">
        <v>14.406078165589916</v>
      </c>
      <c r="EO43" s="355">
        <v>14.315021014825335</v>
      </c>
      <c r="EP43" s="355">
        <v>14.465675488937196</v>
      </c>
      <c r="EQ43" s="355">
        <v>14.511293494340151</v>
      </c>
      <c r="ER43" s="355">
        <v>13.879503962985238</v>
      </c>
      <c r="ES43" s="355">
        <v>13.439369463050754</v>
      </c>
      <c r="ET43" s="355">
        <v>13.31651306619549</v>
      </c>
      <c r="EU43" s="355">
        <v>13.22460919867563</v>
      </c>
      <c r="EV43" s="355">
        <v>13.598706781325422</v>
      </c>
      <c r="EW43" s="355">
        <v>13.56994027146995</v>
      </c>
      <c r="EX43" s="355">
        <v>14.164489747220953</v>
      </c>
      <c r="EY43" s="355">
        <v>13.804085960517574</v>
      </c>
      <c r="EZ43" s="355">
        <v>13.531136357217456</v>
      </c>
      <c r="FA43" s="355">
        <v>14.046349315520601</v>
      </c>
      <c r="FB43" s="355">
        <v>13.790129892068492</v>
      </c>
      <c r="FC43" s="355">
        <v>13.089727716200169</v>
      </c>
      <c r="FD43" s="355">
        <v>12.623984273738575</v>
      </c>
      <c r="FE43" s="355">
        <v>12.505401525067116</v>
      </c>
      <c r="FF43" s="355">
        <v>12.611025254113002</v>
      </c>
      <c r="FG43" s="355">
        <v>11.987282186839147</v>
      </c>
      <c r="FH43" s="355">
        <v>12.677774265338599</v>
      </c>
      <c r="FI43" s="355">
        <v>13.130350652702836</v>
      </c>
      <c r="FJ43" s="355">
        <v>13.222587002516036</v>
      </c>
      <c r="FK43" s="355">
        <v>13.669934051295458</v>
      </c>
      <c r="FL43" s="355">
        <v>14.326795698991777</v>
      </c>
      <c r="FM43" s="355">
        <v>13.655083829967566</v>
      </c>
      <c r="FN43" s="355">
        <v>13.342481174608901</v>
      </c>
      <c r="FO43" s="355">
        <v>13.671904199297698</v>
      </c>
      <c r="FP43" s="355">
        <v>14.162475027712452</v>
      </c>
      <c r="FQ43" s="355">
        <v>14.194021736036309</v>
      </c>
      <c r="FR43" s="355">
        <v>13.99156658671982</v>
      </c>
      <c r="FS43" s="355">
        <v>13.971714948337105</v>
      </c>
      <c r="FT43" s="355">
        <v>13.873652991897497</v>
      </c>
      <c r="FU43" s="355">
        <v>12.921330547368594</v>
      </c>
      <c r="FV43" s="355">
        <v>12.798958768119265</v>
      </c>
      <c r="FW43" s="355">
        <v>13.885770375281485</v>
      </c>
      <c r="FX43" s="355">
        <v>13.326224999030519</v>
      </c>
      <c r="FY43" s="355">
        <v>13.098973402240276</v>
      </c>
      <c r="FZ43" s="355">
        <v>14.239550562521165</v>
      </c>
      <c r="GA43" s="355">
        <v>14.16149729339914</v>
      </c>
      <c r="GB43" s="355">
        <v>14.202492670923897</v>
      </c>
      <c r="GC43" s="355">
        <v>14.403259954083168</v>
      </c>
      <c r="GD43" s="355">
        <v>14.22865327053365</v>
      </c>
      <c r="GE43" s="355">
        <v>13.972086618127555</v>
      </c>
      <c r="GF43" s="355">
        <v>13.165746598789651</v>
      </c>
      <c r="GG43" s="355">
        <v>13.132306583204677</v>
      </c>
      <c r="GH43" s="355">
        <v>13.028355777184576</v>
      </c>
      <c r="GI43" s="355">
        <v>13.289689986153073</v>
      </c>
      <c r="GJ43" s="355">
        <v>13.410497990624412</v>
      </c>
      <c r="GK43" s="355">
        <v>13.792108672564307</v>
      </c>
      <c r="GL43" s="355">
        <v>14.914084013072573</v>
      </c>
      <c r="GM43" s="355">
        <v>13.954415107815603</v>
      </c>
      <c r="GN43" s="355">
        <v>14.044818583277948</v>
      </c>
      <c r="GO43" s="355">
        <v>14.222847826454514</v>
      </c>
      <c r="GP43" s="355">
        <v>14.69442203559634</v>
      </c>
      <c r="GQ43" s="355">
        <v>13.948345498997504</v>
      </c>
      <c r="GR43" s="355">
        <v>14.658274836150792</v>
      </c>
      <c r="GS43" s="355">
        <v>14.26787574888874</v>
      </c>
      <c r="GT43" s="355">
        <v>15.126176768934112</v>
      </c>
      <c r="GU43" s="355">
        <v>14.37718171957118</v>
      </c>
      <c r="GV43" s="355">
        <v>14.351023996460187</v>
      </c>
      <c r="GW43" s="355">
        <v>10.000225223825939</v>
      </c>
      <c r="GX43" s="355">
        <v>14.774437052474731</v>
      </c>
      <c r="GY43" s="355">
        <v>14.436397860151667</v>
      </c>
      <c r="GZ43" s="355">
        <v>14.744808531363816</v>
      </c>
      <c r="HA43" s="355">
        <v>13.961229326322663</v>
      </c>
      <c r="HB43" s="355">
        <v>14.215237875104766</v>
      </c>
      <c r="HC43" s="355">
        <v>14.311469289596978</v>
      </c>
      <c r="HD43" s="355">
        <v>14.215361956244534</v>
      </c>
      <c r="HE43" s="355">
        <v>13.572594599799888</v>
      </c>
      <c r="HF43" s="355">
        <v>13.864780540518037</v>
      </c>
      <c r="HG43" s="355">
        <v>13.474585186056022</v>
      </c>
      <c r="HH43" s="355">
        <v>12.949190177674552</v>
      </c>
      <c r="HI43" s="355">
        <v>13.391738334223314</v>
      </c>
      <c r="HJ43" s="355">
        <v>13.857370191356143</v>
      </c>
      <c r="HK43" s="355">
        <v>13.814750208633253</v>
      </c>
      <c r="HL43" s="355">
        <v>14.364799943730466</v>
      </c>
      <c r="HM43" s="355">
        <v>14.152777841760392</v>
      </c>
      <c r="HN43" s="355">
        <v>13.826457943281403</v>
      </c>
      <c r="HO43" s="355">
        <v>13.511203083076211</v>
      </c>
      <c r="HP43" s="355">
        <v>13.93962327828234</v>
      </c>
      <c r="HQ43" s="355">
        <v>13.566068557391457</v>
      </c>
      <c r="HR43" s="355">
        <v>13.877391509102139</v>
      </c>
      <c r="HS43" s="355">
        <v>14.226751269646137</v>
      </c>
      <c r="HT43" s="355">
        <v>13.865503544291659</v>
      </c>
      <c r="HU43" s="355">
        <v>13.812580552213381</v>
      </c>
      <c r="HV43" s="355">
        <v>14.140948111219357</v>
      </c>
      <c r="HW43" s="355">
        <v>14.243857511897193</v>
      </c>
      <c r="HX43" s="355">
        <v>14.444119478561916</v>
      </c>
      <c r="HY43" s="355">
        <v>14.165712778967302</v>
      </c>
      <c r="HZ43" s="355">
        <v>14.388631521745134</v>
      </c>
      <c r="IA43" s="455">
        <v>13.610559625563194</v>
      </c>
      <c r="IB43" s="355">
        <v>13.448209257880801</v>
      </c>
      <c r="IC43" s="355">
        <v>13.013020506879714</v>
      </c>
      <c r="ID43" s="455">
        <v>13.554061001130581</v>
      </c>
      <c r="IE43" s="455">
        <v>13.426257526108639</v>
      </c>
      <c r="IF43" s="455">
        <v>13.569608266923993</v>
      </c>
      <c r="IG43" s="455">
        <v>13.211349945598064</v>
      </c>
      <c r="IH43" s="455">
        <v>12.79731837677504</v>
      </c>
      <c r="II43" s="455">
        <v>12.045673426851096</v>
      </c>
      <c r="IJ43" s="455">
        <v>7.4634622134443935</v>
      </c>
      <c r="IK43" s="455">
        <v>12.724816839159475</v>
      </c>
      <c r="IL43" s="455">
        <v>12.160416331766147</v>
      </c>
      <c r="IM43" s="455">
        <v>12.624080109260564</v>
      </c>
      <c r="IN43" s="455">
        <v>12.634829821003978</v>
      </c>
      <c r="IO43" s="455">
        <v>13.855675904307095</v>
      </c>
      <c r="IP43" s="455">
        <v>11.880822011952921</v>
      </c>
      <c r="IQ43" s="524">
        <v>12.154256478046928</v>
      </c>
      <c r="IR43" s="524">
        <v>12.527663307420223</v>
      </c>
      <c r="IS43" s="524">
        <v>12.727564935604187</v>
      </c>
      <c r="IT43" s="524">
        <v>11.199236322409316</v>
      </c>
      <c r="IU43" s="524">
        <v>10.861599355638552</v>
      </c>
      <c r="IV43" s="524">
        <v>10.449499929631886</v>
      </c>
      <c r="IW43" s="524">
        <v>11.573348943416732</v>
      </c>
      <c r="IX43" s="524">
        <v>11.536647180336733</v>
      </c>
      <c r="IY43" s="524">
        <v>12.06610077924403</v>
      </c>
      <c r="IZ43" s="524">
        <v>12.460381175546887</v>
      </c>
      <c r="JA43" s="524">
        <v>12.162270511840958</v>
      </c>
      <c r="JB43" s="524">
        <v>11.598846182371048</v>
      </c>
      <c r="JC43" s="524">
        <v>11.691669972025542</v>
      </c>
      <c r="JD43" s="524">
        <v>12.400185622805211</v>
      </c>
      <c r="JE43" s="524">
        <v>13.014929050000376</v>
      </c>
      <c r="JF43" s="524">
        <v>12.565683716968332</v>
      </c>
      <c r="JG43" s="524">
        <v>12.270323193271755</v>
      </c>
      <c r="JH43" s="524">
        <v>12.337607390331442</v>
      </c>
      <c r="JI43" s="524">
        <v>11.609925443191425</v>
      </c>
      <c r="JJ43" s="524">
        <v>11.919732487285824</v>
      </c>
      <c r="JK43" s="524">
        <v>10.669182762520414</v>
      </c>
      <c r="JL43" s="524">
        <v>10.722917607413851</v>
      </c>
      <c r="JM43" s="524">
        <v>11.216356141775881</v>
      </c>
      <c r="JN43" s="524">
        <v>10.45151939191652</v>
      </c>
      <c r="JO43" s="524">
        <v>11.849654364845081</v>
      </c>
      <c r="JP43" s="524">
        <v>9.8715917880477697</v>
      </c>
      <c r="JQ43" s="524">
        <v>10.070378718841091</v>
      </c>
      <c r="JR43" s="524">
        <v>10.797404224964968</v>
      </c>
      <c r="JS43" s="524">
        <v>8.8055170983561659</v>
      </c>
      <c r="JT43" s="524">
        <v>9.371526183199558</v>
      </c>
      <c r="JU43" s="524">
        <v>10.249778156107229</v>
      </c>
      <c r="JV43" s="524">
        <v>9.8642716822794139</v>
      </c>
      <c r="JW43" s="524">
        <v>10.670137088713281</v>
      </c>
      <c r="JX43" s="524">
        <v>10.540208876379722</v>
      </c>
      <c r="JY43" s="524">
        <v>10.236512079232808</v>
      </c>
      <c r="JZ43" s="524">
        <v>10.97948004508242</v>
      </c>
      <c r="KA43" s="524">
        <v>10.397316969167035</v>
      </c>
      <c r="KB43" s="524">
        <v>9.8869539493892358</v>
      </c>
      <c r="KC43" s="524">
        <v>9.9314881911833996</v>
      </c>
      <c r="KD43"/>
      <c r="KE43"/>
    </row>
    <row r="44" spans="1:291" ht="13">
      <c r="A44" s="22" t="s">
        <v>52</v>
      </c>
      <c r="B44" s="355"/>
      <c r="C44" s="355"/>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c r="AH44" s="355"/>
      <c r="AI44" s="355"/>
      <c r="AJ44" s="355"/>
      <c r="AK44" s="355"/>
      <c r="AL44" s="355"/>
      <c r="AM44" s="355"/>
      <c r="AN44" s="355"/>
      <c r="AO44" s="355"/>
      <c r="AP44" s="355"/>
      <c r="AQ44" s="355"/>
      <c r="AR44" s="355"/>
      <c r="AS44" s="355"/>
      <c r="AT44" s="355"/>
      <c r="AU44" s="355"/>
      <c r="AV44" s="355"/>
      <c r="AW44" s="355"/>
      <c r="AX44" s="355"/>
      <c r="AY44" s="355"/>
      <c r="AZ44" s="355"/>
      <c r="BA44" s="355"/>
      <c r="BB44" s="355"/>
      <c r="BC44" s="355"/>
      <c r="BD44" s="355"/>
      <c r="BE44" s="355"/>
      <c r="BF44" s="355"/>
      <c r="BG44" s="355"/>
      <c r="BH44" s="355"/>
      <c r="BI44" s="355"/>
      <c r="BJ44" s="355"/>
      <c r="BK44" s="355"/>
      <c r="BL44" s="355"/>
      <c r="BM44" s="355"/>
      <c r="BN44" s="355"/>
      <c r="BO44" s="355"/>
      <c r="BP44" s="355"/>
      <c r="BQ44" s="355"/>
      <c r="BR44" s="355"/>
      <c r="BS44" s="355"/>
      <c r="BT44" s="355"/>
      <c r="BU44" s="355"/>
      <c r="BV44" s="355"/>
      <c r="BW44" s="355"/>
      <c r="BX44" s="355"/>
      <c r="BY44" s="355"/>
      <c r="BZ44" s="355"/>
      <c r="CA44" s="355"/>
      <c r="CB44" s="355"/>
      <c r="CC44" s="355"/>
      <c r="CD44" s="355"/>
      <c r="CE44" s="355"/>
      <c r="CF44" s="355"/>
      <c r="CG44" s="355"/>
      <c r="CH44" s="355"/>
      <c r="CI44" s="355"/>
      <c r="CJ44" s="355"/>
      <c r="CK44" s="355"/>
      <c r="CL44" s="355"/>
      <c r="CM44" s="355"/>
      <c r="CN44" s="355"/>
      <c r="CO44" s="355"/>
      <c r="CP44" s="355"/>
      <c r="CQ44" s="355"/>
      <c r="CR44" s="355"/>
      <c r="CS44" s="355"/>
      <c r="CT44" s="355"/>
      <c r="CU44" s="355"/>
      <c r="CV44" s="355"/>
      <c r="CW44" s="355"/>
      <c r="CX44" s="355"/>
      <c r="CY44" s="355"/>
      <c r="CZ44" s="355"/>
      <c r="DA44" s="355"/>
      <c r="DB44" s="355"/>
      <c r="DC44" s="355"/>
      <c r="DD44" s="355"/>
      <c r="DE44" s="355"/>
      <c r="DF44" s="355">
        <v>14.288208514103436</v>
      </c>
      <c r="DG44" s="355">
        <v>14.474654129322248</v>
      </c>
      <c r="DH44" s="355">
        <v>14.195865034430781</v>
      </c>
      <c r="DI44" s="355">
        <v>13.647785070579623</v>
      </c>
      <c r="DJ44" s="355">
        <v>15.800068254883415</v>
      </c>
      <c r="DK44" s="355">
        <v>14.928719903662564</v>
      </c>
      <c r="DL44" s="355">
        <v>13.863388711598752</v>
      </c>
      <c r="DM44" s="355">
        <v>14.576409379608775</v>
      </c>
      <c r="DN44" s="355">
        <v>14.29770988756375</v>
      </c>
      <c r="DO44" s="355">
        <v>14.254610977442084</v>
      </c>
      <c r="DP44" s="355">
        <v>14.822897144994016</v>
      </c>
      <c r="DQ44" s="355">
        <v>15.102083358331987</v>
      </c>
      <c r="DR44" s="355">
        <v>15.422707583330771</v>
      </c>
      <c r="DS44" s="355">
        <v>13.632563049939906</v>
      </c>
      <c r="DT44" s="355">
        <v>14.416272635556799</v>
      </c>
      <c r="DU44" s="355">
        <v>15.593027369078605</v>
      </c>
      <c r="DV44" s="355">
        <v>15.834747817638851</v>
      </c>
      <c r="DW44" s="355">
        <v>14.182152865654079</v>
      </c>
      <c r="DX44" s="355">
        <v>13.824252290906694</v>
      </c>
      <c r="DY44" s="355">
        <v>14.009859318923228</v>
      </c>
      <c r="DZ44" s="355">
        <v>14.201404319617803</v>
      </c>
      <c r="EA44" s="355">
        <v>14.573086826370034</v>
      </c>
      <c r="EB44" s="355">
        <v>14.161290027597412</v>
      </c>
      <c r="EC44" s="355">
        <v>13.754262723753627</v>
      </c>
      <c r="ED44" s="355">
        <v>13.746002682767122</v>
      </c>
      <c r="EE44" s="355">
        <v>12.989984738817457</v>
      </c>
      <c r="EF44" s="355">
        <v>13.453106701529306</v>
      </c>
      <c r="EG44" s="355">
        <v>13.967448367224387</v>
      </c>
      <c r="EH44" s="355">
        <v>13.573595653200972</v>
      </c>
      <c r="EI44" s="355">
        <v>14.429545019191051</v>
      </c>
      <c r="EJ44" s="355">
        <v>14.288781896388111</v>
      </c>
      <c r="EK44" s="355">
        <v>13.928568937688592</v>
      </c>
      <c r="EL44" s="355">
        <v>14.501271358154087</v>
      </c>
      <c r="EM44" s="355">
        <v>14.693302181777334</v>
      </c>
      <c r="EN44" s="355">
        <v>14.82836672975456</v>
      </c>
      <c r="EO44" s="355">
        <v>14.765058240781787</v>
      </c>
      <c r="EP44" s="355">
        <v>14.78943563204226</v>
      </c>
      <c r="EQ44" s="355">
        <v>14.97325193492645</v>
      </c>
      <c r="ER44" s="355">
        <v>14.211916446729994</v>
      </c>
      <c r="ES44" s="355">
        <v>13.599898863206596</v>
      </c>
      <c r="ET44" s="355">
        <v>13.415047097478626</v>
      </c>
      <c r="EU44" s="355">
        <v>13.311174058877224</v>
      </c>
      <c r="EV44" s="355">
        <v>13.834095517375285</v>
      </c>
      <c r="EW44" s="355">
        <v>13.812817164655701</v>
      </c>
      <c r="EX44" s="355">
        <v>14.559840771417932</v>
      </c>
      <c r="EY44" s="355">
        <v>14.147052708557451</v>
      </c>
      <c r="EZ44" s="355">
        <v>13.840688817883377</v>
      </c>
      <c r="FA44" s="355">
        <v>14.592238986722093</v>
      </c>
      <c r="FB44" s="355">
        <v>14.081884716327087</v>
      </c>
      <c r="FC44" s="355">
        <v>13.139416729684333</v>
      </c>
      <c r="FD44" s="355">
        <v>12.512810343110482</v>
      </c>
      <c r="FE44" s="355">
        <v>12.358943490086425</v>
      </c>
      <c r="FF44" s="355">
        <v>12.48465349467943</v>
      </c>
      <c r="FG44" s="355">
        <v>11.648859388918943</v>
      </c>
      <c r="FH44" s="355">
        <v>12.567112432770822</v>
      </c>
      <c r="FI44" s="355">
        <v>13.180047528269759</v>
      </c>
      <c r="FJ44" s="355">
        <v>13.305685964015124</v>
      </c>
      <c r="FK44" s="355">
        <v>14.053025431847418</v>
      </c>
      <c r="FL44" s="355">
        <v>14.91771153981451</v>
      </c>
      <c r="FM44" s="355">
        <v>14.252280161920233</v>
      </c>
      <c r="FN44" s="355">
        <v>13.55905762533699</v>
      </c>
      <c r="FO44" s="355">
        <v>13.985119356732154</v>
      </c>
      <c r="FP44" s="355">
        <v>14.721251022411751</v>
      </c>
      <c r="FQ44" s="355">
        <v>14.670171195109731</v>
      </c>
      <c r="FR44" s="355">
        <v>14.670171195109731</v>
      </c>
      <c r="FS44" s="355">
        <v>14.473992743813699</v>
      </c>
      <c r="FT44" s="355">
        <v>14.202430922562971</v>
      </c>
      <c r="FU44" s="355">
        <v>12.903745578986419</v>
      </c>
      <c r="FV44" s="355">
        <v>12.756393134337763</v>
      </c>
      <c r="FW44" s="355">
        <v>14.107013677344968</v>
      </c>
      <c r="FX44" s="355">
        <v>13.486740860222186</v>
      </c>
      <c r="FY44" s="355">
        <v>13.144412085309289</v>
      </c>
      <c r="FZ44" s="355">
        <v>14.601160397948018</v>
      </c>
      <c r="GA44" s="355">
        <v>14.626061558618858</v>
      </c>
      <c r="GB44" s="355">
        <v>14.894373560691646</v>
      </c>
      <c r="GC44" s="355">
        <v>14.737153469282497</v>
      </c>
      <c r="GD44" s="355">
        <v>14.634108874516206</v>
      </c>
      <c r="GE44" s="355">
        <v>14.537062665404253</v>
      </c>
      <c r="GF44" s="355">
        <v>13.247249480957571</v>
      </c>
      <c r="GG44" s="355">
        <v>13.185474311665976</v>
      </c>
      <c r="GH44" s="355">
        <v>13.039231435541682</v>
      </c>
      <c r="GI44" s="355">
        <v>13.367719901652896</v>
      </c>
      <c r="GJ44" s="355">
        <v>13.704729664865374</v>
      </c>
      <c r="GK44" s="355">
        <v>14.017516512906415</v>
      </c>
      <c r="GL44" s="355">
        <v>15.431787109072008</v>
      </c>
      <c r="GM44" s="355">
        <v>14.259009238731872</v>
      </c>
      <c r="GN44" s="355">
        <v>14.208680890946308</v>
      </c>
      <c r="GO44" s="355">
        <v>14.438295371084987</v>
      </c>
      <c r="GP44" s="355">
        <v>15.255702711735237</v>
      </c>
      <c r="GQ44" s="355">
        <v>14.371862107887859</v>
      </c>
      <c r="GR44" s="355">
        <v>15.127891799495798</v>
      </c>
      <c r="GS44" s="355">
        <v>14.746154050121502</v>
      </c>
      <c r="GT44" s="355">
        <v>16.089969755661137</v>
      </c>
      <c r="GU44" s="355">
        <v>14.683317351680444</v>
      </c>
      <c r="GV44" s="355">
        <v>14.734892457085234</v>
      </c>
      <c r="GW44" s="355">
        <v>9.2066342391029146</v>
      </c>
      <c r="GX44" s="355">
        <v>15.29977969271272</v>
      </c>
      <c r="GY44" s="355">
        <v>14.910801293769005</v>
      </c>
      <c r="GZ44" s="355">
        <v>15.552001093659857</v>
      </c>
      <c r="HA44" s="355">
        <v>14.487261793435358</v>
      </c>
      <c r="HB44" s="355">
        <v>14.872004893478323</v>
      </c>
      <c r="HC44" s="355">
        <v>15.119711948035345</v>
      </c>
      <c r="HD44" s="355">
        <v>15.143126112152748</v>
      </c>
      <c r="HE44" s="355">
        <v>13.96717202855419</v>
      </c>
      <c r="HF44" s="355">
        <v>14.207688916015142</v>
      </c>
      <c r="HG44" s="355">
        <v>13.817705564638201</v>
      </c>
      <c r="HH44" s="355">
        <v>12.919867331058768</v>
      </c>
      <c r="HI44" s="355">
        <v>13.612919408695305</v>
      </c>
      <c r="HJ44" s="355">
        <v>14.590044632242829</v>
      </c>
      <c r="HK44" s="355">
        <v>14.162605645253093</v>
      </c>
      <c r="HL44" s="355">
        <v>14.715075161474791</v>
      </c>
      <c r="HM44" s="355">
        <v>14.694501032668972</v>
      </c>
      <c r="HN44" s="355">
        <v>14.072700989621294</v>
      </c>
      <c r="HO44" s="355">
        <v>13.696093285728605</v>
      </c>
      <c r="HP44" s="355">
        <v>14.500599874819175</v>
      </c>
      <c r="HQ44" s="355">
        <v>13.820247336872962</v>
      </c>
      <c r="HR44" s="355">
        <v>14.270449056448237</v>
      </c>
      <c r="HS44" s="355">
        <v>14.703768565771123</v>
      </c>
      <c r="HT44" s="355">
        <v>14.281019292575314</v>
      </c>
      <c r="HU44" s="355">
        <v>14.239782931448495</v>
      </c>
      <c r="HV44" s="355">
        <v>14.615979951243199</v>
      </c>
      <c r="HW44" s="355">
        <v>14.797109017824786</v>
      </c>
      <c r="HX44" s="355">
        <v>15.060970428362925</v>
      </c>
      <c r="HY44" s="355">
        <v>14.726216546909694</v>
      </c>
      <c r="HZ44" s="355">
        <v>14.834450238492886</v>
      </c>
      <c r="IA44" s="455">
        <v>14.027626915394572</v>
      </c>
      <c r="IB44" s="355">
        <v>13.814281472409094</v>
      </c>
      <c r="IC44" s="355">
        <v>13.022091296080459</v>
      </c>
      <c r="ID44" s="455">
        <v>13.851029745503565</v>
      </c>
      <c r="IE44" s="455">
        <v>13.6451568317494</v>
      </c>
      <c r="IF44" s="455">
        <v>13.845423070004818</v>
      </c>
      <c r="IG44" s="455">
        <v>13.704045925418272</v>
      </c>
      <c r="IH44" s="455">
        <v>12.69334716031166</v>
      </c>
      <c r="II44" s="455">
        <v>11.650842653443561</v>
      </c>
      <c r="IJ44" s="455">
        <v>6.2117053053282723</v>
      </c>
      <c r="IK44" s="455">
        <v>12.677404430063349</v>
      </c>
      <c r="IL44" s="455">
        <v>11.967190870766146</v>
      </c>
      <c r="IM44" s="455">
        <v>12.489876009969818</v>
      </c>
      <c r="IN44" s="455">
        <v>12.526742906696533</v>
      </c>
      <c r="IO44" s="455">
        <v>14.186381409557198</v>
      </c>
      <c r="IP44" s="455">
        <v>11.482132816277145</v>
      </c>
      <c r="IQ44" s="524">
        <v>11.864047638435963</v>
      </c>
      <c r="IR44" s="524">
        <v>12.428438341290123</v>
      </c>
      <c r="IS44" s="524">
        <v>12.655615639354616</v>
      </c>
      <c r="IT44" s="524">
        <v>11.774344335699759</v>
      </c>
      <c r="IU44" s="524">
        <v>11.623254556147561</v>
      </c>
      <c r="IV44" s="524">
        <v>11.606712931863717</v>
      </c>
      <c r="IW44" s="524">
        <v>12.586265498934996</v>
      </c>
      <c r="IX44" s="524">
        <v>13.395241823216118</v>
      </c>
      <c r="IY44" s="524">
        <v>13.325087436244607</v>
      </c>
      <c r="IZ44" s="524">
        <v>12.864999157562307</v>
      </c>
      <c r="JA44" s="524">
        <v>12.734876354473606</v>
      </c>
      <c r="JB44" s="524">
        <v>12.077518187332144</v>
      </c>
      <c r="JC44" s="524">
        <v>12.330502551463791</v>
      </c>
      <c r="JD44" s="524">
        <v>13.125814555830637</v>
      </c>
      <c r="JE44" s="524">
        <v>14.182433633753684</v>
      </c>
      <c r="JF44" s="524">
        <v>13.486356215542607</v>
      </c>
      <c r="JG44" s="524">
        <v>13.020643111696154</v>
      </c>
      <c r="JH44" s="524">
        <v>13.51978170468845</v>
      </c>
      <c r="JI44" s="524">
        <v>12.899430468912771</v>
      </c>
      <c r="JJ44" s="524">
        <v>13.037526978065404</v>
      </c>
      <c r="JK44" s="524">
        <v>11.84551886830508</v>
      </c>
      <c r="JL44" s="524">
        <v>12.597599089003168</v>
      </c>
      <c r="JM44" s="524">
        <v>12.941657936291087</v>
      </c>
      <c r="JN44" s="524">
        <v>11.632588365535872</v>
      </c>
      <c r="JO44" s="524">
        <v>13.033577678089232</v>
      </c>
      <c r="JP44" s="524">
        <v>10.807683533858206</v>
      </c>
      <c r="JQ44" s="524">
        <v>11.195448003101815</v>
      </c>
      <c r="JR44" s="524">
        <v>12.440413184151492</v>
      </c>
      <c r="JS44" s="524">
        <v>11.057959266173237</v>
      </c>
      <c r="JT44" s="524">
        <v>11.566108577406608</v>
      </c>
      <c r="JU44" s="524">
        <v>12.311583376961982</v>
      </c>
      <c r="JV44" s="524">
        <v>11.998690642590253</v>
      </c>
      <c r="JW44" s="524">
        <v>12.284926102177295</v>
      </c>
      <c r="JX44" s="524">
        <v>12.610412778844665</v>
      </c>
      <c r="JY44" s="524">
        <v>12.551579892938662</v>
      </c>
      <c r="JZ44" s="524">
        <v>13.081898404836981</v>
      </c>
      <c r="KA44" s="524">
        <v>12.847892093582821</v>
      </c>
      <c r="KB44" s="524">
        <v>12.005534246118636</v>
      </c>
      <c r="KC44" s="524">
        <v>11.46583139900509</v>
      </c>
      <c r="KD44"/>
      <c r="KE44"/>
    </row>
    <row r="45" spans="1:291" ht="13">
      <c r="A45" s="22" t="s">
        <v>53</v>
      </c>
      <c r="B45" s="355"/>
      <c r="C45" s="355"/>
      <c r="D45" s="355"/>
      <c r="E45" s="355"/>
      <c r="F45" s="355"/>
      <c r="G45" s="355"/>
      <c r="H45" s="355"/>
      <c r="I45" s="355"/>
      <c r="J45" s="355"/>
      <c r="K45" s="355"/>
      <c r="L45" s="355"/>
      <c r="M45" s="355"/>
      <c r="N45" s="355"/>
      <c r="O45" s="355"/>
      <c r="P45" s="355"/>
      <c r="Q45" s="355"/>
      <c r="R45" s="355"/>
      <c r="S45" s="355"/>
      <c r="T45" s="355"/>
      <c r="U45" s="355"/>
      <c r="V45" s="355"/>
      <c r="W45" s="355"/>
      <c r="X45" s="355"/>
      <c r="Y45" s="355"/>
      <c r="Z45" s="355"/>
      <c r="AA45" s="355"/>
      <c r="AB45" s="355"/>
      <c r="AC45" s="355"/>
      <c r="AD45" s="355"/>
      <c r="AE45" s="355"/>
      <c r="AF45" s="355"/>
      <c r="AG45" s="355"/>
      <c r="AH45" s="355"/>
      <c r="AI45" s="355"/>
      <c r="AJ45" s="355"/>
      <c r="AK45" s="355"/>
      <c r="AL45" s="355"/>
      <c r="AM45" s="355"/>
      <c r="AN45" s="355"/>
      <c r="AO45" s="355"/>
      <c r="AP45" s="355"/>
      <c r="AQ45" s="355"/>
      <c r="AR45" s="355"/>
      <c r="AS45" s="355"/>
      <c r="AT45" s="355"/>
      <c r="AU45" s="355"/>
      <c r="AV45" s="355"/>
      <c r="AW45" s="355"/>
      <c r="AX45" s="355"/>
      <c r="AY45" s="355"/>
      <c r="AZ45" s="355"/>
      <c r="BA45" s="355"/>
      <c r="BB45" s="355"/>
      <c r="BC45" s="355"/>
      <c r="BD45" s="355"/>
      <c r="BE45" s="355"/>
      <c r="BF45" s="355"/>
      <c r="BG45" s="355"/>
      <c r="BH45" s="355"/>
      <c r="BI45" s="355"/>
      <c r="BJ45" s="355"/>
      <c r="BK45" s="355"/>
      <c r="BL45" s="355"/>
      <c r="BM45" s="355"/>
      <c r="BN45" s="355"/>
      <c r="BO45" s="355"/>
      <c r="BP45" s="355"/>
      <c r="BQ45" s="355"/>
      <c r="BR45" s="355"/>
      <c r="BS45" s="355"/>
      <c r="BT45" s="355"/>
      <c r="BU45" s="355"/>
      <c r="BV45" s="355"/>
      <c r="BW45" s="355"/>
      <c r="BX45" s="355"/>
      <c r="BY45" s="355"/>
      <c r="BZ45" s="355"/>
      <c r="CA45" s="355"/>
      <c r="CB45" s="355"/>
      <c r="CC45" s="355"/>
      <c r="CD45" s="355"/>
      <c r="CE45" s="355"/>
      <c r="CF45" s="355"/>
      <c r="CG45" s="355"/>
      <c r="CH45" s="355"/>
      <c r="CI45" s="355"/>
      <c r="CJ45" s="355"/>
      <c r="CK45" s="355"/>
      <c r="CL45" s="355"/>
      <c r="CM45" s="355"/>
      <c r="CN45" s="355"/>
      <c r="CO45" s="355"/>
      <c r="CP45" s="355"/>
      <c r="CQ45" s="355"/>
      <c r="CR45" s="355"/>
      <c r="CS45" s="355"/>
      <c r="CT45" s="355"/>
      <c r="CU45" s="355"/>
      <c r="CV45" s="355"/>
      <c r="CW45" s="355"/>
      <c r="CX45" s="355"/>
      <c r="CY45" s="355"/>
      <c r="CZ45" s="355"/>
      <c r="DA45" s="355"/>
      <c r="DB45" s="355"/>
      <c r="DC45" s="355"/>
      <c r="DD45" s="355"/>
      <c r="DE45" s="355"/>
      <c r="DF45" s="355">
        <v>12.998103610485005</v>
      </c>
      <c r="DG45" s="355">
        <v>12.997528654133802</v>
      </c>
      <c r="DH45" s="355">
        <v>12.998227247487105</v>
      </c>
      <c r="DI45" s="355">
        <v>12.059645553222023</v>
      </c>
      <c r="DJ45" s="355">
        <v>14.146681745966594</v>
      </c>
      <c r="DK45" s="355">
        <v>12.997737743778927</v>
      </c>
      <c r="DL45" s="355">
        <v>12.998251118716615</v>
      </c>
      <c r="DM45" s="355">
        <v>12.997844787621412</v>
      </c>
      <c r="DN45" s="355">
        <v>12.99828001189015</v>
      </c>
      <c r="DO45" s="355">
        <v>10.822007590748198</v>
      </c>
      <c r="DP45" s="355">
        <v>14.311270345932432</v>
      </c>
      <c r="DQ45" s="355">
        <v>14.382312946983809</v>
      </c>
      <c r="DR45" s="355">
        <v>12.998065061157346</v>
      </c>
      <c r="DS45" s="355">
        <v>12.998356039659029</v>
      </c>
      <c r="DT45" s="355">
        <v>12.998437916797085</v>
      </c>
      <c r="DU45" s="355">
        <v>12.998221925088451</v>
      </c>
      <c r="DV45" s="355">
        <v>12.99838220027231</v>
      </c>
      <c r="DW45" s="355">
        <v>12.99861982480693</v>
      </c>
      <c r="DX45" s="355">
        <v>12.998250336273285</v>
      </c>
      <c r="DY45" s="355">
        <v>12.998027840522639</v>
      </c>
      <c r="DZ45" s="355">
        <v>12.998806893669581</v>
      </c>
      <c r="EA45" s="355">
        <v>12.998551473568686</v>
      </c>
      <c r="EB45" s="355">
        <v>12.998575406582729</v>
      </c>
      <c r="EC45" s="355">
        <v>12.99885204633067</v>
      </c>
      <c r="ED45" s="355">
        <v>12.998548962285554</v>
      </c>
      <c r="EE45" s="355">
        <v>12.998463928434512</v>
      </c>
      <c r="EF45" s="355">
        <v>12.999007943905168</v>
      </c>
      <c r="EG45" s="355">
        <v>12.998332077327428</v>
      </c>
      <c r="EH45" s="355">
        <v>12.998571211981098</v>
      </c>
      <c r="EI45" s="355">
        <v>12.998517993399554</v>
      </c>
      <c r="EJ45" s="355">
        <v>12.998561213278247</v>
      </c>
      <c r="EK45" s="355">
        <v>12.998417212864924</v>
      </c>
      <c r="EL45" s="355">
        <v>12.998435047165827</v>
      </c>
      <c r="EM45" s="355">
        <v>12.998603881005328</v>
      </c>
      <c r="EN45" s="355">
        <v>12.998604995959662</v>
      </c>
      <c r="EO45" s="355">
        <v>12.998643269833849</v>
      </c>
      <c r="EP45" s="355">
        <v>13.075412562778833</v>
      </c>
      <c r="EQ45" s="355">
        <v>12.998747482900049</v>
      </c>
      <c r="ER45" s="355">
        <v>12.998634561328871</v>
      </c>
      <c r="ES45" s="355">
        <v>12.998400901230728</v>
      </c>
      <c r="ET45" s="355">
        <v>12.998561608969432</v>
      </c>
      <c r="EU45" s="355">
        <v>12.998385064909115</v>
      </c>
      <c r="EV45" s="355">
        <v>12.998506001570153</v>
      </c>
      <c r="EW45" s="355">
        <v>12.998604301916616</v>
      </c>
      <c r="EX45" s="355">
        <v>12.998652413560961</v>
      </c>
      <c r="EY45" s="355">
        <v>12.998571990394822</v>
      </c>
      <c r="EZ45" s="355">
        <v>12.983120443039533</v>
      </c>
      <c r="FA45" s="355">
        <v>12.998966049842229</v>
      </c>
      <c r="FB45" s="355">
        <v>12.998275146569995</v>
      </c>
      <c r="FC45" s="355">
        <v>12.998729712182634</v>
      </c>
      <c r="FD45" s="355">
        <v>12.998856589526532</v>
      </c>
      <c r="FE45" s="355">
        <v>12.998468456593306</v>
      </c>
      <c r="FF45" s="355">
        <v>12.998448363638035</v>
      </c>
      <c r="FG45" s="355">
        <v>12.998758690186769</v>
      </c>
      <c r="FH45" s="355">
        <v>12.998531322991266</v>
      </c>
      <c r="FI45" s="355">
        <v>12.998947962995693</v>
      </c>
      <c r="FJ45" s="355">
        <v>12.998977517663933</v>
      </c>
      <c r="FK45" s="355">
        <v>12.99897872647286</v>
      </c>
      <c r="FL45" s="355">
        <v>12.998749423273058</v>
      </c>
      <c r="FM45" s="355">
        <v>12.998989047812319</v>
      </c>
      <c r="FN45" s="355">
        <v>12.99633844611162</v>
      </c>
      <c r="FO45" s="355">
        <v>12.998671256884501</v>
      </c>
      <c r="FP45" s="355">
        <v>12.99893645588031</v>
      </c>
      <c r="FQ45" s="355">
        <v>12.998802030721768</v>
      </c>
      <c r="FR45" s="355">
        <v>12.998802030721768</v>
      </c>
      <c r="FS45" s="355">
        <v>12.999108523630488</v>
      </c>
      <c r="FT45" s="355">
        <v>12.999089794901256</v>
      </c>
      <c r="FU45" s="355">
        <v>12.999027003354314</v>
      </c>
      <c r="FV45" s="355">
        <v>12.998972579407063</v>
      </c>
      <c r="FW45" s="355">
        <v>12.998986399467153</v>
      </c>
      <c r="FX45" s="355">
        <v>12.999063238216092</v>
      </c>
      <c r="FY45" s="355">
        <v>12.998893637214923</v>
      </c>
      <c r="FZ45" s="355">
        <v>12.998503621487949</v>
      </c>
      <c r="GA45" s="355">
        <v>12.999011669884011</v>
      </c>
      <c r="GB45" s="355">
        <v>12.998959523700075</v>
      </c>
      <c r="GC45" s="355">
        <v>12.998673132258773</v>
      </c>
      <c r="GD45" s="355">
        <v>12.998992879208242</v>
      </c>
      <c r="GE45" s="355">
        <v>12.999001238925162</v>
      </c>
      <c r="GF45" s="355">
        <v>12.999176271617095</v>
      </c>
      <c r="GG45" s="355">
        <v>12.99899929501029</v>
      </c>
      <c r="GH45" s="355">
        <v>12.999042143452201</v>
      </c>
      <c r="GI45" s="355">
        <v>12.998841841491659</v>
      </c>
      <c r="GJ45" s="355">
        <v>12.999136315391972</v>
      </c>
      <c r="GK45" s="355">
        <v>12.998608644600971</v>
      </c>
      <c r="GL45" s="355">
        <v>12.998728825298487</v>
      </c>
      <c r="GM45" s="355">
        <v>13.087233507327158</v>
      </c>
      <c r="GN45" s="355">
        <v>12.999005747141327</v>
      </c>
      <c r="GO45" s="355">
        <v>12.99877682756148</v>
      </c>
      <c r="GP45" s="355">
        <v>12.998832468595579</v>
      </c>
      <c r="GQ45" s="355">
        <v>12.999021335459821</v>
      </c>
      <c r="GR45" s="355">
        <v>12.998834570167501</v>
      </c>
      <c r="GS45" s="355">
        <v>12.998739021186269</v>
      </c>
      <c r="GT45" s="355">
        <v>12.998956336956635</v>
      </c>
      <c r="GU45" s="355">
        <v>12.998887303797217</v>
      </c>
      <c r="GV45" s="355">
        <v>12.998968634212426</v>
      </c>
      <c r="GW45" s="355">
        <v>12.999169095534944</v>
      </c>
      <c r="GX45" s="355">
        <v>12.998886363331605</v>
      </c>
      <c r="GY45" s="355">
        <v>12.998922842608087</v>
      </c>
      <c r="GZ45" s="355">
        <v>12.998996192952459</v>
      </c>
      <c r="HA45" s="355">
        <v>12.99900695621205</v>
      </c>
      <c r="HB45" s="355">
        <v>12.999229665492855</v>
      </c>
      <c r="HC45" s="355">
        <v>12.999308839998738</v>
      </c>
      <c r="HD45" s="355">
        <v>12.999336207754878</v>
      </c>
      <c r="HE45" s="355">
        <v>12.99792154858411</v>
      </c>
      <c r="HF45" s="355">
        <v>12.999660610891009</v>
      </c>
      <c r="HG45" s="355">
        <v>12.999766235744762</v>
      </c>
      <c r="HH45" s="355">
        <v>12.999694988905702</v>
      </c>
      <c r="HI45" s="355">
        <v>12.999714598166895</v>
      </c>
      <c r="HJ45" s="355">
        <v>12.543253921056136</v>
      </c>
      <c r="HK45" s="355">
        <v>12.815885941747666</v>
      </c>
      <c r="HL45" s="355">
        <v>13.641884384797557</v>
      </c>
      <c r="HM45" s="355">
        <v>12.999678143899935</v>
      </c>
      <c r="HN45" s="355">
        <v>12.999646170831127</v>
      </c>
      <c r="HO45" s="355">
        <v>12.999703808145911</v>
      </c>
      <c r="HP45" s="355">
        <v>12.999724989357221</v>
      </c>
      <c r="HQ45" s="355">
        <v>12.999694427701616</v>
      </c>
      <c r="HR45" s="355">
        <v>12.999705701710084</v>
      </c>
      <c r="HS45" s="355">
        <v>12.999720616143325</v>
      </c>
      <c r="HT45" s="355">
        <v>12.999730146823644</v>
      </c>
      <c r="HU45" s="355">
        <v>12.999738540266394</v>
      </c>
      <c r="HV45" s="355">
        <v>12.999706344296804</v>
      </c>
      <c r="HW45" s="355">
        <v>12.999679924175327</v>
      </c>
      <c r="HX45" s="355">
        <v>12.999681426429037</v>
      </c>
      <c r="HY45" s="355">
        <v>12.999677603585594</v>
      </c>
      <c r="HZ45" s="355">
        <v>13.496999207711067</v>
      </c>
      <c r="IA45" s="455">
        <v>12.999759350859767</v>
      </c>
      <c r="IB45" s="355">
        <v>12.999748306993657</v>
      </c>
      <c r="IC45" s="355">
        <v>12.999708671654785</v>
      </c>
      <c r="ID45" s="455">
        <v>12.999635852894661</v>
      </c>
      <c r="IE45" s="455">
        <v>12.999651972039606</v>
      </c>
      <c r="IF45" s="455">
        <v>12.999643534639688</v>
      </c>
      <c r="IG45" s="455">
        <v>12.418848395534287</v>
      </c>
      <c r="IH45" s="455">
        <v>12.999642002586002</v>
      </c>
      <c r="II45" s="455">
        <v>12.999659110383233</v>
      </c>
      <c r="IJ45" s="455">
        <v>12.99966413565242</v>
      </c>
      <c r="IK45" s="455">
        <v>12.999081108762505</v>
      </c>
      <c r="IL45" s="455">
        <v>12.999282931222519</v>
      </c>
      <c r="IM45" s="455">
        <v>13.079963293679368</v>
      </c>
      <c r="IN45" s="455">
        <v>12.999368546217587</v>
      </c>
      <c r="IO45" s="455">
        <v>13.012235171799865</v>
      </c>
      <c r="IP45" s="455">
        <v>12.999474503817291</v>
      </c>
      <c r="IQ45" s="524">
        <v>12.914528915419453</v>
      </c>
      <c r="IR45" s="524">
        <v>12.992253879311514</v>
      </c>
      <c r="IS45" s="524">
        <v>12.999569447663339</v>
      </c>
      <c r="IT45" s="524">
        <v>9.6895282186353136</v>
      </c>
      <c r="IU45" s="524">
        <v>9.3664087087620143</v>
      </c>
      <c r="IV45" s="524">
        <v>8.0133636552820775</v>
      </c>
      <c r="IW45" s="524">
        <v>9.7455257866556249</v>
      </c>
      <c r="IX45" s="524">
        <v>8.7153524147659951</v>
      </c>
      <c r="IY45" s="524">
        <v>9.7513881824756332</v>
      </c>
      <c r="IZ45" s="524">
        <v>11.796455852185648</v>
      </c>
      <c r="JA45" s="524">
        <v>10.963966971565116</v>
      </c>
      <c r="JB45" s="524">
        <v>10.104580257698563</v>
      </c>
      <c r="JC45" s="524">
        <v>9.7516995155874326</v>
      </c>
      <c r="JD45" s="524">
        <v>10.267406237585721</v>
      </c>
      <c r="JE45" s="524">
        <v>9.736902828410944</v>
      </c>
      <c r="JF45" s="524">
        <v>9.9555233660969584</v>
      </c>
      <c r="JG45" s="524">
        <v>9.8668299495566156</v>
      </c>
      <c r="JH45" s="524">
        <v>8.1743878873912905</v>
      </c>
      <c r="JI45" s="524">
        <v>8.3876058798704491</v>
      </c>
      <c r="JJ45" s="524">
        <v>8.5270506345523316</v>
      </c>
      <c r="JK45" s="524">
        <v>8.4222477038424941</v>
      </c>
      <c r="JL45" s="524">
        <v>6.1956525794553858</v>
      </c>
      <c r="JM45" s="524">
        <v>6.6345097847929502</v>
      </c>
      <c r="JN45" s="524">
        <v>7.431133238864815</v>
      </c>
      <c r="JO45" s="524">
        <v>7.5606019126834143</v>
      </c>
      <c r="JP45" s="524">
        <v>6.4410215850197439</v>
      </c>
      <c r="JQ45" s="524">
        <v>5.7565571484287421</v>
      </c>
      <c r="JR45" s="524">
        <v>6.563958777853462</v>
      </c>
      <c r="JS45" s="524">
        <v>4.091625575650859</v>
      </c>
      <c r="JT45" s="524">
        <v>4.0524688367484876</v>
      </c>
      <c r="JU45" s="524">
        <v>5.9450702087285174</v>
      </c>
      <c r="JV45" s="524">
        <v>5.4736215534302124</v>
      </c>
      <c r="JW45" s="524">
        <v>6.0677296695908991</v>
      </c>
      <c r="JX45" s="524">
        <v>5.6490579253600028</v>
      </c>
      <c r="JY45" s="524">
        <v>5.6126735858968972</v>
      </c>
      <c r="JZ45" s="524">
        <v>6.3434252868563492</v>
      </c>
      <c r="KA45" s="524">
        <v>5.2200758728625498</v>
      </c>
      <c r="KB45" s="524">
        <v>5.2647425598200597</v>
      </c>
      <c r="KC45" s="524">
        <v>5.5524705480454113</v>
      </c>
      <c r="KD45"/>
      <c r="KE45"/>
    </row>
    <row r="46" spans="1:291" ht="13">
      <c r="A46" s="23" t="s">
        <v>0</v>
      </c>
      <c r="B46" s="356"/>
      <c r="C46" s="356"/>
      <c r="D46" s="356"/>
      <c r="E46" s="356"/>
      <c r="F46" s="356"/>
      <c r="G46" s="356"/>
      <c r="H46" s="356"/>
      <c r="I46" s="356"/>
      <c r="J46" s="356"/>
      <c r="K46" s="356"/>
      <c r="L46" s="356"/>
      <c r="M46" s="356"/>
      <c r="N46" s="356"/>
      <c r="O46" s="356"/>
      <c r="P46" s="356"/>
      <c r="Q46" s="356"/>
      <c r="R46" s="356"/>
      <c r="S46" s="356"/>
      <c r="T46" s="356"/>
      <c r="U46" s="356"/>
      <c r="V46" s="356"/>
      <c r="W46" s="356"/>
      <c r="X46" s="356"/>
      <c r="Y46" s="356"/>
      <c r="Z46" s="356"/>
      <c r="AA46" s="356"/>
      <c r="AB46" s="356"/>
      <c r="AC46" s="356"/>
      <c r="AD46" s="356"/>
      <c r="AE46" s="356"/>
      <c r="AF46" s="356"/>
      <c r="AG46" s="356"/>
      <c r="AH46" s="356"/>
      <c r="AI46" s="356"/>
      <c r="AJ46" s="356"/>
      <c r="AK46" s="356"/>
      <c r="AL46" s="356"/>
      <c r="AM46" s="356"/>
      <c r="AN46" s="356"/>
      <c r="AO46" s="356"/>
      <c r="AP46" s="356"/>
      <c r="AQ46" s="356"/>
      <c r="AR46" s="356"/>
      <c r="AS46" s="356"/>
      <c r="AT46" s="356"/>
      <c r="AU46" s="356"/>
      <c r="AV46" s="356"/>
      <c r="AW46" s="356"/>
      <c r="AX46" s="356"/>
      <c r="AY46" s="356"/>
      <c r="AZ46" s="356"/>
      <c r="BA46" s="356"/>
      <c r="BB46" s="356"/>
      <c r="BC46" s="356"/>
      <c r="BD46" s="356"/>
      <c r="BE46" s="356"/>
      <c r="BF46" s="356"/>
      <c r="BG46" s="356"/>
      <c r="BH46" s="356"/>
      <c r="BI46" s="356"/>
      <c r="BJ46" s="356"/>
      <c r="BK46" s="356"/>
      <c r="BL46" s="356"/>
      <c r="BM46" s="356"/>
      <c r="BN46" s="356"/>
      <c r="BO46" s="356"/>
      <c r="BP46" s="356"/>
      <c r="BQ46" s="356"/>
      <c r="BR46" s="356"/>
      <c r="BS46" s="356"/>
      <c r="BT46" s="356"/>
      <c r="BU46" s="356"/>
      <c r="BV46" s="356"/>
      <c r="BW46" s="356"/>
      <c r="BX46" s="356"/>
      <c r="BY46" s="356"/>
      <c r="BZ46" s="356"/>
      <c r="CA46" s="356"/>
      <c r="CB46" s="356"/>
      <c r="CC46" s="356"/>
      <c r="CD46" s="356"/>
      <c r="CE46" s="356"/>
      <c r="CF46" s="356"/>
      <c r="CG46" s="356"/>
      <c r="CH46" s="356"/>
      <c r="CI46" s="356"/>
      <c r="CJ46" s="356"/>
      <c r="CK46" s="356"/>
      <c r="CL46" s="356"/>
      <c r="CM46" s="356"/>
      <c r="CN46" s="356"/>
      <c r="CO46" s="356"/>
      <c r="CP46" s="356"/>
      <c r="CQ46" s="356"/>
      <c r="CR46" s="356"/>
      <c r="CS46" s="356"/>
      <c r="CT46" s="356"/>
      <c r="CU46" s="356"/>
      <c r="CV46" s="356"/>
      <c r="CW46" s="356"/>
      <c r="CX46" s="356"/>
      <c r="CY46" s="356"/>
      <c r="CZ46" s="356"/>
      <c r="DA46" s="356"/>
      <c r="DB46" s="356"/>
      <c r="DC46" s="356"/>
      <c r="DD46" s="356"/>
      <c r="DE46" s="356"/>
      <c r="DF46" s="356">
        <v>6.5589879184191116</v>
      </c>
      <c r="DG46" s="356">
        <v>6.3466170410609006</v>
      </c>
      <c r="DH46" s="356">
        <v>6.4318746284548194</v>
      </c>
      <c r="DI46" s="356">
        <v>5.4683025614774641</v>
      </c>
      <c r="DJ46" s="356">
        <v>7.0021420269786727</v>
      </c>
      <c r="DK46" s="356">
        <v>6.1177960058537009</v>
      </c>
      <c r="DL46" s="356">
        <v>6.2920883865649087</v>
      </c>
      <c r="DM46" s="356">
        <v>6.1797719348714297</v>
      </c>
      <c r="DN46" s="356">
        <v>6.4140718456883201</v>
      </c>
      <c r="DO46" s="356">
        <v>5.2796878440099864</v>
      </c>
      <c r="DP46" s="356">
        <v>6.7010785166631877</v>
      </c>
      <c r="DQ46" s="356">
        <v>6.5867953366449639</v>
      </c>
      <c r="DR46" s="356">
        <v>6.3198860161659214</v>
      </c>
      <c r="DS46" s="356">
        <v>6.1143668214483755</v>
      </c>
      <c r="DT46" s="356">
        <v>6.5914347186982916</v>
      </c>
      <c r="DU46" s="356">
        <v>6.0000352795382481</v>
      </c>
      <c r="DV46" s="356">
        <v>6.4277828089575415</v>
      </c>
      <c r="DW46" s="356">
        <v>5.908573634176598</v>
      </c>
      <c r="DX46" s="356">
        <v>6.1552878466625343</v>
      </c>
      <c r="DY46" s="356">
        <v>6.0622515484477155</v>
      </c>
      <c r="DZ46" s="356">
        <v>6.2540156099209891</v>
      </c>
      <c r="EA46" s="356">
        <v>6.1061209823137093</v>
      </c>
      <c r="EB46" s="356">
        <v>6.1729324541154673</v>
      </c>
      <c r="EC46" s="356">
        <v>6.0538445227052327</v>
      </c>
      <c r="ED46" s="356">
        <v>6.127929719510683</v>
      </c>
      <c r="EE46" s="356">
        <v>5.7912936515075799</v>
      </c>
      <c r="EF46" s="356">
        <v>6.1525061821906313</v>
      </c>
      <c r="EG46" s="356">
        <v>5.9357320221554977</v>
      </c>
      <c r="EH46" s="356">
        <v>5.9943598107717913</v>
      </c>
      <c r="EI46" s="356">
        <v>5.6434142014017343</v>
      </c>
      <c r="EJ46" s="356">
        <v>5.9831892542718528</v>
      </c>
      <c r="EK46" s="356">
        <v>5.3254601811638205</v>
      </c>
      <c r="EL46" s="356">
        <v>5.9767557440321513</v>
      </c>
      <c r="EM46" s="356">
        <v>5.460531471907923</v>
      </c>
      <c r="EN46" s="356">
        <v>6.0169887321901108</v>
      </c>
      <c r="EO46" s="356">
        <v>5.3251622122072728</v>
      </c>
      <c r="EP46" s="356">
        <v>6.1041254181309492</v>
      </c>
      <c r="EQ46" s="356">
        <v>5.6771154310987386</v>
      </c>
      <c r="ER46" s="356">
        <v>5.9787448882059566</v>
      </c>
      <c r="ES46" s="356">
        <v>5.6544682150775829</v>
      </c>
      <c r="ET46" s="356">
        <v>5.8983109665599649</v>
      </c>
      <c r="EU46" s="356">
        <v>4.9562835969327148</v>
      </c>
      <c r="EV46" s="356">
        <v>5.8965351681451255</v>
      </c>
      <c r="EW46" s="356">
        <v>5.3661359635153865</v>
      </c>
      <c r="EX46" s="356">
        <v>5.966952033534195</v>
      </c>
      <c r="EY46" s="356">
        <v>5.5492574902591372</v>
      </c>
      <c r="EZ46" s="356">
        <v>5.8658952271972495</v>
      </c>
      <c r="FA46" s="356">
        <v>5.3355533373052371</v>
      </c>
      <c r="FB46" s="356">
        <v>5.8248170071570229</v>
      </c>
      <c r="FC46" s="356">
        <v>5.5329166432539463</v>
      </c>
      <c r="FD46" s="356">
        <v>5.746916452226408</v>
      </c>
      <c r="FE46" s="356">
        <v>5.2365104310440591</v>
      </c>
      <c r="FF46" s="356">
        <v>5.5948858328116327</v>
      </c>
      <c r="FG46" s="356">
        <v>5.1368057227412329</v>
      </c>
      <c r="FH46" s="356">
        <v>5.6065772355890831</v>
      </c>
      <c r="FI46" s="356">
        <v>5.1144414436996097</v>
      </c>
      <c r="FJ46" s="356">
        <v>5.4571462391781997</v>
      </c>
      <c r="FK46" s="356">
        <v>5.2430004556777368</v>
      </c>
      <c r="FL46" s="356">
        <v>5.6546281298186178</v>
      </c>
      <c r="FM46" s="356">
        <v>5.0512851354074142</v>
      </c>
      <c r="FN46" s="356">
        <v>5.3749388411141776</v>
      </c>
      <c r="FO46" s="356">
        <v>5.2676970957460405</v>
      </c>
      <c r="FP46" s="356">
        <v>5.5320566063591352</v>
      </c>
      <c r="FQ46" s="356">
        <v>5.1464969781216459</v>
      </c>
      <c r="FR46" s="356">
        <v>5.5221489165449222</v>
      </c>
      <c r="FS46" s="356">
        <v>5.239623166950242</v>
      </c>
      <c r="FT46" s="356">
        <v>5.6139803182771351</v>
      </c>
      <c r="FU46" s="356">
        <v>5.4109133607847966</v>
      </c>
      <c r="FV46" s="356">
        <v>5.4980949354612703</v>
      </c>
      <c r="FW46" s="356">
        <v>5.1668024358021709</v>
      </c>
      <c r="FX46" s="356">
        <v>5.6495019873598613</v>
      </c>
      <c r="FY46" s="356">
        <v>4.2343951025832736</v>
      </c>
      <c r="FZ46" s="356">
        <v>5.4132333815430922</v>
      </c>
      <c r="GA46" s="356">
        <v>5.0304521735499996</v>
      </c>
      <c r="GB46" s="356">
        <v>5.4124290338523906</v>
      </c>
      <c r="GC46" s="356">
        <v>5.2754269125051261</v>
      </c>
      <c r="GD46" s="356">
        <v>5.4389664474356554</v>
      </c>
      <c r="GE46" s="356">
        <v>5.2081438712979109</v>
      </c>
      <c r="GF46" s="356">
        <v>5.4714672980658818</v>
      </c>
      <c r="GG46" s="356">
        <v>4.9792911502578772</v>
      </c>
      <c r="GH46" s="356">
        <v>5.3162055363519496</v>
      </c>
      <c r="GI46" s="356">
        <v>5.2770502613852646</v>
      </c>
      <c r="GJ46" s="356">
        <v>5.7515307955283816</v>
      </c>
      <c r="GK46" s="356">
        <v>4.771969042593593</v>
      </c>
      <c r="GL46" s="356">
        <v>5.5202964896383744</v>
      </c>
      <c r="GM46" s="356">
        <v>4.8539706592996357</v>
      </c>
      <c r="GN46" s="356">
        <v>5.3717230993473892</v>
      </c>
      <c r="GO46" s="356">
        <v>5.039506936828559</v>
      </c>
      <c r="GP46" s="356">
        <v>5.43390417208062</v>
      </c>
      <c r="GQ46" s="356">
        <v>5.1845160560550081</v>
      </c>
      <c r="GR46" s="356">
        <v>5.4885944537924649</v>
      </c>
      <c r="GS46" s="356">
        <v>4.9724332554384993</v>
      </c>
      <c r="GT46" s="356">
        <v>5.3978399755393953</v>
      </c>
      <c r="GU46" s="356">
        <v>5.1460864939127733</v>
      </c>
      <c r="GV46" s="356">
        <v>5.3151776882859982</v>
      </c>
      <c r="GW46" s="356">
        <v>4.6975903275512527</v>
      </c>
      <c r="GX46" s="356">
        <v>5.5431873341729503</v>
      </c>
      <c r="GY46" s="356">
        <v>5.0769885647579045</v>
      </c>
      <c r="GZ46" s="356">
        <v>5.4209232443148352</v>
      </c>
      <c r="HA46" s="356">
        <v>5.0419222194387521</v>
      </c>
      <c r="HB46" s="356">
        <v>5.2627173446540461</v>
      </c>
      <c r="HC46" s="356">
        <v>4.9979709837396635</v>
      </c>
      <c r="HD46" s="356">
        <v>5.3749249971777822</v>
      </c>
      <c r="HE46" s="356">
        <v>5.0486363419034213</v>
      </c>
      <c r="HF46" s="356">
        <v>5.2288955539363666</v>
      </c>
      <c r="HG46" s="356">
        <v>4.7640404156087319</v>
      </c>
      <c r="HH46" s="356">
        <v>5.2803996340021406</v>
      </c>
      <c r="HI46" s="356">
        <v>4.8396199049765078</v>
      </c>
      <c r="HJ46" s="356">
        <v>4.5884527593958255</v>
      </c>
      <c r="HK46" s="356">
        <v>4.8419358088589757</v>
      </c>
      <c r="HL46" s="356">
        <v>6.0000269237038344</v>
      </c>
      <c r="HM46" s="356">
        <v>5.0773447280276081</v>
      </c>
      <c r="HN46" s="356">
        <v>5.1231806010260481</v>
      </c>
      <c r="HO46" s="356">
        <v>4.703671427220991</v>
      </c>
      <c r="HP46" s="356">
        <v>5.1307660201224667</v>
      </c>
      <c r="HQ46" s="356">
        <v>4.8779338027615209</v>
      </c>
      <c r="HR46" s="356">
        <v>5.1828064884028002</v>
      </c>
      <c r="HS46" s="356">
        <v>4.79612392283234</v>
      </c>
      <c r="HT46" s="356">
        <v>4.9796710824686583</v>
      </c>
      <c r="HU46" s="356">
        <v>4.6015023455012898</v>
      </c>
      <c r="HV46" s="356">
        <v>4.8843389550478502</v>
      </c>
      <c r="HW46" s="356">
        <v>4.4340610190359184</v>
      </c>
      <c r="HX46" s="356">
        <v>4.8457009536722904</v>
      </c>
      <c r="HY46" s="356">
        <v>4.6521150497547303</v>
      </c>
      <c r="HZ46" s="356">
        <v>4.8646537971783088</v>
      </c>
      <c r="IA46" s="456">
        <v>4.694403121845907</v>
      </c>
      <c r="IB46" s="356">
        <v>4.6265223796202974</v>
      </c>
      <c r="IC46" s="356">
        <v>4.4790815859435043</v>
      </c>
      <c r="ID46" s="456">
        <v>4.5359568154747478</v>
      </c>
      <c r="IE46" s="456">
        <v>4.58930511337108</v>
      </c>
      <c r="IF46" s="456">
        <v>4.6142847078054503</v>
      </c>
      <c r="IG46" s="456">
        <v>4.3664371337967269</v>
      </c>
      <c r="IH46" s="456">
        <v>4.6304497469278401</v>
      </c>
      <c r="II46" s="456">
        <v>4.2091688328068448</v>
      </c>
      <c r="IJ46" s="456">
        <v>4.214814482175087</v>
      </c>
      <c r="IK46" s="456">
        <v>3.91830172737364</v>
      </c>
      <c r="IL46" s="456">
        <v>4.4174399681737873</v>
      </c>
      <c r="IM46" s="456">
        <v>4.2022723046849908</v>
      </c>
      <c r="IN46" s="456">
        <v>4.3175490690870024</v>
      </c>
      <c r="IO46" s="456">
        <v>4.1484693014667897</v>
      </c>
      <c r="IP46" s="456">
        <v>4.2367333610752009</v>
      </c>
      <c r="IQ46" s="525">
        <v>4.1707000856317249</v>
      </c>
      <c r="IR46" s="525">
        <v>4.3818960977198147</v>
      </c>
      <c r="IS46" s="525">
        <v>3.9831585844843098</v>
      </c>
      <c r="IT46" s="525">
        <v>4.2839476549975872</v>
      </c>
      <c r="IU46" s="525">
        <v>4.0134991499961901</v>
      </c>
      <c r="IV46" s="525">
        <v>3.9578529388272687</v>
      </c>
      <c r="IW46" s="525">
        <v>4.0123434544186969</v>
      </c>
      <c r="IX46" s="525">
        <v>4.2319311842595555</v>
      </c>
      <c r="IY46" s="525">
        <v>3.966349559897477</v>
      </c>
      <c r="IZ46" s="525">
        <v>3.8898891777885778</v>
      </c>
      <c r="JA46" s="525">
        <v>3.6330816630703207</v>
      </c>
      <c r="JB46" s="525">
        <v>3.8238356685330412</v>
      </c>
      <c r="JC46" s="525">
        <v>3.6937540571104654</v>
      </c>
      <c r="JD46" s="525">
        <v>3.9321203939564091</v>
      </c>
      <c r="JE46" s="525">
        <v>3.6320592054968976</v>
      </c>
      <c r="JF46" s="525">
        <v>3.7957738164857817</v>
      </c>
      <c r="JG46" s="525">
        <v>3.7106235791894044</v>
      </c>
      <c r="JH46" s="525">
        <v>3.8374472321994118</v>
      </c>
      <c r="JI46" s="525">
        <v>3.6700994953030057</v>
      </c>
      <c r="JJ46" s="525">
        <v>3.7415399800539024</v>
      </c>
      <c r="JK46" s="525">
        <v>3.5112906569609654</v>
      </c>
      <c r="JL46" s="525">
        <v>3.6839140947117777</v>
      </c>
      <c r="JM46" s="525">
        <v>3.7229404070227323</v>
      </c>
      <c r="JN46" s="525">
        <v>3.6887371613132065</v>
      </c>
      <c r="JO46" s="525">
        <v>3.6949420124674859</v>
      </c>
      <c r="JP46" s="525">
        <v>3.485819902151674</v>
      </c>
      <c r="JQ46" s="525">
        <v>3.3952711112421143</v>
      </c>
      <c r="JR46" s="525">
        <v>3.6082977259904054</v>
      </c>
      <c r="JS46" s="525">
        <v>3.4293933852592424</v>
      </c>
      <c r="JT46" s="525">
        <v>3.472858621624777</v>
      </c>
      <c r="JU46" s="525">
        <v>3.4747241954714885</v>
      </c>
      <c r="JV46" s="525">
        <v>3.5781583231995309</v>
      </c>
      <c r="JW46" s="525">
        <v>3.5570998835118699</v>
      </c>
      <c r="JX46" s="525">
        <v>3.4262340052694067</v>
      </c>
      <c r="JY46" s="525">
        <v>3.6641990418470733</v>
      </c>
      <c r="JZ46" s="525">
        <v>3.674161399936648</v>
      </c>
      <c r="KA46" s="525">
        <v>3.5341065541354646</v>
      </c>
      <c r="KB46" s="525">
        <v>3.5710320961193651</v>
      </c>
      <c r="KC46" s="525">
        <v>3.6201141863691411</v>
      </c>
      <c r="KD46"/>
      <c r="KE46"/>
    </row>
    <row r="48" spans="1:291" s="344" customFormat="1"/>
    <row r="50" spans="1:291" ht="18.5">
      <c r="A50" s="592" t="s">
        <v>328</v>
      </c>
    </row>
    <row r="51" spans="1:291">
      <c r="IX51" s="547"/>
      <c r="IY51" s="547"/>
      <c r="IZ51" s="547"/>
      <c r="JA51" s="547"/>
      <c r="JB51" s="547"/>
      <c r="JC51" s="547"/>
      <c r="JD51" s="547"/>
      <c r="JE51" s="547"/>
      <c r="JF51" s="547"/>
      <c r="JG51" s="547"/>
      <c r="JH51" s="547"/>
      <c r="JI51" s="547"/>
      <c r="JJ51" s="547"/>
      <c r="JK51" s="547"/>
      <c r="JL51" s="547"/>
      <c r="JM51" s="547"/>
      <c r="JN51" s="547"/>
      <c r="JO51" s="547"/>
      <c r="JP51" s="547"/>
      <c r="JQ51" s="547"/>
      <c r="JR51" s="547"/>
      <c r="JS51" s="547"/>
      <c r="JT51" s="547"/>
      <c r="JU51" s="547"/>
      <c r="JV51" s="547"/>
      <c r="JW51" s="547"/>
      <c r="JX51" s="547"/>
      <c r="JY51" s="547"/>
      <c r="JZ51" s="547"/>
      <c r="KA51" s="547"/>
      <c r="KB51" s="547"/>
      <c r="KC51" s="547"/>
      <c r="KD51" s="547"/>
      <c r="KE51" s="547"/>
    </row>
    <row r="52" spans="1:291" ht="15.5">
      <c r="A52" s="278" t="s">
        <v>254</v>
      </c>
      <c r="IX52" s="547"/>
      <c r="IY52" s="547"/>
      <c r="IZ52" s="547"/>
      <c r="JA52" s="547"/>
      <c r="JB52" s="547"/>
      <c r="JC52" s="547"/>
      <c r="JD52" s="547"/>
      <c r="JE52" s="547"/>
      <c r="JF52" s="547"/>
      <c r="JG52" s="547"/>
      <c r="JH52" s="547"/>
      <c r="JI52" s="547"/>
      <c r="JJ52" s="547"/>
      <c r="JK52" s="547"/>
      <c r="JL52" s="547"/>
      <c r="JM52" s="547"/>
      <c r="JN52" s="547"/>
      <c r="JO52" s="547"/>
      <c r="JP52" s="547"/>
      <c r="JQ52" s="547"/>
      <c r="JR52" s="547"/>
      <c r="JS52" s="547"/>
      <c r="JT52" s="547"/>
      <c r="JU52" s="547"/>
      <c r="JV52" s="547"/>
      <c r="JW52" s="547"/>
      <c r="JX52" s="547"/>
      <c r="JY52" s="547"/>
      <c r="JZ52" s="547"/>
      <c r="KA52" s="547"/>
      <c r="KB52" s="547"/>
      <c r="KC52" s="547"/>
      <c r="KD52" s="547"/>
      <c r="KE52" s="547"/>
    </row>
    <row r="53" spans="1:291" ht="13">
      <c r="A53" s="310" t="s">
        <v>252</v>
      </c>
      <c r="B53" s="227">
        <v>36526</v>
      </c>
      <c r="C53" s="227">
        <v>36557</v>
      </c>
      <c r="D53" s="227">
        <v>36586</v>
      </c>
      <c r="E53" s="227">
        <v>36617</v>
      </c>
      <c r="F53" s="227">
        <v>36647</v>
      </c>
      <c r="G53" s="227">
        <v>36678</v>
      </c>
      <c r="H53" s="227">
        <v>36708</v>
      </c>
      <c r="I53" s="227">
        <v>36739</v>
      </c>
      <c r="J53" s="227">
        <v>36770</v>
      </c>
      <c r="K53" s="227">
        <v>36800</v>
      </c>
      <c r="L53" s="227">
        <v>36831</v>
      </c>
      <c r="M53" s="228">
        <v>36861</v>
      </c>
      <c r="N53" s="226">
        <v>36892</v>
      </c>
      <c r="O53" s="227">
        <v>36923</v>
      </c>
      <c r="P53" s="227">
        <v>36951</v>
      </c>
      <c r="Q53" s="227">
        <v>36982</v>
      </c>
      <c r="R53" s="227">
        <v>37012</v>
      </c>
      <c r="S53" s="227">
        <v>37043</v>
      </c>
      <c r="T53" s="227">
        <v>37073</v>
      </c>
      <c r="U53" s="227">
        <v>37104</v>
      </c>
      <c r="V53" s="227">
        <v>37135</v>
      </c>
      <c r="W53" s="227">
        <v>37165</v>
      </c>
      <c r="X53" s="227">
        <v>37196</v>
      </c>
      <c r="Y53" s="228">
        <v>37226</v>
      </c>
      <c r="Z53" s="226">
        <v>37257</v>
      </c>
      <c r="AA53" s="227">
        <v>37288</v>
      </c>
      <c r="AB53" s="227">
        <v>37316</v>
      </c>
      <c r="AC53" s="227">
        <v>37347</v>
      </c>
      <c r="AD53" s="227">
        <v>37377</v>
      </c>
      <c r="AE53" s="227">
        <v>37408</v>
      </c>
      <c r="AF53" s="227">
        <v>37438</v>
      </c>
      <c r="AG53" s="227">
        <v>37469</v>
      </c>
      <c r="AH53" s="227">
        <v>37500</v>
      </c>
      <c r="AI53" s="227">
        <v>37530</v>
      </c>
      <c r="AJ53" s="227">
        <v>37561</v>
      </c>
      <c r="AK53" s="228">
        <v>37591</v>
      </c>
      <c r="AL53" s="226">
        <v>37622</v>
      </c>
      <c r="AM53" s="227">
        <v>37653</v>
      </c>
      <c r="AN53" s="227">
        <v>37681</v>
      </c>
      <c r="AO53" s="227">
        <v>37712</v>
      </c>
      <c r="AP53" s="227">
        <v>37742</v>
      </c>
      <c r="AQ53" s="227">
        <v>37773</v>
      </c>
      <c r="AR53" s="227">
        <v>37803</v>
      </c>
      <c r="AS53" s="227">
        <v>37834</v>
      </c>
      <c r="AT53" s="227">
        <v>37865</v>
      </c>
      <c r="AU53" s="227">
        <v>37895</v>
      </c>
      <c r="AV53" s="227">
        <v>37926</v>
      </c>
      <c r="AW53" s="228">
        <v>37956</v>
      </c>
      <c r="AX53" s="226">
        <v>37987</v>
      </c>
      <c r="AY53" s="227">
        <v>38018</v>
      </c>
      <c r="AZ53" s="227">
        <v>38047</v>
      </c>
      <c r="BA53" s="227">
        <v>38078</v>
      </c>
      <c r="BB53" s="227">
        <v>38108</v>
      </c>
      <c r="BC53" s="227">
        <v>38139</v>
      </c>
      <c r="BD53" s="227">
        <v>38169</v>
      </c>
      <c r="BE53" s="227">
        <v>38200</v>
      </c>
      <c r="BF53" s="227">
        <v>38231</v>
      </c>
      <c r="BG53" s="227">
        <v>38261</v>
      </c>
      <c r="BH53" s="227">
        <v>38292</v>
      </c>
      <c r="BI53" s="228">
        <v>38322</v>
      </c>
      <c r="BJ53" s="226">
        <v>38353</v>
      </c>
      <c r="BK53" s="227">
        <v>38384</v>
      </c>
      <c r="BL53" s="227">
        <v>38412</v>
      </c>
      <c r="BM53" s="227">
        <v>38443</v>
      </c>
      <c r="BN53" s="227">
        <v>38473</v>
      </c>
      <c r="BO53" s="227">
        <v>38504</v>
      </c>
      <c r="BP53" s="227">
        <v>38534</v>
      </c>
      <c r="BQ53" s="227">
        <v>38565</v>
      </c>
      <c r="BR53" s="227">
        <v>38596</v>
      </c>
      <c r="BS53" s="227">
        <v>38626</v>
      </c>
      <c r="BT53" s="227">
        <v>38657</v>
      </c>
      <c r="BU53" s="228">
        <v>38687</v>
      </c>
      <c r="BV53" s="226">
        <v>38718</v>
      </c>
      <c r="BW53" s="227">
        <v>38749</v>
      </c>
      <c r="BX53" s="227">
        <v>38777</v>
      </c>
      <c r="BY53" s="227">
        <v>38808</v>
      </c>
      <c r="BZ53" s="227">
        <v>38838</v>
      </c>
      <c r="CA53" s="227">
        <v>38869</v>
      </c>
      <c r="CB53" s="227">
        <v>38899</v>
      </c>
      <c r="CC53" s="227">
        <v>38930</v>
      </c>
      <c r="CD53" s="227">
        <v>38961</v>
      </c>
      <c r="CE53" s="227">
        <v>38991</v>
      </c>
      <c r="CF53" s="227">
        <v>39022</v>
      </c>
      <c r="CG53" s="228">
        <v>39052</v>
      </c>
      <c r="CH53" s="226">
        <v>39083</v>
      </c>
      <c r="CI53" s="227">
        <v>39114</v>
      </c>
      <c r="CJ53" s="227">
        <v>39142</v>
      </c>
      <c r="CK53" s="227">
        <v>39173</v>
      </c>
      <c r="CL53" s="227">
        <v>39203</v>
      </c>
      <c r="CM53" s="227">
        <v>39234</v>
      </c>
      <c r="CN53" s="227">
        <v>39264</v>
      </c>
      <c r="CO53" s="227">
        <v>39295</v>
      </c>
      <c r="CP53" s="227">
        <v>39326</v>
      </c>
      <c r="CQ53" s="227">
        <v>39356</v>
      </c>
      <c r="CR53" s="227">
        <v>39387</v>
      </c>
      <c r="CS53" s="228">
        <v>39417</v>
      </c>
      <c r="CT53" s="226">
        <v>39448</v>
      </c>
      <c r="CU53" s="227">
        <v>39479</v>
      </c>
      <c r="CV53" s="227">
        <v>39508</v>
      </c>
      <c r="CW53" s="227">
        <v>39539</v>
      </c>
      <c r="CX53" s="227">
        <v>39569</v>
      </c>
      <c r="CY53" s="227">
        <v>39600</v>
      </c>
      <c r="CZ53" s="227">
        <v>39630</v>
      </c>
      <c r="DA53" s="227">
        <v>39661</v>
      </c>
      <c r="DB53" s="227">
        <v>39692</v>
      </c>
      <c r="DC53" s="227">
        <v>39722</v>
      </c>
      <c r="DD53" s="227">
        <v>39753</v>
      </c>
      <c r="DE53" s="228">
        <v>39783</v>
      </c>
      <c r="DF53" s="226">
        <v>39814</v>
      </c>
      <c r="DG53" s="227">
        <v>39845</v>
      </c>
      <c r="DH53" s="227">
        <v>39873</v>
      </c>
      <c r="DI53" s="227">
        <v>39904</v>
      </c>
      <c r="DJ53" s="227">
        <v>39934</v>
      </c>
      <c r="DK53" s="227">
        <v>39965</v>
      </c>
      <c r="DL53" s="227">
        <v>39995</v>
      </c>
      <c r="DM53" s="227">
        <v>40026</v>
      </c>
      <c r="DN53" s="227">
        <v>40057</v>
      </c>
      <c r="DO53" s="227">
        <v>40087</v>
      </c>
      <c r="DP53" s="227">
        <v>40118</v>
      </c>
      <c r="DQ53" s="227">
        <v>40148</v>
      </c>
      <c r="DR53" s="226">
        <v>40179</v>
      </c>
      <c r="DS53" s="227">
        <v>40210</v>
      </c>
      <c r="DT53" s="227">
        <v>40238</v>
      </c>
      <c r="DU53" s="227">
        <v>40269</v>
      </c>
      <c r="DV53" s="227">
        <v>40299</v>
      </c>
      <c r="DW53" s="227">
        <v>40330</v>
      </c>
      <c r="DX53" s="227">
        <v>40360</v>
      </c>
      <c r="DY53" s="227">
        <v>40391</v>
      </c>
      <c r="DZ53" s="227">
        <v>40422</v>
      </c>
      <c r="EA53" s="227">
        <v>40452</v>
      </c>
      <c r="EB53" s="227">
        <v>40483</v>
      </c>
      <c r="EC53" s="228">
        <v>40513</v>
      </c>
      <c r="ED53" s="226">
        <v>40544</v>
      </c>
      <c r="EE53" s="227">
        <v>40575</v>
      </c>
      <c r="EF53" s="227">
        <v>40603</v>
      </c>
      <c r="EG53" s="227">
        <v>40634</v>
      </c>
      <c r="EH53" s="227">
        <v>40664</v>
      </c>
      <c r="EI53" s="227">
        <v>40695</v>
      </c>
      <c r="EJ53" s="227">
        <v>40725</v>
      </c>
      <c r="EK53" s="227">
        <v>40756</v>
      </c>
      <c r="EL53" s="227">
        <v>40787</v>
      </c>
      <c r="EM53" s="227">
        <v>40817</v>
      </c>
      <c r="EN53" s="227">
        <v>40848</v>
      </c>
      <c r="EO53" s="228">
        <v>40878</v>
      </c>
      <c r="EP53" s="226">
        <v>40909</v>
      </c>
      <c r="EQ53" s="227">
        <v>40940</v>
      </c>
      <c r="ER53" s="227">
        <v>40969</v>
      </c>
      <c r="ES53" s="227">
        <v>41000</v>
      </c>
      <c r="ET53" s="227">
        <v>41030</v>
      </c>
      <c r="EU53" s="227">
        <v>41061</v>
      </c>
      <c r="EV53" s="227">
        <v>41091</v>
      </c>
      <c r="EW53" s="227">
        <v>41122</v>
      </c>
      <c r="EX53" s="227">
        <v>41153</v>
      </c>
      <c r="EY53" s="227">
        <v>41183</v>
      </c>
      <c r="EZ53" s="227">
        <v>41214</v>
      </c>
      <c r="FA53" s="228">
        <v>41244</v>
      </c>
      <c r="FB53" s="226">
        <v>41275</v>
      </c>
      <c r="FC53" s="227">
        <v>41306</v>
      </c>
      <c r="FD53" s="227">
        <v>41334</v>
      </c>
      <c r="FE53" s="227">
        <v>41365</v>
      </c>
      <c r="FF53" s="227">
        <v>41395</v>
      </c>
      <c r="FG53" s="227">
        <v>41426</v>
      </c>
      <c r="FH53" s="227">
        <v>41456</v>
      </c>
      <c r="FI53" s="227">
        <v>41487</v>
      </c>
      <c r="FJ53" s="227">
        <v>41518</v>
      </c>
      <c r="FK53" s="227">
        <v>41548</v>
      </c>
      <c r="FL53" s="227">
        <v>41579</v>
      </c>
      <c r="FM53" s="228">
        <v>41609</v>
      </c>
      <c r="FN53" s="226">
        <v>41640</v>
      </c>
      <c r="FO53" s="227">
        <v>41671</v>
      </c>
      <c r="FP53" s="227">
        <v>41699</v>
      </c>
      <c r="FQ53" s="227">
        <v>41730</v>
      </c>
      <c r="FR53" s="227">
        <v>41760</v>
      </c>
      <c r="FS53" s="227">
        <v>41791</v>
      </c>
      <c r="FT53" s="227">
        <v>41821</v>
      </c>
      <c r="FU53" s="227">
        <v>41852</v>
      </c>
      <c r="FV53" s="227">
        <v>41883</v>
      </c>
      <c r="FW53" s="227">
        <v>41913</v>
      </c>
      <c r="FX53" s="227">
        <v>41944</v>
      </c>
      <c r="FY53" s="227">
        <v>41974</v>
      </c>
      <c r="FZ53" s="226">
        <v>42005</v>
      </c>
      <c r="GA53" s="227">
        <v>42036</v>
      </c>
      <c r="GB53" s="227">
        <v>42064</v>
      </c>
      <c r="GC53" s="227">
        <v>42095</v>
      </c>
      <c r="GD53" s="227">
        <v>42125</v>
      </c>
      <c r="GE53" s="227">
        <v>42156</v>
      </c>
      <c r="GF53" s="227">
        <v>42186</v>
      </c>
      <c r="GG53" s="227">
        <v>42217</v>
      </c>
      <c r="GH53" s="227">
        <v>42248</v>
      </c>
      <c r="GI53" s="227">
        <v>42278</v>
      </c>
      <c r="GJ53" s="227">
        <v>42309</v>
      </c>
      <c r="GK53" s="227">
        <v>42339</v>
      </c>
      <c r="GL53" s="226">
        <v>42370</v>
      </c>
      <c r="GM53" s="227">
        <v>42401</v>
      </c>
      <c r="GN53" s="227">
        <v>42430</v>
      </c>
      <c r="GO53" s="227">
        <v>42461</v>
      </c>
      <c r="GP53" s="227">
        <v>42491</v>
      </c>
      <c r="GQ53" s="227">
        <v>42522</v>
      </c>
      <c r="GR53" s="227">
        <v>42552</v>
      </c>
      <c r="GS53" s="227">
        <v>42583</v>
      </c>
      <c r="GT53" s="227">
        <v>42614</v>
      </c>
      <c r="GU53" s="227">
        <v>42644</v>
      </c>
      <c r="GV53" s="227">
        <v>42675</v>
      </c>
      <c r="GW53" s="229">
        <v>42705</v>
      </c>
      <c r="GX53" s="230">
        <v>42736</v>
      </c>
      <c r="GY53" s="227">
        <v>42767</v>
      </c>
      <c r="GZ53" s="227">
        <v>42795</v>
      </c>
      <c r="HA53" s="227">
        <v>42826</v>
      </c>
      <c r="HB53" s="227">
        <v>42856</v>
      </c>
      <c r="HC53" s="227">
        <v>42887</v>
      </c>
      <c r="HD53" s="227">
        <v>42917</v>
      </c>
      <c r="HE53" s="227">
        <v>42948</v>
      </c>
      <c r="HF53" s="227">
        <v>42979</v>
      </c>
      <c r="HG53" s="227">
        <v>43009</v>
      </c>
      <c r="HH53" s="227">
        <v>43040</v>
      </c>
      <c r="HI53" s="227">
        <v>43070</v>
      </c>
      <c r="HJ53" s="227">
        <v>43101</v>
      </c>
      <c r="HK53" s="227">
        <v>43132</v>
      </c>
      <c r="HL53" s="227">
        <v>43160</v>
      </c>
      <c r="HM53" s="227">
        <v>43191</v>
      </c>
      <c r="HN53" s="227">
        <v>43221</v>
      </c>
      <c r="HO53" s="227">
        <v>43252</v>
      </c>
      <c r="HP53" s="227">
        <v>43282</v>
      </c>
      <c r="HQ53" s="227">
        <v>43313</v>
      </c>
      <c r="HR53" s="227">
        <v>43344</v>
      </c>
      <c r="HS53" s="227">
        <v>43374</v>
      </c>
      <c r="HT53" s="271">
        <v>43405</v>
      </c>
      <c r="HU53" s="271">
        <v>43435</v>
      </c>
      <c r="HV53" s="271">
        <v>43466</v>
      </c>
      <c r="HW53" s="271">
        <v>43497</v>
      </c>
      <c r="HX53" s="271">
        <v>43525</v>
      </c>
      <c r="HY53" s="271">
        <v>43556</v>
      </c>
      <c r="HZ53" s="271">
        <v>43586</v>
      </c>
      <c r="IA53" s="271">
        <v>43617</v>
      </c>
      <c r="IB53" s="271">
        <v>43647</v>
      </c>
      <c r="IC53" s="271">
        <v>43678</v>
      </c>
      <c r="ID53" s="271">
        <v>43709</v>
      </c>
      <c r="IE53" s="271">
        <v>43739</v>
      </c>
      <c r="IF53" s="271">
        <v>43770</v>
      </c>
      <c r="IG53" s="271">
        <v>43800</v>
      </c>
      <c r="IH53" s="271">
        <v>43831</v>
      </c>
      <c r="II53" s="271">
        <v>43862</v>
      </c>
      <c r="IJ53" s="271">
        <v>43891</v>
      </c>
      <c r="IK53" s="271">
        <v>43922</v>
      </c>
      <c r="IL53" s="271">
        <v>43952</v>
      </c>
      <c r="IM53" s="271">
        <v>43983</v>
      </c>
      <c r="IN53" s="271">
        <v>44013</v>
      </c>
      <c r="IO53" s="271">
        <v>44044</v>
      </c>
      <c r="IP53" s="271">
        <v>44075</v>
      </c>
      <c r="IQ53" s="271">
        <v>44105</v>
      </c>
      <c r="IR53" s="271">
        <v>44136</v>
      </c>
      <c r="IS53" s="271">
        <v>44166</v>
      </c>
      <c r="IT53" s="271">
        <v>44197</v>
      </c>
      <c r="IU53" s="271">
        <v>44228</v>
      </c>
      <c r="IV53" s="271">
        <v>44256</v>
      </c>
      <c r="IW53" s="271">
        <v>44287</v>
      </c>
      <c r="IX53" s="271">
        <v>44317</v>
      </c>
      <c r="IY53" s="271">
        <v>44348</v>
      </c>
      <c r="IZ53" s="271">
        <v>44378</v>
      </c>
      <c r="JA53" s="271">
        <v>44409</v>
      </c>
      <c r="JB53" s="271">
        <v>44440</v>
      </c>
      <c r="JC53" s="271">
        <v>44470</v>
      </c>
      <c r="JD53" s="271">
        <v>44501</v>
      </c>
      <c r="JE53" s="271">
        <v>44531</v>
      </c>
      <c r="JF53" s="271">
        <v>44562</v>
      </c>
      <c r="JG53" s="271">
        <v>44593</v>
      </c>
      <c r="JH53" s="271">
        <v>44621</v>
      </c>
      <c r="JI53" s="271">
        <v>44652</v>
      </c>
      <c r="JJ53" s="271">
        <v>44682</v>
      </c>
      <c r="JK53" s="271">
        <v>44713</v>
      </c>
      <c r="JL53" s="271">
        <v>44743</v>
      </c>
      <c r="JM53" s="271">
        <v>44774</v>
      </c>
      <c r="JN53" s="271">
        <v>44805</v>
      </c>
      <c r="JO53" s="271">
        <v>44835</v>
      </c>
      <c r="JP53" s="271">
        <v>44866</v>
      </c>
      <c r="JQ53" s="271">
        <v>44896</v>
      </c>
      <c r="JR53" s="271">
        <v>44927</v>
      </c>
      <c r="JS53" s="271">
        <v>44958</v>
      </c>
      <c r="JT53" s="271">
        <v>44986</v>
      </c>
      <c r="JU53" s="271">
        <f t="shared" ref="JU53:JZ53" si="6">JU11</f>
        <v>45017</v>
      </c>
      <c r="JV53" s="271">
        <f t="shared" si="6"/>
        <v>45047</v>
      </c>
      <c r="JW53" s="271">
        <f t="shared" si="6"/>
        <v>45078</v>
      </c>
      <c r="JX53" s="271">
        <f t="shared" si="6"/>
        <v>45108</v>
      </c>
      <c r="JY53" s="271">
        <f t="shared" si="6"/>
        <v>45139</v>
      </c>
      <c r="JZ53" s="271">
        <f t="shared" si="6"/>
        <v>45170</v>
      </c>
      <c r="KA53" s="271">
        <f t="shared" ref="KA53:KB53" si="7">KA11</f>
        <v>45200</v>
      </c>
      <c r="KB53" s="271">
        <f t="shared" si="7"/>
        <v>45231</v>
      </c>
      <c r="KC53" s="271">
        <f t="shared" ref="KC53:KD53" si="8">KC11</f>
        <v>45261</v>
      </c>
      <c r="KD53" s="271">
        <f t="shared" si="8"/>
        <v>45292</v>
      </c>
      <c r="KE53" s="271">
        <f>KE11</f>
        <v>45323</v>
      </c>
    </row>
    <row r="54" spans="1:291" ht="13">
      <c r="A54" s="311" t="s">
        <v>42</v>
      </c>
      <c r="B54" s="139"/>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39"/>
      <c r="AW54" s="139"/>
      <c r="AX54" s="139"/>
      <c r="AY54" s="139"/>
      <c r="AZ54" s="139"/>
      <c r="BA54" s="139"/>
      <c r="BB54" s="139"/>
      <c r="BC54" s="139"/>
      <c r="BD54" s="139"/>
      <c r="BE54" s="139"/>
      <c r="BF54" s="139"/>
      <c r="BG54" s="139"/>
      <c r="BH54" s="139"/>
      <c r="BI54" s="139"/>
      <c r="BJ54" s="139"/>
      <c r="BK54" s="139"/>
      <c r="BL54" s="139"/>
      <c r="BM54" s="139"/>
      <c r="BN54" s="139"/>
      <c r="BO54" s="139"/>
      <c r="BP54" s="139"/>
      <c r="BQ54" s="139"/>
      <c r="BR54" s="139"/>
      <c r="BS54" s="139"/>
      <c r="BT54" s="139"/>
      <c r="BU54" s="139"/>
      <c r="BV54" s="139"/>
      <c r="BW54" s="139"/>
      <c r="BX54" s="139"/>
      <c r="BY54" s="139"/>
      <c r="BZ54" s="139"/>
      <c r="CA54" s="139"/>
      <c r="CB54" s="139"/>
      <c r="CC54" s="139"/>
      <c r="CD54" s="139"/>
      <c r="CE54" s="139"/>
      <c r="CF54" s="139"/>
      <c r="CG54" s="139"/>
      <c r="CH54" s="139"/>
      <c r="CI54" s="139"/>
      <c r="CJ54" s="139"/>
      <c r="CK54" s="139"/>
      <c r="CL54" s="139"/>
      <c r="CM54" s="139"/>
      <c r="CN54" s="139"/>
      <c r="CO54" s="139"/>
      <c r="CP54" s="139"/>
      <c r="CQ54" s="139"/>
      <c r="CR54" s="139"/>
      <c r="CS54" s="139"/>
      <c r="CT54" s="139">
        <v>61</v>
      </c>
      <c r="CU54" s="139">
        <v>59</v>
      </c>
      <c r="CV54" s="139">
        <v>58</v>
      </c>
      <c r="CW54" s="139">
        <v>58</v>
      </c>
      <c r="CX54" s="139">
        <v>59</v>
      </c>
      <c r="CY54" s="139">
        <v>61</v>
      </c>
      <c r="CZ54" s="139">
        <v>60</v>
      </c>
      <c r="DA54" s="139">
        <v>59</v>
      </c>
      <c r="DB54" s="139">
        <v>58</v>
      </c>
      <c r="DC54" s="139">
        <v>59</v>
      </c>
      <c r="DD54" s="139">
        <v>54</v>
      </c>
      <c r="DE54" s="139">
        <v>55</v>
      </c>
      <c r="DF54" s="139">
        <v>52</v>
      </c>
      <c r="DG54" s="139">
        <v>52</v>
      </c>
      <c r="DH54" s="139">
        <v>49</v>
      </c>
      <c r="DI54" s="139">
        <v>50</v>
      </c>
      <c r="DJ54" s="139">
        <v>50</v>
      </c>
      <c r="DK54" s="139">
        <v>6</v>
      </c>
      <c r="DL54" s="139">
        <v>6</v>
      </c>
      <c r="DM54" s="139">
        <v>6</v>
      </c>
      <c r="DN54" s="139">
        <v>6</v>
      </c>
      <c r="DO54" s="139">
        <v>7</v>
      </c>
      <c r="DP54" s="139">
        <v>7</v>
      </c>
      <c r="DQ54" s="139">
        <v>13</v>
      </c>
      <c r="DR54" s="139">
        <v>13</v>
      </c>
      <c r="DS54" s="139">
        <v>13</v>
      </c>
      <c r="DT54" s="139">
        <v>13</v>
      </c>
      <c r="DU54" s="139">
        <v>12</v>
      </c>
      <c r="DV54" s="139">
        <v>12</v>
      </c>
      <c r="DW54" s="139">
        <v>14</v>
      </c>
      <c r="DX54" s="139">
        <v>14</v>
      </c>
      <c r="DY54" s="139">
        <v>15</v>
      </c>
      <c r="DZ54" s="139">
        <v>15</v>
      </c>
      <c r="EA54" s="139">
        <v>15</v>
      </c>
      <c r="EB54" s="139">
        <v>15</v>
      </c>
      <c r="EC54" s="139">
        <v>16</v>
      </c>
      <c r="ED54" s="139">
        <v>15</v>
      </c>
      <c r="EE54" s="139">
        <v>15</v>
      </c>
      <c r="EF54" s="139">
        <v>15</v>
      </c>
      <c r="EG54" s="139">
        <v>15</v>
      </c>
      <c r="EH54" s="139">
        <v>15</v>
      </c>
      <c r="EI54" s="139">
        <v>16</v>
      </c>
      <c r="EJ54" s="139">
        <v>15</v>
      </c>
      <c r="EK54" s="139">
        <v>15</v>
      </c>
      <c r="EL54" s="139">
        <v>15</v>
      </c>
      <c r="EM54" s="139">
        <v>15</v>
      </c>
      <c r="EN54" s="139">
        <v>15</v>
      </c>
      <c r="EO54" s="139">
        <v>15</v>
      </c>
      <c r="EP54" s="139">
        <v>15</v>
      </c>
      <c r="EQ54" s="139">
        <v>15</v>
      </c>
      <c r="ER54" s="139">
        <v>15</v>
      </c>
      <c r="ES54" s="139">
        <v>15</v>
      </c>
      <c r="ET54" s="139">
        <v>15</v>
      </c>
      <c r="EU54" s="139">
        <v>15</v>
      </c>
      <c r="EV54" s="139">
        <v>15</v>
      </c>
      <c r="EW54" s="139">
        <v>15</v>
      </c>
      <c r="EX54" s="139">
        <v>15</v>
      </c>
      <c r="EY54" s="139">
        <v>13</v>
      </c>
      <c r="EZ54" s="139">
        <v>13</v>
      </c>
      <c r="FA54" s="139">
        <v>13</v>
      </c>
      <c r="FB54" s="139">
        <v>13</v>
      </c>
      <c r="FC54" s="139">
        <v>14</v>
      </c>
      <c r="FD54" s="139">
        <v>13</v>
      </c>
      <c r="FE54" s="139">
        <v>13</v>
      </c>
      <c r="FF54" s="139">
        <v>13</v>
      </c>
      <c r="FG54" s="139">
        <v>13</v>
      </c>
      <c r="FH54" s="139">
        <v>13</v>
      </c>
      <c r="FI54" s="139">
        <v>13</v>
      </c>
      <c r="FJ54" s="139">
        <v>13</v>
      </c>
      <c r="FK54" s="139">
        <v>13</v>
      </c>
      <c r="FL54" s="139">
        <v>14</v>
      </c>
      <c r="FM54" s="139">
        <v>13</v>
      </c>
      <c r="FN54" s="139">
        <v>13</v>
      </c>
      <c r="FO54" s="139">
        <v>13</v>
      </c>
      <c r="FP54" s="139">
        <v>13</v>
      </c>
      <c r="FQ54" s="139">
        <v>14</v>
      </c>
      <c r="FR54" s="139">
        <v>14</v>
      </c>
      <c r="FS54" s="139">
        <v>14</v>
      </c>
      <c r="FT54" s="139">
        <v>14</v>
      </c>
      <c r="FU54" s="139">
        <v>14</v>
      </c>
      <c r="FV54" s="139">
        <v>15</v>
      </c>
      <c r="FW54" s="139">
        <v>14</v>
      </c>
      <c r="FX54" s="139">
        <v>14</v>
      </c>
      <c r="FY54" s="139">
        <v>14</v>
      </c>
      <c r="FZ54" s="139">
        <v>14</v>
      </c>
      <c r="GA54" s="139">
        <v>14</v>
      </c>
      <c r="GB54" s="139">
        <v>14</v>
      </c>
      <c r="GC54" s="139">
        <v>14</v>
      </c>
      <c r="GD54" s="139">
        <v>14</v>
      </c>
      <c r="GE54" s="139">
        <v>15</v>
      </c>
      <c r="GF54" s="139">
        <v>15</v>
      </c>
      <c r="GG54" s="139">
        <v>15</v>
      </c>
      <c r="GH54" s="139">
        <v>15</v>
      </c>
      <c r="GI54" s="139">
        <v>16</v>
      </c>
      <c r="GJ54" s="139">
        <v>18</v>
      </c>
      <c r="GK54" s="139">
        <v>18</v>
      </c>
      <c r="GL54" s="139">
        <v>20</v>
      </c>
      <c r="GM54" s="139">
        <v>18</v>
      </c>
      <c r="GN54" s="139">
        <v>19</v>
      </c>
      <c r="GO54" s="139">
        <v>20</v>
      </c>
      <c r="GP54" s="139">
        <v>18</v>
      </c>
      <c r="GQ54" s="139">
        <v>18</v>
      </c>
      <c r="GR54" s="139">
        <v>15</v>
      </c>
      <c r="GS54" s="139">
        <v>15</v>
      </c>
      <c r="GT54" s="139">
        <v>15</v>
      </c>
      <c r="GU54" s="139">
        <v>15</v>
      </c>
      <c r="GV54" s="139">
        <v>15</v>
      </c>
      <c r="GW54" s="139">
        <v>15</v>
      </c>
      <c r="GX54" s="139">
        <v>15</v>
      </c>
      <c r="GY54" s="139">
        <v>15</v>
      </c>
      <c r="GZ54" s="139">
        <v>14</v>
      </c>
      <c r="HA54" s="139">
        <v>17</v>
      </c>
      <c r="HB54" s="139">
        <v>19</v>
      </c>
      <c r="HC54" s="139">
        <v>18</v>
      </c>
      <c r="HD54" s="139">
        <v>18</v>
      </c>
      <c r="HE54" s="139">
        <v>18</v>
      </c>
      <c r="HF54" s="139">
        <v>18</v>
      </c>
      <c r="HG54" s="139">
        <v>17</v>
      </c>
      <c r="HH54" s="139">
        <v>15</v>
      </c>
      <c r="HI54" s="139">
        <v>15</v>
      </c>
      <c r="HJ54" s="139">
        <v>15</v>
      </c>
      <c r="HK54" s="139">
        <v>18</v>
      </c>
      <c r="HL54" s="139">
        <v>17</v>
      </c>
      <c r="HM54" s="139">
        <v>17</v>
      </c>
      <c r="HN54" s="139">
        <v>17</v>
      </c>
      <c r="HO54" s="139">
        <v>18</v>
      </c>
      <c r="HP54" s="139">
        <v>17</v>
      </c>
      <c r="HQ54" s="139">
        <v>17</v>
      </c>
      <c r="HR54" s="139">
        <v>17</v>
      </c>
      <c r="HS54" s="139">
        <v>17</v>
      </c>
      <c r="HT54" s="139">
        <v>17</v>
      </c>
      <c r="HU54" s="139">
        <v>17</v>
      </c>
      <c r="HV54" s="139">
        <v>17</v>
      </c>
      <c r="HW54" s="139">
        <v>17</v>
      </c>
      <c r="HX54" s="139">
        <v>17</v>
      </c>
      <c r="HY54" s="139">
        <v>17</v>
      </c>
      <c r="HZ54" s="139">
        <v>18</v>
      </c>
      <c r="IA54" s="139">
        <v>18</v>
      </c>
      <c r="IB54" s="139">
        <v>17</v>
      </c>
      <c r="IC54" s="139">
        <v>17</v>
      </c>
      <c r="ID54" s="139">
        <v>16</v>
      </c>
      <c r="IE54" s="139">
        <v>16</v>
      </c>
      <c r="IF54" s="139">
        <v>16</v>
      </c>
      <c r="IG54" s="139">
        <v>16</v>
      </c>
      <c r="IH54" s="139">
        <v>16</v>
      </c>
      <c r="II54" s="139">
        <v>16</v>
      </c>
      <c r="IJ54" s="139">
        <v>16</v>
      </c>
      <c r="IK54" s="139">
        <v>16</v>
      </c>
      <c r="IL54" s="139">
        <v>17</v>
      </c>
      <c r="IM54" s="139">
        <v>15</v>
      </c>
      <c r="IN54" s="139">
        <v>15</v>
      </c>
      <c r="IO54" s="139">
        <v>15</v>
      </c>
      <c r="IP54" s="139">
        <v>15</v>
      </c>
      <c r="IQ54" s="139">
        <v>16</v>
      </c>
      <c r="IR54" s="139">
        <v>15</v>
      </c>
      <c r="IS54" s="139">
        <v>15</v>
      </c>
      <c r="IT54" s="139">
        <v>15</v>
      </c>
      <c r="IU54" s="139">
        <v>15</v>
      </c>
      <c r="IV54" s="139">
        <v>15</v>
      </c>
      <c r="IW54" s="139">
        <v>15</v>
      </c>
      <c r="IX54" s="139">
        <v>15</v>
      </c>
      <c r="IY54" s="139">
        <v>14</v>
      </c>
      <c r="IZ54" s="139">
        <v>15</v>
      </c>
      <c r="JA54" s="139">
        <v>14</v>
      </c>
      <c r="JB54" s="139">
        <v>14</v>
      </c>
      <c r="JC54" s="139">
        <v>14</v>
      </c>
      <c r="JD54" s="139">
        <v>14</v>
      </c>
      <c r="JE54" s="139">
        <v>14</v>
      </c>
      <c r="JF54" s="139">
        <v>14</v>
      </c>
      <c r="JG54" s="139">
        <v>14</v>
      </c>
      <c r="JH54" s="139">
        <v>14</v>
      </c>
      <c r="JI54" s="139">
        <v>14</v>
      </c>
      <c r="JJ54" s="139">
        <v>14</v>
      </c>
      <c r="JK54" s="139">
        <v>14</v>
      </c>
      <c r="JL54" s="139">
        <v>14</v>
      </c>
      <c r="JM54" s="139">
        <v>14</v>
      </c>
      <c r="JN54" s="139">
        <v>14</v>
      </c>
      <c r="JO54" s="139">
        <v>14</v>
      </c>
      <c r="JP54" s="139">
        <v>14</v>
      </c>
      <c r="JQ54" s="139">
        <v>14</v>
      </c>
      <c r="JR54" s="139">
        <v>14</v>
      </c>
      <c r="JS54" s="139">
        <v>14</v>
      </c>
      <c r="JT54" s="139">
        <v>14</v>
      </c>
      <c r="JU54" s="139">
        <v>14</v>
      </c>
      <c r="JV54" s="139">
        <v>14</v>
      </c>
      <c r="JW54" s="139">
        <v>14</v>
      </c>
      <c r="JX54" s="139">
        <v>14</v>
      </c>
      <c r="JY54" s="139">
        <v>15</v>
      </c>
      <c r="JZ54" s="139">
        <v>14</v>
      </c>
      <c r="KA54" s="139">
        <v>14</v>
      </c>
      <c r="KB54" s="139">
        <v>15</v>
      </c>
      <c r="KC54" s="139">
        <v>15</v>
      </c>
      <c r="KD54" s="139">
        <v>16</v>
      </c>
      <c r="KE54" s="139">
        <v>15</v>
      </c>
    </row>
    <row r="55" spans="1:291" ht="13">
      <c r="A55" s="311" t="s">
        <v>266</v>
      </c>
      <c r="B55" s="139">
        <v>2020</v>
      </c>
      <c r="C55" s="139">
        <v>22</v>
      </c>
      <c r="D55" s="139">
        <v>18</v>
      </c>
      <c r="E55" s="139">
        <v>22</v>
      </c>
      <c r="F55" s="139">
        <v>20</v>
      </c>
      <c r="G55" s="139">
        <v>20</v>
      </c>
      <c r="H55" s="139">
        <v>21</v>
      </c>
      <c r="I55" s="139">
        <v>22</v>
      </c>
      <c r="J55" s="139">
        <v>21</v>
      </c>
      <c r="K55" s="139">
        <v>21</v>
      </c>
      <c r="L55" s="139">
        <v>21</v>
      </c>
      <c r="M55" s="139">
        <v>19</v>
      </c>
      <c r="N55" s="139">
        <v>20</v>
      </c>
      <c r="O55" s="139">
        <v>247</v>
      </c>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39"/>
      <c r="AY55" s="139"/>
      <c r="AZ55" s="139"/>
      <c r="BA55" s="139"/>
      <c r="BB55" s="139"/>
      <c r="BC55" s="139"/>
      <c r="BD55" s="139"/>
      <c r="BE55" s="139"/>
      <c r="BF55" s="139"/>
      <c r="BG55" s="139"/>
      <c r="BH55" s="139"/>
      <c r="BI55" s="139"/>
      <c r="BJ55" s="139"/>
      <c r="BK55" s="139"/>
      <c r="BL55" s="139"/>
      <c r="BM55" s="139"/>
      <c r="BN55" s="139"/>
      <c r="BO55" s="139"/>
      <c r="BP55" s="139"/>
      <c r="BQ55" s="139"/>
      <c r="BR55" s="139"/>
      <c r="BS55" s="139"/>
      <c r="BT55" s="139"/>
      <c r="BU55" s="139"/>
      <c r="BV55" s="139"/>
      <c r="BW55" s="139"/>
      <c r="BX55" s="139"/>
      <c r="BY55" s="139"/>
      <c r="BZ55" s="139"/>
      <c r="CA55" s="139"/>
      <c r="CB55" s="139"/>
      <c r="CC55" s="139"/>
      <c r="CD55" s="139"/>
      <c r="CE55" s="139"/>
      <c r="CF55" s="139"/>
      <c r="CG55" s="139"/>
      <c r="CH55" s="139"/>
      <c r="CI55" s="139"/>
      <c r="CJ55" s="139"/>
      <c r="CK55" s="139"/>
      <c r="CL55" s="139"/>
      <c r="CM55" s="139"/>
      <c r="CN55" s="139"/>
      <c r="CO55" s="139"/>
      <c r="CP55" s="139"/>
      <c r="CQ55" s="139"/>
      <c r="CR55" s="139"/>
      <c r="CS55" s="139"/>
      <c r="CT55" s="139">
        <v>3092</v>
      </c>
      <c r="CU55" s="139">
        <v>3017</v>
      </c>
      <c r="CV55" s="139">
        <v>3061</v>
      </c>
      <c r="CW55" s="139">
        <v>3275</v>
      </c>
      <c r="CX55" s="139">
        <v>3136</v>
      </c>
      <c r="CY55" s="139">
        <v>3182</v>
      </c>
      <c r="CZ55" s="139">
        <v>3195</v>
      </c>
      <c r="DA55" s="139">
        <v>3153</v>
      </c>
      <c r="DB55" s="139">
        <v>3146</v>
      </c>
      <c r="DC55" s="139">
        <v>3141</v>
      </c>
      <c r="DD55" s="139">
        <v>2985</v>
      </c>
      <c r="DE55" s="139">
        <v>2903</v>
      </c>
      <c r="DF55" s="139">
        <v>2979</v>
      </c>
      <c r="DG55" s="139">
        <v>3029</v>
      </c>
      <c r="DH55" s="139">
        <v>3143</v>
      </c>
      <c r="DI55" s="139">
        <v>3118</v>
      </c>
      <c r="DJ55" s="139">
        <v>3153</v>
      </c>
      <c r="DK55" s="139">
        <v>3201</v>
      </c>
      <c r="DL55" s="139">
        <v>3238</v>
      </c>
      <c r="DM55" s="139">
        <v>3279</v>
      </c>
      <c r="DN55" s="139">
        <v>3280</v>
      </c>
      <c r="DO55" s="139">
        <v>3379</v>
      </c>
      <c r="DP55" s="139">
        <v>3438</v>
      </c>
      <c r="DQ55" s="139">
        <v>3411</v>
      </c>
      <c r="DR55" s="139">
        <v>3500</v>
      </c>
      <c r="DS55" s="139">
        <v>3547</v>
      </c>
      <c r="DT55" s="139">
        <v>3548</v>
      </c>
      <c r="DU55" s="139">
        <v>3587</v>
      </c>
      <c r="DV55" s="139">
        <v>3702</v>
      </c>
      <c r="DW55" s="139">
        <v>3657</v>
      </c>
      <c r="DX55" s="139">
        <v>3730</v>
      </c>
      <c r="DY55" s="139">
        <v>3803</v>
      </c>
      <c r="DZ55" s="139">
        <v>4025</v>
      </c>
      <c r="EA55" s="139">
        <v>3960</v>
      </c>
      <c r="EB55" s="139">
        <v>3951</v>
      </c>
      <c r="EC55" s="139">
        <v>3974</v>
      </c>
      <c r="ED55" s="139">
        <v>3777</v>
      </c>
      <c r="EE55" s="139">
        <v>3893</v>
      </c>
      <c r="EF55" s="139">
        <v>3831</v>
      </c>
      <c r="EG55" s="139">
        <v>3849</v>
      </c>
      <c r="EH55" s="139">
        <v>3881</v>
      </c>
      <c r="EI55" s="139">
        <v>3894</v>
      </c>
      <c r="EJ55" s="139">
        <v>3866</v>
      </c>
      <c r="EK55" s="139">
        <v>3904</v>
      </c>
      <c r="EL55" s="139">
        <v>3967</v>
      </c>
      <c r="EM55" s="139">
        <v>3835</v>
      </c>
      <c r="EN55" s="139">
        <v>3782</v>
      </c>
      <c r="EO55" s="139">
        <v>3723</v>
      </c>
      <c r="EP55" s="139">
        <v>3732</v>
      </c>
      <c r="EQ55" s="139">
        <v>3766</v>
      </c>
      <c r="ER55" s="139">
        <v>3743</v>
      </c>
      <c r="ES55" s="139">
        <v>3816</v>
      </c>
      <c r="ET55" s="139">
        <v>3766</v>
      </c>
      <c r="EU55" s="139">
        <v>3794</v>
      </c>
      <c r="EV55" s="139">
        <v>3800</v>
      </c>
      <c r="EW55" s="139">
        <v>3819</v>
      </c>
      <c r="EX55" s="139">
        <v>3884</v>
      </c>
      <c r="EY55" s="139">
        <v>3906</v>
      </c>
      <c r="EZ55" s="139">
        <v>3967</v>
      </c>
      <c r="FA55" s="139">
        <v>4003</v>
      </c>
      <c r="FB55" s="139">
        <v>4061</v>
      </c>
      <c r="FC55" s="139">
        <v>4039</v>
      </c>
      <c r="FD55" s="139">
        <v>4187</v>
      </c>
      <c r="FE55" s="139">
        <v>4171</v>
      </c>
      <c r="FF55" s="139">
        <v>4174</v>
      </c>
      <c r="FG55" s="139">
        <v>4206</v>
      </c>
      <c r="FH55" s="139">
        <v>4221</v>
      </c>
      <c r="FI55" s="139">
        <v>4164</v>
      </c>
      <c r="FJ55" s="139">
        <v>4136</v>
      </c>
      <c r="FK55" s="139">
        <v>4124</v>
      </c>
      <c r="FL55" s="139">
        <v>4154</v>
      </c>
      <c r="FM55" s="139">
        <v>4134</v>
      </c>
      <c r="FN55" s="139">
        <v>4150</v>
      </c>
      <c r="FO55" s="139">
        <v>4043</v>
      </c>
      <c r="FP55" s="139">
        <v>4110</v>
      </c>
      <c r="FQ55" s="139">
        <v>4090</v>
      </c>
      <c r="FR55" s="139">
        <v>4011</v>
      </c>
      <c r="FS55" s="139">
        <v>4011</v>
      </c>
      <c r="FT55" s="139">
        <v>3883</v>
      </c>
      <c r="FU55" s="139">
        <v>3792</v>
      </c>
      <c r="FV55" s="139">
        <v>3817</v>
      </c>
      <c r="FW55" s="139">
        <v>3890</v>
      </c>
      <c r="FX55" s="139">
        <v>3898</v>
      </c>
      <c r="FY55" s="139">
        <v>3830</v>
      </c>
      <c r="FZ55" s="139">
        <v>3810</v>
      </c>
      <c r="GA55" s="139">
        <v>3817</v>
      </c>
      <c r="GB55" s="139">
        <v>3846</v>
      </c>
      <c r="GC55" s="139">
        <v>3817</v>
      </c>
      <c r="GD55" s="139">
        <v>3725</v>
      </c>
      <c r="GE55" s="139">
        <v>3680</v>
      </c>
      <c r="GF55" s="139">
        <v>3656</v>
      </c>
      <c r="GG55" s="139">
        <v>3668</v>
      </c>
      <c r="GH55" s="139">
        <v>3734</v>
      </c>
      <c r="GI55" s="139">
        <v>3724</v>
      </c>
      <c r="GJ55" s="139">
        <v>3686</v>
      </c>
      <c r="GK55" s="139">
        <v>3671</v>
      </c>
      <c r="GL55" s="139">
        <v>3697</v>
      </c>
      <c r="GM55" s="139">
        <v>3773</v>
      </c>
      <c r="GN55" s="139">
        <v>3741</v>
      </c>
      <c r="GO55" s="139">
        <v>3626</v>
      </c>
      <c r="GP55" s="139">
        <v>3594</v>
      </c>
      <c r="GQ55" s="139">
        <v>3514</v>
      </c>
      <c r="GR55" s="139">
        <v>3576</v>
      </c>
      <c r="GS55" s="139">
        <v>3564</v>
      </c>
      <c r="GT55" s="139">
        <v>3552</v>
      </c>
      <c r="GU55" s="139">
        <v>3570</v>
      </c>
      <c r="GV55" s="139">
        <v>3650</v>
      </c>
      <c r="GW55" s="139">
        <v>3669</v>
      </c>
      <c r="GX55" s="139">
        <v>3701</v>
      </c>
      <c r="GY55" s="139">
        <v>3737</v>
      </c>
      <c r="GZ55" s="139">
        <v>3714</v>
      </c>
      <c r="HA55" s="139">
        <v>3756</v>
      </c>
      <c r="HB55" s="139">
        <v>3735</v>
      </c>
      <c r="HC55" s="139">
        <v>3699</v>
      </c>
      <c r="HD55" s="139">
        <v>3683</v>
      </c>
      <c r="HE55" s="139">
        <v>2784</v>
      </c>
      <c r="HF55" s="139">
        <v>2774</v>
      </c>
      <c r="HG55" s="139">
        <v>2861</v>
      </c>
      <c r="HH55" s="139">
        <v>2844</v>
      </c>
      <c r="HI55" s="139">
        <v>2880</v>
      </c>
      <c r="HJ55" s="139">
        <v>2868</v>
      </c>
      <c r="HK55" s="139">
        <v>2845</v>
      </c>
      <c r="HL55" s="139">
        <v>2878</v>
      </c>
      <c r="HM55" s="139">
        <v>2901</v>
      </c>
      <c r="HN55" s="139">
        <v>2921</v>
      </c>
      <c r="HO55" s="139">
        <v>2920</v>
      </c>
      <c r="HP55" s="139">
        <v>2982</v>
      </c>
      <c r="HQ55" s="139">
        <v>2985</v>
      </c>
      <c r="HR55" s="139">
        <v>3048</v>
      </c>
      <c r="HS55" s="139">
        <v>3225</v>
      </c>
      <c r="HT55" s="139">
        <v>3269</v>
      </c>
      <c r="HU55" s="139">
        <v>3300</v>
      </c>
      <c r="HV55" s="139">
        <v>3249</v>
      </c>
      <c r="HW55" s="139">
        <v>3249</v>
      </c>
      <c r="HX55" s="139">
        <v>3248</v>
      </c>
      <c r="HY55" s="139">
        <v>3251</v>
      </c>
      <c r="HZ55" s="139">
        <v>3346</v>
      </c>
      <c r="IA55" s="139">
        <v>3346</v>
      </c>
      <c r="IB55" s="139">
        <v>3537</v>
      </c>
      <c r="IC55" s="139">
        <v>3634</v>
      </c>
      <c r="ID55" s="139">
        <v>3693</v>
      </c>
      <c r="IE55" s="139">
        <v>3706</v>
      </c>
      <c r="IF55" s="139">
        <v>3832</v>
      </c>
      <c r="IG55" s="139">
        <v>3907</v>
      </c>
      <c r="IH55" s="139">
        <v>4018</v>
      </c>
      <c r="II55" s="139">
        <v>4155</v>
      </c>
      <c r="IJ55" s="139">
        <v>4325</v>
      </c>
      <c r="IK55" s="139">
        <v>4259</v>
      </c>
      <c r="IL55" s="139">
        <v>4299</v>
      </c>
      <c r="IM55" s="139">
        <v>4374</v>
      </c>
      <c r="IN55" s="139">
        <v>4420</v>
      </c>
      <c r="IO55" s="139">
        <v>4490</v>
      </c>
      <c r="IP55" s="139">
        <v>4430</v>
      </c>
      <c r="IQ55" s="139">
        <v>4714</v>
      </c>
      <c r="IR55" s="139">
        <v>4720</v>
      </c>
      <c r="IS55" s="139">
        <v>4810</v>
      </c>
      <c r="IT55" s="139">
        <v>4910</v>
      </c>
      <c r="IU55" s="139">
        <v>5092</v>
      </c>
      <c r="IV55" s="139">
        <v>5093</v>
      </c>
      <c r="IW55" s="139">
        <v>5207</v>
      </c>
      <c r="IX55" s="139">
        <v>5352</v>
      </c>
      <c r="IY55" s="139">
        <v>5446</v>
      </c>
      <c r="IZ55" s="139">
        <v>5552</v>
      </c>
      <c r="JA55" s="139">
        <v>5621</v>
      </c>
      <c r="JB55" s="139">
        <v>5673</v>
      </c>
      <c r="JC55" s="139">
        <v>5771</v>
      </c>
      <c r="JD55" s="139">
        <v>5900</v>
      </c>
      <c r="JE55" s="139">
        <v>5950</v>
      </c>
      <c r="JF55" s="139">
        <v>10663</v>
      </c>
      <c r="JG55" s="139">
        <v>10812</v>
      </c>
      <c r="JH55" s="139">
        <v>10551</v>
      </c>
      <c r="JI55" s="139">
        <v>10687</v>
      </c>
      <c r="JJ55" s="139">
        <v>10738</v>
      </c>
      <c r="JK55" s="139">
        <v>10818</v>
      </c>
      <c r="JL55" s="139">
        <v>10938</v>
      </c>
      <c r="JM55" s="139">
        <v>10642</v>
      </c>
      <c r="JN55" s="139">
        <v>10827</v>
      </c>
      <c r="JO55" s="139">
        <v>10722</v>
      </c>
      <c r="JP55" s="139">
        <v>10739</v>
      </c>
      <c r="JQ55" s="139">
        <v>10566</v>
      </c>
      <c r="JR55" s="139">
        <v>10300</v>
      </c>
      <c r="JS55" s="139">
        <v>10377</v>
      </c>
      <c r="JT55" s="139">
        <v>10304</v>
      </c>
      <c r="JU55" s="139">
        <v>10253</v>
      </c>
      <c r="JV55" s="139">
        <v>10286</v>
      </c>
      <c r="JW55" s="139">
        <v>10464</v>
      </c>
      <c r="JX55" s="139">
        <v>10564</v>
      </c>
      <c r="JY55" s="139">
        <v>10401</v>
      </c>
      <c r="JZ55" s="139">
        <v>10872</v>
      </c>
      <c r="KA55" s="139">
        <v>11051</v>
      </c>
      <c r="KB55" s="139">
        <v>10459</v>
      </c>
      <c r="KC55" s="139">
        <v>10445</v>
      </c>
      <c r="KD55" s="139">
        <v>10403</v>
      </c>
      <c r="KE55" s="139">
        <v>9820</v>
      </c>
    </row>
    <row r="56" spans="1:291" ht="13">
      <c r="A56" s="311" t="s">
        <v>267</v>
      </c>
      <c r="B56" s="139">
        <v>2021</v>
      </c>
      <c r="C56" s="139">
        <v>19</v>
      </c>
      <c r="D56" s="139">
        <v>18</v>
      </c>
      <c r="E56" s="139">
        <v>23</v>
      </c>
      <c r="F56" s="139">
        <v>20</v>
      </c>
      <c r="G56" s="139">
        <v>21</v>
      </c>
      <c r="H56" s="139">
        <v>21</v>
      </c>
      <c r="I56" s="139">
        <v>21</v>
      </c>
      <c r="J56" s="139">
        <v>22</v>
      </c>
      <c r="K56" s="139">
        <v>21</v>
      </c>
      <c r="L56" s="139">
        <v>20</v>
      </c>
      <c r="M56" s="139">
        <v>20</v>
      </c>
      <c r="N56" s="139">
        <v>21</v>
      </c>
      <c r="O56" s="139">
        <v>247</v>
      </c>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139"/>
      <c r="BD56" s="139"/>
      <c r="BE56" s="139"/>
      <c r="BF56" s="139"/>
      <c r="BG56" s="139"/>
      <c r="BH56" s="139"/>
      <c r="BI56" s="139"/>
      <c r="BJ56" s="139"/>
      <c r="BK56" s="139"/>
      <c r="BL56" s="139"/>
      <c r="BM56" s="139"/>
      <c r="BN56" s="139"/>
      <c r="BO56" s="139"/>
      <c r="BP56" s="139"/>
      <c r="BQ56" s="139"/>
      <c r="BR56" s="139"/>
      <c r="BS56" s="139"/>
      <c r="BT56" s="139"/>
      <c r="BU56" s="139"/>
      <c r="BV56" s="139"/>
      <c r="BW56" s="139"/>
      <c r="BX56" s="139"/>
      <c r="BY56" s="139"/>
      <c r="BZ56" s="139"/>
      <c r="CA56" s="139"/>
      <c r="CB56" s="139"/>
      <c r="CC56" s="139"/>
      <c r="CD56" s="139"/>
      <c r="CE56" s="139"/>
      <c r="CF56" s="139"/>
      <c r="CG56" s="139"/>
      <c r="CH56" s="139"/>
      <c r="CI56" s="139"/>
      <c r="CJ56" s="139"/>
      <c r="CK56" s="139"/>
      <c r="CL56" s="139"/>
      <c r="CM56" s="139"/>
      <c r="CN56" s="139"/>
      <c r="CO56" s="139"/>
      <c r="CP56" s="139"/>
      <c r="CQ56" s="139"/>
      <c r="CR56" s="139"/>
      <c r="CS56" s="139"/>
      <c r="CT56" s="139">
        <v>4045</v>
      </c>
      <c r="CU56" s="139">
        <v>4100</v>
      </c>
      <c r="CV56" s="139">
        <v>4111</v>
      </c>
      <c r="CW56" s="139">
        <v>4243</v>
      </c>
      <c r="CX56" s="139">
        <v>4451</v>
      </c>
      <c r="CY56" s="139">
        <v>4536</v>
      </c>
      <c r="CZ56" s="139">
        <v>4531</v>
      </c>
      <c r="DA56" s="139">
        <v>4505</v>
      </c>
      <c r="DB56" s="139">
        <v>4446</v>
      </c>
      <c r="DC56" s="139">
        <v>4340</v>
      </c>
      <c r="DD56" s="139">
        <v>4223</v>
      </c>
      <c r="DE56" s="139">
        <v>4172</v>
      </c>
      <c r="DF56" s="139">
        <v>4161</v>
      </c>
      <c r="DG56" s="139">
        <v>4251</v>
      </c>
      <c r="DH56" s="139">
        <v>4318</v>
      </c>
      <c r="DI56" s="139">
        <v>4330</v>
      </c>
      <c r="DJ56" s="139">
        <v>4358</v>
      </c>
      <c r="DK56" s="139">
        <v>4494</v>
      </c>
      <c r="DL56" s="139">
        <v>4772</v>
      </c>
      <c r="DM56" s="139">
        <v>4761</v>
      </c>
      <c r="DN56" s="139">
        <v>4842</v>
      </c>
      <c r="DO56" s="139">
        <v>4963</v>
      </c>
      <c r="DP56" s="139">
        <v>5005</v>
      </c>
      <c r="DQ56" s="139">
        <v>4984</v>
      </c>
      <c r="DR56" s="139">
        <v>4973</v>
      </c>
      <c r="DS56" s="139">
        <v>4982</v>
      </c>
      <c r="DT56" s="139">
        <v>5056</v>
      </c>
      <c r="DU56" s="139">
        <v>5073</v>
      </c>
      <c r="DV56" s="139">
        <v>5035</v>
      </c>
      <c r="DW56" s="139">
        <v>5031</v>
      </c>
      <c r="DX56" s="139">
        <v>5051</v>
      </c>
      <c r="DY56" s="139">
        <v>5154</v>
      </c>
      <c r="DZ56" s="139">
        <v>5263</v>
      </c>
      <c r="EA56" s="139">
        <v>5354</v>
      </c>
      <c r="EB56" s="139">
        <v>5401</v>
      </c>
      <c r="EC56" s="139">
        <v>5489</v>
      </c>
      <c r="ED56" s="139">
        <v>5494</v>
      </c>
      <c r="EE56" s="139">
        <v>5696</v>
      </c>
      <c r="EF56" s="139">
        <v>5662</v>
      </c>
      <c r="EG56" s="139">
        <v>5726</v>
      </c>
      <c r="EH56" s="139">
        <v>5818</v>
      </c>
      <c r="EI56" s="139">
        <v>5755</v>
      </c>
      <c r="EJ56" s="139">
        <v>5761</v>
      </c>
      <c r="EK56" s="139">
        <v>5741</v>
      </c>
      <c r="EL56" s="139">
        <v>5848</v>
      </c>
      <c r="EM56" s="139">
        <v>5816</v>
      </c>
      <c r="EN56" s="139">
        <v>5717</v>
      </c>
      <c r="EO56" s="139">
        <v>5759</v>
      </c>
      <c r="EP56" s="139">
        <v>5907</v>
      </c>
      <c r="EQ56" s="139">
        <v>5907</v>
      </c>
      <c r="ER56" s="139">
        <v>5928</v>
      </c>
      <c r="ES56" s="139">
        <v>5996</v>
      </c>
      <c r="ET56" s="139">
        <v>5880</v>
      </c>
      <c r="EU56" s="139">
        <v>5857</v>
      </c>
      <c r="EV56" s="139">
        <v>5818</v>
      </c>
      <c r="EW56" s="139">
        <v>5828</v>
      </c>
      <c r="EX56" s="139">
        <v>5803</v>
      </c>
      <c r="EY56" s="139">
        <v>5785</v>
      </c>
      <c r="EZ56" s="139">
        <v>5731</v>
      </c>
      <c r="FA56" s="139">
        <v>5671</v>
      </c>
      <c r="FB56" s="139">
        <v>5759</v>
      </c>
      <c r="FC56" s="139">
        <v>5758</v>
      </c>
      <c r="FD56" s="139">
        <v>5765</v>
      </c>
      <c r="FE56" s="139">
        <v>5785</v>
      </c>
      <c r="FF56" s="139">
        <v>5715</v>
      </c>
      <c r="FG56" s="139">
        <v>5628</v>
      </c>
      <c r="FH56" s="139">
        <v>5550</v>
      </c>
      <c r="FI56" s="139">
        <v>5615</v>
      </c>
      <c r="FJ56" s="139">
        <v>5640</v>
      </c>
      <c r="FK56" s="139">
        <v>5608</v>
      </c>
      <c r="FL56" s="139">
        <v>5596</v>
      </c>
      <c r="FM56" s="139">
        <v>5619</v>
      </c>
      <c r="FN56" s="139">
        <v>5585</v>
      </c>
      <c r="FO56" s="139">
        <v>5552</v>
      </c>
      <c r="FP56" s="139">
        <v>5629</v>
      </c>
      <c r="FQ56" s="139">
        <v>5605</v>
      </c>
      <c r="FR56" s="139">
        <v>5605</v>
      </c>
      <c r="FS56" s="139">
        <v>5636</v>
      </c>
      <c r="FT56" s="139">
        <v>5641</v>
      </c>
      <c r="FU56" s="139">
        <v>5678</v>
      </c>
      <c r="FV56" s="139">
        <v>5689</v>
      </c>
      <c r="FW56" s="139">
        <v>5670</v>
      </c>
      <c r="FX56" s="139">
        <v>5726</v>
      </c>
      <c r="FY56" s="139">
        <v>5661</v>
      </c>
      <c r="FZ56" s="139">
        <v>5642</v>
      </c>
      <c r="GA56" s="139">
        <v>5586</v>
      </c>
      <c r="GB56" s="139">
        <v>5563</v>
      </c>
      <c r="GC56" s="139">
        <v>5585</v>
      </c>
      <c r="GD56" s="139">
        <v>5617</v>
      </c>
      <c r="GE56" s="139">
        <v>5641</v>
      </c>
      <c r="GF56" s="139">
        <v>5624</v>
      </c>
      <c r="GG56" s="139">
        <v>5567</v>
      </c>
      <c r="GH56" s="139">
        <v>5598</v>
      </c>
      <c r="GI56" s="139">
        <v>5488</v>
      </c>
      <c r="GJ56" s="139">
        <v>5448</v>
      </c>
      <c r="GK56" s="139">
        <v>5404</v>
      </c>
      <c r="GL56" s="139">
        <v>5364</v>
      </c>
      <c r="GM56" s="139">
        <v>5348</v>
      </c>
      <c r="GN56" s="139">
        <v>5285</v>
      </c>
      <c r="GO56" s="139">
        <v>5242</v>
      </c>
      <c r="GP56" s="139">
        <v>5308</v>
      </c>
      <c r="GQ56" s="139">
        <v>5234</v>
      </c>
      <c r="GR56" s="139">
        <v>5289</v>
      </c>
      <c r="GS56" s="139">
        <v>5329</v>
      </c>
      <c r="GT56" s="139">
        <v>5364</v>
      </c>
      <c r="GU56" s="139">
        <v>5359</v>
      </c>
      <c r="GV56" s="139">
        <v>5300</v>
      </c>
      <c r="GW56" s="139">
        <v>5317</v>
      </c>
      <c r="GX56" s="139">
        <v>5299</v>
      </c>
      <c r="GY56" s="139">
        <v>5395</v>
      </c>
      <c r="GZ56" s="139">
        <v>5377</v>
      </c>
      <c r="HA56" s="139">
        <v>5419</v>
      </c>
      <c r="HB56" s="139">
        <v>5425</v>
      </c>
      <c r="HC56" s="139">
        <v>5424</v>
      </c>
      <c r="HD56" s="139">
        <v>5451</v>
      </c>
      <c r="HE56" s="139">
        <v>5214</v>
      </c>
      <c r="HF56" s="139">
        <v>5139</v>
      </c>
      <c r="HG56" s="139">
        <v>5208</v>
      </c>
      <c r="HH56" s="139">
        <v>5215</v>
      </c>
      <c r="HI56" s="139">
        <v>5229</v>
      </c>
      <c r="HJ56" s="139">
        <v>5279</v>
      </c>
      <c r="HK56" s="139">
        <v>5319</v>
      </c>
      <c r="HL56" s="139">
        <v>5306</v>
      </c>
      <c r="HM56" s="139">
        <v>5309</v>
      </c>
      <c r="HN56" s="139">
        <v>5246</v>
      </c>
      <c r="HO56" s="139">
        <v>5162</v>
      </c>
      <c r="HP56" s="139">
        <v>5171</v>
      </c>
      <c r="HQ56" s="139">
        <v>5172</v>
      </c>
      <c r="HR56" s="139">
        <v>5200</v>
      </c>
      <c r="HS56" s="139">
        <v>5195</v>
      </c>
      <c r="HT56" s="139">
        <v>5196</v>
      </c>
      <c r="HU56" s="139">
        <v>5189</v>
      </c>
      <c r="HV56" s="139">
        <v>5119</v>
      </c>
      <c r="HW56" s="139">
        <v>5131</v>
      </c>
      <c r="HX56" s="139">
        <v>5090</v>
      </c>
      <c r="HY56" s="139">
        <v>5086</v>
      </c>
      <c r="HZ56" s="139">
        <v>5039</v>
      </c>
      <c r="IA56" s="139">
        <v>4993</v>
      </c>
      <c r="IB56" s="139">
        <v>5001</v>
      </c>
      <c r="IC56" s="139">
        <v>4972</v>
      </c>
      <c r="ID56" s="139">
        <v>4961</v>
      </c>
      <c r="IE56" s="139">
        <v>4998</v>
      </c>
      <c r="IF56" s="139">
        <v>4956</v>
      </c>
      <c r="IG56" s="139">
        <v>4919</v>
      </c>
      <c r="IH56" s="139">
        <v>4869</v>
      </c>
      <c r="II56" s="139">
        <v>4863</v>
      </c>
      <c r="IJ56" s="139">
        <v>4699</v>
      </c>
      <c r="IK56" s="139">
        <v>4616</v>
      </c>
      <c r="IL56" s="139">
        <v>4571</v>
      </c>
      <c r="IM56" s="139">
        <v>4512</v>
      </c>
      <c r="IN56" s="139">
        <v>4473</v>
      </c>
      <c r="IO56" s="139">
        <v>4445</v>
      </c>
      <c r="IP56" s="139">
        <v>4582</v>
      </c>
      <c r="IQ56" s="139">
        <v>4463</v>
      </c>
      <c r="IR56" s="139">
        <v>4495</v>
      </c>
      <c r="IS56" s="139">
        <v>4557</v>
      </c>
      <c r="IT56" s="139">
        <v>4562</v>
      </c>
      <c r="IU56" s="139">
        <v>4605</v>
      </c>
      <c r="IV56" s="139">
        <v>4581</v>
      </c>
      <c r="IW56" s="139">
        <v>4613</v>
      </c>
      <c r="IX56" s="139">
        <v>4627</v>
      </c>
      <c r="IY56" s="139">
        <v>4676</v>
      </c>
      <c r="IZ56" s="139">
        <v>4693</v>
      </c>
      <c r="JA56" s="139">
        <v>4741</v>
      </c>
      <c r="JB56" s="139">
        <v>4758</v>
      </c>
      <c r="JC56" s="139">
        <v>4763</v>
      </c>
      <c r="JD56" s="139">
        <v>4720</v>
      </c>
      <c r="JE56" s="139">
        <v>4667</v>
      </c>
      <c r="JF56" s="139">
        <v>4904</v>
      </c>
      <c r="JG56" s="139">
        <v>4940</v>
      </c>
      <c r="JH56" s="139">
        <v>4992</v>
      </c>
      <c r="JI56" s="139">
        <v>5065</v>
      </c>
      <c r="JJ56" s="139">
        <v>5067</v>
      </c>
      <c r="JK56" s="148">
        <v>5029</v>
      </c>
      <c r="JL56" s="148">
        <v>5050</v>
      </c>
      <c r="JM56" s="148">
        <v>5041</v>
      </c>
      <c r="JN56" s="148">
        <v>5065</v>
      </c>
      <c r="JO56" s="148">
        <v>5083</v>
      </c>
      <c r="JP56" s="148">
        <v>5122</v>
      </c>
      <c r="JQ56" s="148">
        <v>5100</v>
      </c>
      <c r="JR56" s="148">
        <v>5075</v>
      </c>
      <c r="JS56" s="148">
        <v>5084</v>
      </c>
      <c r="JT56" s="148">
        <v>5060</v>
      </c>
      <c r="JU56" s="148">
        <v>5045</v>
      </c>
      <c r="JV56" s="148">
        <v>5062</v>
      </c>
      <c r="JW56" s="148">
        <v>5071</v>
      </c>
      <c r="JX56" s="148">
        <v>5091</v>
      </c>
      <c r="JY56" s="148">
        <v>5087</v>
      </c>
      <c r="JZ56" s="148">
        <v>5115</v>
      </c>
      <c r="KA56" s="148">
        <v>5116</v>
      </c>
      <c r="KB56" s="148">
        <v>5107</v>
      </c>
      <c r="KC56" s="148">
        <v>5089</v>
      </c>
      <c r="KD56" s="148">
        <v>5060</v>
      </c>
      <c r="KE56" s="148">
        <v>5047</v>
      </c>
    </row>
    <row r="57" spans="1:291" ht="13">
      <c r="A57" s="311" t="s">
        <v>74</v>
      </c>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8"/>
      <c r="AX57" s="148"/>
      <c r="AY57" s="148"/>
      <c r="AZ57" s="148"/>
      <c r="BA57" s="148"/>
      <c r="BB57" s="148"/>
      <c r="BC57" s="148"/>
      <c r="BD57" s="148"/>
      <c r="BE57" s="148"/>
      <c r="BF57" s="148"/>
      <c r="BG57" s="148"/>
      <c r="BH57" s="148"/>
      <c r="BI57" s="148"/>
      <c r="BJ57" s="148"/>
      <c r="BK57" s="148"/>
      <c r="BL57" s="148"/>
      <c r="BM57" s="148"/>
      <c r="BN57" s="148"/>
      <c r="BO57" s="148"/>
      <c r="BP57" s="148"/>
      <c r="BQ57" s="148"/>
      <c r="BR57" s="148"/>
      <c r="BS57" s="148"/>
      <c r="BT57" s="148"/>
      <c r="BU57" s="148"/>
      <c r="BV57" s="148"/>
      <c r="BW57" s="148"/>
      <c r="BX57" s="148"/>
      <c r="BY57" s="148"/>
      <c r="BZ57" s="148"/>
      <c r="CA57" s="148"/>
      <c r="CB57" s="148"/>
      <c r="CC57" s="148"/>
      <c r="CD57" s="148"/>
      <c r="CE57" s="148"/>
      <c r="CF57" s="148"/>
      <c r="CG57" s="148"/>
      <c r="CH57" s="148"/>
      <c r="CI57" s="148"/>
      <c r="CJ57" s="148"/>
      <c r="CK57" s="148"/>
      <c r="CL57" s="148"/>
      <c r="CM57" s="148"/>
      <c r="CN57" s="148"/>
      <c r="CO57" s="148"/>
      <c r="CP57" s="148"/>
      <c r="CQ57" s="148"/>
      <c r="CR57" s="148"/>
      <c r="CS57" s="148"/>
      <c r="CT57" s="148">
        <v>466830</v>
      </c>
      <c r="CU57" s="148">
        <v>469791</v>
      </c>
      <c r="CV57" s="148">
        <v>485981</v>
      </c>
      <c r="CW57" s="148">
        <v>479724</v>
      </c>
      <c r="CX57" s="148">
        <v>486706</v>
      </c>
      <c r="CY57" s="148">
        <v>516757</v>
      </c>
      <c r="CZ57" s="148">
        <v>528769</v>
      </c>
      <c r="DA57" s="148">
        <v>529089</v>
      </c>
      <c r="DB57" s="148">
        <v>527692</v>
      </c>
      <c r="DC57" s="148">
        <v>542142</v>
      </c>
      <c r="DD57" s="148">
        <v>548706</v>
      </c>
      <c r="DE57" s="148">
        <v>536483</v>
      </c>
      <c r="DF57" s="148">
        <v>537863</v>
      </c>
      <c r="DG57" s="148">
        <v>534288</v>
      </c>
      <c r="DH57" s="148">
        <v>525603</v>
      </c>
      <c r="DI57" s="148">
        <v>519057</v>
      </c>
      <c r="DJ57" s="148">
        <v>516874</v>
      </c>
      <c r="DK57" s="148">
        <v>521196</v>
      </c>
      <c r="DL57" s="148">
        <v>521555</v>
      </c>
      <c r="DM57" s="148">
        <v>521529</v>
      </c>
      <c r="DN57" s="148">
        <v>515506</v>
      </c>
      <c r="DO57" s="148">
        <v>555768</v>
      </c>
      <c r="DP57" s="148">
        <v>552750</v>
      </c>
      <c r="DQ57" s="148">
        <v>552364</v>
      </c>
      <c r="DR57" s="148">
        <v>556830</v>
      </c>
      <c r="DS57" s="148">
        <v>558853</v>
      </c>
      <c r="DT57" s="148">
        <v>557936</v>
      </c>
      <c r="DU57" s="148">
        <v>557538</v>
      </c>
      <c r="DV57" s="148">
        <v>556133</v>
      </c>
      <c r="DW57" s="148">
        <v>556044</v>
      </c>
      <c r="DX57" s="148">
        <v>598352</v>
      </c>
      <c r="DY57" s="148">
        <v>597560</v>
      </c>
      <c r="DZ57" s="148">
        <v>630895</v>
      </c>
      <c r="EA57" s="148">
        <v>615694</v>
      </c>
      <c r="EB57" s="148">
        <v>614638</v>
      </c>
      <c r="EC57" s="148">
        <v>610915</v>
      </c>
      <c r="ED57" s="148">
        <v>603512</v>
      </c>
      <c r="EE57" s="148">
        <v>600341</v>
      </c>
      <c r="EF57" s="148">
        <v>597014</v>
      </c>
      <c r="EG57" s="148">
        <v>596571</v>
      </c>
      <c r="EH57" s="148">
        <v>607179</v>
      </c>
      <c r="EI57" s="148">
        <v>603259</v>
      </c>
      <c r="EJ57" s="148">
        <v>598233</v>
      </c>
      <c r="EK57" s="148">
        <v>595850</v>
      </c>
      <c r="EL57" s="148">
        <v>593311</v>
      </c>
      <c r="EM57" s="148">
        <v>588568</v>
      </c>
      <c r="EN57" s="148">
        <v>585190</v>
      </c>
      <c r="EO57" s="148">
        <v>583202</v>
      </c>
      <c r="EP57" s="148">
        <v>572534</v>
      </c>
      <c r="EQ57" s="148">
        <v>569826</v>
      </c>
      <c r="ER57" s="148">
        <v>568959</v>
      </c>
      <c r="ES57" s="148">
        <v>575197</v>
      </c>
      <c r="ET57" s="148">
        <v>576042</v>
      </c>
      <c r="EU57" s="148">
        <v>580953</v>
      </c>
      <c r="EV57" s="148">
        <v>579313</v>
      </c>
      <c r="EW57" s="148">
        <v>573641</v>
      </c>
      <c r="EX57" s="148">
        <v>568900</v>
      </c>
      <c r="EY57" s="148">
        <v>571890</v>
      </c>
      <c r="EZ57" s="148">
        <v>594117</v>
      </c>
      <c r="FA57" s="148">
        <v>587165</v>
      </c>
      <c r="FB57" s="148">
        <v>583527</v>
      </c>
      <c r="FC57" s="148">
        <v>586211</v>
      </c>
      <c r="FD57" s="148">
        <v>587797</v>
      </c>
      <c r="FE57" s="148">
        <v>587178</v>
      </c>
      <c r="FF57" s="148">
        <v>637198</v>
      </c>
      <c r="FG57" s="148">
        <v>633690</v>
      </c>
      <c r="FH57" s="148">
        <v>628868</v>
      </c>
      <c r="FI57" s="148">
        <v>616788</v>
      </c>
      <c r="FJ57" s="148">
        <v>600914</v>
      </c>
      <c r="FK57" s="148">
        <v>594950</v>
      </c>
      <c r="FL57" s="148">
        <v>592438</v>
      </c>
      <c r="FM57" s="148">
        <v>589276</v>
      </c>
      <c r="FN57" s="148">
        <v>586120</v>
      </c>
      <c r="FO57" s="148">
        <v>582763</v>
      </c>
      <c r="FP57" s="148">
        <v>579035</v>
      </c>
      <c r="FQ57" s="148">
        <v>571963</v>
      </c>
      <c r="FR57" s="148">
        <v>568217</v>
      </c>
      <c r="FS57" s="148">
        <v>564293</v>
      </c>
      <c r="FT57" s="148">
        <v>556523</v>
      </c>
      <c r="FU57" s="148">
        <v>551119</v>
      </c>
      <c r="FV57" s="148">
        <v>548620</v>
      </c>
      <c r="FW57" s="148">
        <v>557417</v>
      </c>
      <c r="FX57" s="148">
        <v>558825</v>
      </c>
      <c r="FY57" s="148">
        <v>564116</v>
      </c>
      <c r="FZ57" s="148">
        <v>567902</v>
      </c>
      <c r="GA57" s="148">
        <v>566615</v>
      </c>
      <c r="GB57" s="148">
        <v>565476</v>
      </c>
      <c r="GC57" s="148">
        <v>559703</v>
      </c>
      <c r="GD57" s="148">
        <v>560201</v>
      </c>
      <c r="GE57" s="148">
        <v>558164</v>
      </c>
      <c r="GF57" s="148">
        <v>555873</v>
      </c>
      <c r="GG57" s="148">
        <v>555204</v>
      </c>
      <c r="GH57" s="148">
        <v>558759</v>
      </c>
      <c r="GI57" s="148">
        <v>557806</v>
      </c>
      <c r="GJ57" s="148">
        <v>556539</v>
      </c>
      <c r="GK57" s="148">
        <v>557109</v>
      </c>
      <c r="GL57" s="148">
        <v>560095</v>
      </c>
      <c r="GM57" s="148">
        <v>559374</v>
      </c>
      <c r="GN57" s="148">
        <v>553278</v>
      </c>
      <c r="GO57" s="148">
        <v>556170</v>
      </c>
      <c r="GP57" s="148">
        <v>562269</v>
      </c>
      <c r="GQ57" s="148">
        <v>559518</v>
      </c>
      <c r="GR57" s="148">
        <v>553518</v>
      </c>
      <c r="GS57" s="148">
        <v>554937</v>
      </c>
      <c r="GT57" s="148">
        <v>556980</v>
      </c>
      <c r="GU57" s="148">
        <v>554614</v>
      </c>
      <c r="GV57" s="148">
        <v>561286</v>
      </c>
      <c r="GW57" s="148">
        <v>564025</v>
      </c>
      <c r="GX57" s="148">
        <v>565264</v>
      </c>
      <c r="GY57" s="148">
        <v>569895</v>
      </c>
      <c r="GZ57" s="148">
        <v>575783</v>
      </c>
      <c r="HA57" s="148">
        <v>579140</v>
      </c>
      <c r="HB57" s="148">
        <v>587950</v>
      </c>
      <c r="HC57" s="148">
        <v>592386</v>
      </c>
      <c r="HD57" s="148">
        <v>593953</v>
      </c>
      <c r="HE57" s="148">
        <v>593896</v>
      </c>
      <c r="HF57" s="148">
        <v>599750</v>
      </c>
      <c r="HG57" s="148">
        <v>610364</v>
      </c>
      <c r="HH57" s="148">
        <v>613297</v>
      </c>
      <c r="HI57" s="148">
        <v>619625</v>
      </c>
      <c r="HJ57" s="148">
        <v>621214</v>
      </c>
      <c r="HK57" s="148">
        <v>633219</v>
      </c>
      <c r="HL57" s="148">
        <v>652969</v>
      </c>
      <c r="HM57" s="148">
        <v>663270</v>
      </c>
      <c r="HN57" s="148">
        <v>680576</v>
      </c>
      <c r="HO57" s="148">
        <v>710883</v>
      </c>
      <c r="HP57" s="148">
        <v>715420</v>
      </c>
      <c r="HQ57" s="148">
        <v>730582</v>
      </c>
      <c r="HR57" s="148">
        <v>740555</v>
      </c>
      <c r="HS57" s="148">
        <v>766196</v>
      </c>
      <c r="HT57" s="148">
        <v>789693</v>
      </c>
      <c r="HU57" s="148">
        <v>813291</v>
      </c>
      <c r="HV57" s="148">
        <v>858475</v>
      </c>
      <c r="HW57" s="148">
        <v>919403</v>
      </c>
      <c r="HX57" s="148">
        <v>982721</v>
      </c>
      <c r="HY57" s="148">
        <v>1046244</v>
      </c>
      <c r="HZ57" s="148">
        <v>1098214</v>
      </c>
      <c r="IA57" s="148">
        <v>1137025</v>
      </c>
      <c r="IB57" s="148">
        <v>1221590</v>
      </c>
      <c r="IC57" s="148">
        <v>1334353</v>
      </c>
      <c r="ID57" s="148">
        <v>1416934</v>
      </c>
      <c r="IE57" s="148">
        <v>1510937</v>
      </c>
      <c r="IF57" s="148">
        <v>1590652</v>
      </c>
      <c r="IG57" s="148">
        <v>1665358</v>
      </c>
      <c r="IH57" s="148">
        <v>1826543</v>
      </c>
      <c r="II57" s="148">
        <v>1945607</v>
      </c>
      <c r="IJ57" s="148">
        <v>2243362</v>
      </c>
      <c r="IK57" s="148">
        <v>2385290</v>
      </c>
      <c r="IL57" s="148">
        <v>2483286</v>
      </c>
      <c r="IM57" s="148">
        <v>2648975</v>
      </c>
      <c r="IN57" s="148">
        <v>2824239</v>
      </c>
      <c r="IO57" s="148">
        <v>2958442</v>
      </c>
      <c r="IP57" s="148">
        <v>3065775</v>
      </c>
      <c r="IQ57" s="148">
        <v>3147040</v>
      </c>
      <c r="IR57" s="148">
        <v>3173411</v>
      </c>
      <c r="IS57" s="148">
        <v>3229318</v>
      </c>
      <c r="IT57" s="148">
        <v>3343642</v>
      </c>
      <c r="IU57" s="148">
        <v>3463145</v>
      </c>
      <c r="IV57" s="148">
        <v>3560180</v>
      </c>
      <c r="IW57" s="148">
        <v>3685963</v>
      </c>
      <c r="IX57" s="148">
        <v>3737167</v>
      </c>
      <c r="IY57" s="148">
        <v>3790239</v>
      </c>
      <c r="IZ57" s="148">
        <v>3862057</v>
      </c>
      <c r="JA57" s="148">
        <v>3918051</v>
      </c>
      <c r="JB57" s="148">
        <v>3969393</v>
      </c>
      <c r="JC57" s="148">
        <v>4014699</v>
      </c>
      <c r="JD57" s="148">
        <v>4086791</v>
      </c>
      <c r="JE57" s="148">
        <v>4975194</v>
      </c>
      <c r="JF57" s="148">
        <v>5013795</v>
      </c>
      <c r="JG57" s="148">
        <v>5027497</v>
      </c>
      <c r="JH57" s="148">
        <v>5036358</v>
      </c>
      <c r="JI57" s="148">
        <v>5080753</v>
      </c>
      <c r="JJ57" s="148">
        <v>5130396</v>
      </c>
      <c r="JK57" s="148">
        <v>5187265</v>
      </c>
      <c r="JL57" s="148">
        <v>5244330</v>
      </c>
      <c r="JM57" s="148">
        <v>5294483</v>
      </c>
      <c r="JN57" s="148">
        <v>5356476</v>
      </c>
      <c r="JO57" s="148">
        <v>5383236</v>
      </c>
      <c r="JP57" s="148">
        <v>5403971</v>
      </c>
      <c r="JQ57" s="148">
        <v>5848055</v>
      </c>
      <c r="JR57" s="148">
        <v>6078447</v>
      </c>
      <c r="JS57" s="148">
        <v>6104224</v>
      </c>
      <c r="JT57" s="148">
        <v>6131859</v>
      </c>
      <c r="JU57" s="148">
        <v>6147337</v>
      </c>
      <c r="JV57" s="148">
        <v>6150735</v>
      </c>
      <c r="JW57" s="148">
        <v>6176313</v>
      </c>
      <c r="JX57" s="148">
        <v>6220577</v>
      </c>
      <c r="JY57" s="148">
        <v>5608805</v>
      </c>
      <c r="JZ57" s="148">
        <v>5654570</v>
      </c>
      <c r="KA57" s="148">
        <v>5683764</v>
      </c>
      <c r="KB57" s="148">
        <v>5695489</v>
      </c>
      <c r="KC57" s="148">
        <v>5736172</v>
      </c>
      <c r="KD57" s="148">
        <v>5824119</v>
      </c>
      <c r="KE57" s="148">
        <v>5864975</v>
      </c>
    </row>
    <row r="58" spans="1:291" ht="13">
      <c r="A58" s="311" t="s">
        <v>78</v>
      </c>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8"/>
      <c r="BR58" s="148"/>
      <c r="BS58" s="148"/>
      <c r="BT58" s="148"/>
      <c r="BU58" s="148"/>
      <c r="BV58" s="148"/>
      <c r="BW58" s="148"/>
      <c r="BX58" s="148"/>
      <c r="BY58" s="148"/>
      <c r="BZ58" s="148"/>
      <c r="CA58" s="148"/>
      <c r="CB58" s="148"/>
      <c r="CC58" s="148"/>
      <c r="CD58" s="148"/>
      <c r="CE58" s="148"/>
      <c r="CF58" s="148"/>
      <c r="CG58" s="148"/>
      <c r="CH58" s="148"/>
      <c r="CI58" s="148"/>
      <c r="CJ58" s="148"/>
      <c r="CK58" s="148"/>
      <c r="CL58" s="148"/>
      <c r="CM58" s="148"/>
      <c r="CN58" s="148"/>
      <c r="CO58" s="148"/>
      <c r="CP58" s="148"/>
      <c r="CQ58" s="148"/>
      <c r="CR58" s="148"/>
      <c r="CS58" s="148"/>
      <c r="CT58" s="148">
        <v>660</v>
      </c>
      <c r="CU58" s="148">
        <v>645</v>
      </c>
      <c r="CV58" s="148">
        <v>649</v>
      </c>
      <c r="CW58" s="148">
        <v>656</v>
      </c>
      <c r="CX58" s="148">
        <v>654</v>
      </c>
      <c r="CY58" s="148">
        <v>679</v>
      </c>
      <c r="CZ58" s="148">
        <v>666</v>
      </c>
      <c r="DA58" s="148">
        <v>662</v>
      </c>
      <c r="DB58" s="148">
        <v>659</v>
      </c>
      <c r="DC58" s="148">
        <v>677</v>
      </c>
      <c r="DD58" s="148">
        <v>665</v>
      </c>
      <c r="DE58" s="148">
        <v>663</v>
      </c>
      <c r="DF58" s="148">
        <v>660</v>
      </c>
      <c r="DG58" s="148">
        <v>659</v>
      </c>
      <c r="DH58" s="148">
        <v>648</v>
      </c>
      <c r="DI58" s="148">
        <v>622</v>
      </c>
      <c r="DJ58" s="148">
        <v>604</v>
      </c>
      <c r="DK58" s="148">
        <v>603</v>
      </c>
      <c r="DL58" s="148">
        <v>597</v>
      </c>
      <c r="DM58" s="148">
        <v>590</v>
      </c>
      <c r="DN58" s="148">
        <v>587</v>
      </c>
      <c r="DO58" s="148">
        <v>709</v>
      </c>
      <c r="DP58" s="148">
        <v>692</v>
      </c>
      <c r="DQ58" s="148">
        <v>591</v>
      </c>
      <c r="DR58" s="148">
        <v>587</v>
      </c>
      <c r="DS58" s="148">
        <v>586</v>
      </c>
      <c r="DT58" s="148">
        <v>581</v>
      </c>
      <c r="DU58" s="148">
        <v>598</v>
      </c>
      <c r="DV58" s="148">
        <v>587</v>
      </c>
      <c r="DW58" s="148">
        <v>577</v>
      </c>
      <c r="DX58" s="148">
        <v>581</v>
      </c>
      <c r="DY58" s="148">
        <v>596</v>
      </c>
      <c r="DZ58" s="148">
        <v>594</v>
      </c>
      <c r="EA58" s="148">
        <v>580</v>
      </c>
      <c r="EB58" s="148">
        <v>584</v>
      </c>
      <c r="EC58" s="148">
        <v>593</v>
      </c>
      <c r="ED58" s="148">
        <v>593</v>
      </c>
      <c r="EE58" s="148">
        <v>583</v>
      </c>
      <c r="EF58" s="148">
        <v>576</v>
      </c>
      <c r="EG58" s="148">
        <v>576</v>
      </c>
      <c r="EH58" s="148">
        <v>565</v>
      </c>
      <c r="EI58" s="148">
        <v>567</v>
      </c>
      <c r="EJ58" s="148">
        <v>571</v>
      </c>
      <c r="EK58" s="148">
        <v>590</v>
      </c>
      <c r="EL58" s="148">
        <v>590</v>
      </c>
      <c r="EM58" s="148">
        <v>578</v>
      </c>
      <c r="EN58" s="148">
        <v>567</v>
      </c>
      <c r="EO58" s="148">
        <v>547</v>
      </c>
      <c r="EP58" s="148">
        <v>543</v>
      </c>
      <c r="EQ58" s="148">
        <v>541</v>
      </c>
      <c r="ER58" s="148">
        <v>538</v>
      </c>
      <c r="ES58" s="148">
        <v>542</v>
      </c>
      <c r="ET58" s="148">
        <v>544</v>
      </c>
      <c r="EU58" s="148">
        <v>535</v>
      </c>
      <c r="EV58" s="148">
        <v>525</v>
      </c>
      <c r="EW58" s="148">
        <v>518</v>
      </c>
      <c r="EX58" s="148">
        <v>524</v>
      </c>
      <c r="EY58" s="148">
        <v>516</v>
      </c>
      <c r="EZ58" s="148">
        <v>511</v>
      </c>
      <c r="FA58" s="148">
        <v>506</v>
      </c>
      <c r="FB58" s="148">
        <v>507</v>
      </c>
      <c r="FC58" s="148">
        <v>514</v>
      </c>
      <c r="FD58" s="148">
        <v>508</v>
      </c>
      <c r="FE58" s="148">
        <v>500</v>
      </c>
      <c r="FF58" s="148">
        <v>502</v>
      </c>
      <c r="FG58" s="148">
        <v>492</v>
      </c>
      <c r="FH58" s="148">
        <v>483</v>
      </c>
      <c r="FI58" s="148">
        <v>488</v>
      </c>
      <c r="FJ58" s="148">
        <v>476</v>
      </c>
      <c r="FK58" s="148">
        <v>473</v>
      </c>
      <c r="FL58" s="148">
        <v>469</v>
      </c>
      <c r="FM58" s="148">
        <v>471</v>
      </c>
      <c r="FN58" s="148">
        <v>470</v>
      </c>
      <c r="FO58" s="148">
        <v>474</v>
      </c>
      <c r="FP58" s="148">
        <v>476</v>
      </c>
      <c r="FQ58" s="148">
        <v>464</v>
      </c>
      <c r="FR58" s="148">
        <v>472</v>
      </c>
      <c r="FS58" s="148">
        <v>471</v>
      </c>
      <c r="FT58" s="148">
        <v>476</v>
      </c>
      <c r="FU58" s="148">
        <v>465</v>
      </c>
      <c r="FV58" s="148">
        <v>472</v>
      </c>
      <c r="FW58" s="148">
        <v>482</v>
      </c>
      <c r="FX58" s="148">
        <v>485</v>
      </c>
      <c r="FY58" s="148">
        <v>475</v>
      </c>
      <c r="FZ58" s="148">
        <v>470</v>
      </c>
      <c r="GA58" s="148">
        <v>449</v>
      </c>
      <c r="GB58" s="148">
        <v>447</v>
      </c>
      <c r="GC58" s="148">
        <v>444</v>
      </c>
      <c r="GD58" s="148">
        <v>432</v>
      </c>
      <c r="GE58" s="148">
        <v>448</v>
      </c>
      <c r="GF58" s="148">
        <v>439</v>
      </c>
      <c r="GG58" s="148">
        <v>444</v>
      </c>
      <c r="GH58" s="148">
        <v>436</v>
      </c>
      <c r="GI58" s="148">
        <v>446</v>
      </c>
      <c r="GJ58" s="148">
        <v>446</v>
      </c>
      <c r="GK58" s="148">
        <v>447</v>
      </c>
      <c r="GL58" s="148">
        <v>451</v>
      </c>
      <c r="GM58" s="148">
        <v>438</v>
      </c>
      <c r="GN58" s="148">
        <v>437</v>
      </c>
      <c r="GO58" s="148">
        <v>431</v>
      </c>
      <c r="GP58" s="148">
        <v>453</v>
      </c>
      <c r="GQ58" s="148">
        <v>430</v>
      </c>
      <c r="GR58" s="148">
        <v>428</v>
      </c>
      <c r="GS58" s="148">
        <v>426</v>
      </c>
      <c r="GT58" s="148">
        <v>428</v>
      </c>
      <c r="GU58" s="148">
        <v>418</v>
      </c>
      <c r="GV58" s="148">
        <v>410</v>
      </c>
      <c r="GW58" s="148">
        <v>409</v>
      </c>
      <c r="GX58" s="148">
        <v>411</v>
      </c>
      <c r="GY58" s="148">
        <v>415</v>
      </c>
      <c r="GZ58" s="148">
        <v>416</v>
      </c>
      <c r="HA58" s="148">
        <v>409</v>
      </c>
      <c r="HB58" s="148">
        <v>407</v>
      </c>
      <c r="HC58" s="148">
        <v>407</v>
      </c>
      <c r="HD58" s="148">
        <v>413</v>
      </c>
      <c r="HE58" s="148">
        <v>406</v>
      </c>
      <c r="HF58" s="148">
        <v>392</v>
      </c>
      <c r="HG58" s="148">
        <v>400</v>
      </c>
      <c r="HH58" s="148">
        <v>399</v>
      </c>
      <c r="HI58" s="148">
        <v>395</v>
      </c>
      <c r="HJ58" s="148">
        <v>384</v>
      </c>
      <c r="HK58" s="148">
        <v>386</v>
      </c>
      <c r="HL58" s="148">
        <v>386</v>
      </c>
      <c r="HM58" s="148">
        <v>386</v>
      </c>
      <c r="HN58" s="148">
        <v>392</v>
      </c>
      <c r="HO58" s="148">
        <v>384</v>
      </c>
      <c r="HP58" s="148">
        <v>385</v>
      </c>
      <c r="HQ58" s="148">
        <v>382</v>
      </c>
      <c r="HR58" s="148">
        <v>382</v>
      </c>
      <c r="HS58" s="148">
        <v>379</v>
      </c>
      <c r="HT58" s="148">
        <v>385</v>
      </c>
      <c r="HU58" s="148">
        <v>390</v>
      </c>
      <c r="HV58" s="148">
        <v>387</v>
      </c>
      <c r="HW58" s="148">
        <v>388</v>
      </c>
      <c r="HX58" s="148">
        <v>399</v>
      </c>
      <c r="HY58" s="148">
        <v>391</v>
      </c>
      <c r="HZ58" s="148">
        <v>390</v>
      </c>
      <c r="IA58" s="148">
        <v>390</v>
      </c>
      <c r="IB58" s="148">
        <v>380</v>
      </c>
      <c r="IC58" s="148">
        <v>382</v>
      </c>
      <c r="ID58" s="148">
        <v>382</v>
      </c>
      <c r="IE58" s="148">
        <v>383</v>
      </c>
      <c r="IF58" s="148">
        <v>389</v>
      </c>
      <c r="IG58" s="148">
        <v>378</v>
      </c>
      <c r="IH58" s="148">
        <v>374</v>
      </c>
      <c r="II58" s="148">
        <v>384</v>
      </c>
      <c r="IJ58" s="148">
        <v>391</v>
      </c>
      <c r="IK58" s="148">
        <v>385</v>
      </c>
      <c r="IL58" s="148">
        <v>385</v>
      </c>
      <c r="IM58" s="148">
        <v>383</v>
      </c>
      <c r="IN58" s="148">
        <v>379</v>
      </c>
      <c r="IO58" s="148">
        <v>380</v>
      </c>
      <c r="IP58" s="148">
        <v>387</v>
      </c>
      <c r="IQ58" s="148">
        <v>385</v>
      </c>
      <c r="IR58" s="148">
        <v>394</v>
      </c>
      <c r="IS58" s="148">
        <v>387</v>
      </c>
      <c r="IT58" s="148">
        <v>386</v>
      </c>
      <c r="IU58" s="148">
        <v>390</v>
      </c>
      <c r="IV58" s="148">
        <v>391</v>
      </c>
      <c r="IW58" s="148">
        <v>418</v>
      </c>
      <c r="IX58" s="148">
        <v>418</v>
      </c>
      <c r="IY58" s="148">
        <v>409</v>
      </c>
      <c r="IZ58" s="148">
        <v>413</v>
      </c>
      <c r="JA58" s="148">
        <v>394</v>
      </c>
      <c r="JB58" s="148">
        <v>400</v>
      </c>
      <c r="JC58" s="148">
        <v>404</v>
      </c>
      <c r="JD58" s="148">
        <v>387</v>
      </c>
      <c r="JE58" s="148">
        <v>377</v>
      </c>
      <c r="JF58" s="148">
        <v>336</v>
      </c>
      <c r="JG58" s="148">
        <v>346</v>
      </c>
      <c r="JH58" s="148">
        <v>348</v>
      </c>
      <c r="JI58" s="148">
        <v>345</v>
      </c>
      <c r="JJ58" s="148">
        <v>343</v>
      </c>
      <c r="JK58" s="139">
        <v>348</v>
      </c>
      <c r="JL58" s="139">
        <v>349</v>
      </c>
      <c r="JM58" s="139">
        <v>347</v>
      </c>
      <c r="JN58" s="139">
        <v>356</v>
      </c>
      <c r="JO58" s="139">
        <v>359</v>
      </c>
      <c r="JP58" s="139">
        <v>355</v>
      </c>
      <c r="JQ58" s="139">
        <v>358</v>
      </c>
      <c r="JR58" s="139">
        <v>346</v>
      </c>
      <c r="JS58" s="139">
        <v>347</v>
      </c>
      <c r="JT58" s="139">
        <v>353</v>
      </c>
      <c r="JU58" s="139">
        <v>347</v>
      </c>
      <c r="JV58" s="139">
        <v>339</v>
      </c>
      <c r="JW58" s="139">
        <v>342</v>
      </c>
      <c r="JX58" s="139">
        <v>342</v>
      </c>
      <c r="JY58" s="139">
        <v>341</v>
      </c>
      <c r="JZ58" s="139">
        <v>346</v>
      </c>
      <c r="KA58" s="139">
        <v>344</v>
      </c>
      <c r="KB58" s="139">
        <v>347</v>
      </c>
      <c r="KC58" s="139">
        <v>336</v>
      </c>
      <c r="KD58" s="139">
        <v>336</v>
      </c>
      <c r="KE58" s="139">
        <v>340</v>
      </c>
    </row>
    <row r="59" spans="1:291" ht="13">
      <c r="A59" s="542" t="s">
        <v>471</v>
      </c>
      <c r="B59" s="536"/>
      <c r="C59" s="536"/>
      <c r="D59" s="536"/>
      <c r="E59" s="536"/>
      <c r="F59" s="536"/>
      <c r="G59" s="536"/>
      <c r="H59" s="536"/>
      <c r="I59" s="536"/>
      <c r="J59" s="536"/>
      <c r="K59" s="536"/>
      <c r="L59" s="536"/>
      <c r="M59" s="537"/>
      <c r="N59" s="538"/>
      <c r="O59" s="536"/>
      <c r="P59" s="536"/>
      <c r="Q59" s="536"/>
      <c r="R59" s="536"/>
      <c r="S59" s="536"/>
      <c r="T59" s="536"/>
      <c r="U59" s="536"/>
      <c r="V59" s="536"/>
      <c r="W59" s="536"/>
      <c r="X59" s="536"/>
      <c r="Y59" s="537"/>
      <c r="Z59" s="538"/>
      <c r="AA59" s="536"/>
      <c r="AB59" s="536"/>
      <c r="AC59" s="536"/>
      <c r="AD59" s="536"/>
      <c r="AE59" s="536"/>
      <c r="AF59" s="536"/>
      <c r="AG59" s="536"/>
      <c r="AH59" s="536"/>
      <c r="AI59" s="536"/>
      <c r="AJ59" s="536"/>
      <c r="AK59" s="537"/>
      <c r="AL59" s="538"/>
      <c r="AM59" s="536"/>
      <c r="AN59" s="536"/>
      <c r="AO59" s="536"/>
      <c r="AP59" s="536"/>
      <c r="AQ59" s="536"/>
      <c r="AR59" s="536"/>
      <c r="AS59" s="536"/>
      <c r="AT59" s="536"/>
      <c r="AU59" s="536"/>
      <c r="AV59" s="536"/>
      <c r="AW59" s="537"/>
      <c r="AX59" s="538"/>
      <c r="AY59" s="536"/>
      <c r="AZ59" s="536"/>
      <c r="BA59" s="536"/>
      <c r="BB59" s="536"/>
      <c r="BC59" s="536"/>
      <c r="BD59" s="536"/>
      <c r="BE59" s="536"/>
      <c r="BF59" s="536"/>
      <c r="BG59" s="536"/>
      <c r="BH59" s="536"/>
      <c r="BI59" s="537"/>
      <c r="BJ59" s="538"/>
      <c r="BK59" s="536"/>
      <c r="BL59" s="536"/>
      <c r="BM59" s="536"/>
      <c r="BN59" s="536"/>
      <c r="BO59" s="536"/>
      <c r="BP59" s="536"/>
      <c r="BQ59" s="536"/>
      <c r="BR59" s="536"/>
      <c r="BS59" s="536"/>
      <c r="BT59" s="536"/>
      <c r="BU59" s="537"/>
      <c r="BV59" s="538"/>
      <c r="BW59" s="536"/>
      <c r="BX59" s="536"/>
      <c r="BY59" s="536"/>
      <c r="BZ59" s="536"/>
      <c r="CA59" s="536"/>
      <c r="CB59" s="536"/>
      <c r="CC59" s="536"/>
      <c r="CD59" s="536"/>
      <c r="CE59" s="536"/>
      <c r="CF59" s="536"/>
      <c r="CG59" s="536"/>
      <c r="CH59" s="536"/>
      <c r="CI59" s="536"/>
      <c r="CJ59" s="536"/>
      <c r="CK59" s="536"/>
      <c r="CL59" s="536"/>
      <c r="CM59" s="536"/>
      <c r="CN59" s="536"/>
      <c r="CO59" s="536"/>
      <c r="CP59" s="536"/>
      <c r="CQ59" s="536"/>
      <c r="CR59" s="536"/>
      <c r="CS59" s="536"/>
      <c r="CT59" s="536">
        <v>13662</v>
      </c>
      <c r="CU59" s="536">
        <v>13588</v>
      </c>
      <c r="CV59" s="536">
        <v>13886</v>
      </c>
      <c r="CW59" s="536">
        <v>13804</v>
      </c>
      <c r="CX59" s="536">
        <v>13895</v>
      </c>
      <c r="CY59" s="536">
        <v>14541</v>
      </c>
      <c r="CZ59" s="536">
        <v>14643</v>
      </c>
      <c r="DA59" s="536">
        <v>14548</v>
      </c>
      <c r="DB59" s="536">
        <v>14561</v>
      </c>
      <c r="DC59" s="536">
        <v>14694</v>
      </c>
      <c r="DD59" s="536">
        <v>14667</v>
      </c>
      <c r="DE59" s="536">
        <v>14285</v>
      </c>
      <c r="DF59" s="536">
        <v>14306</v>
      </c>
      <c r="DG59" s="536">
        <v>14170</v>
      </c>
      <c r="DH59" s="536">
        <v>13994</v>
      </c>
      <c r="DI59" s="536">
        <v>13867</v>
      </c>
      <c r="DJ59" s="536">
        <v>13735</v>
      </c>
      <c r="DK59" s="536">
        <v>13809</v>
      </c>
      <c r="DL59" s="536">
        <v>13956</v>
      </c>
      <c r="DM59" s="536">
        <v>13941</v>
      </c>
      <c r="DN59" s="536">
        <v>13808</v>
      </c>
      <c r="DO59" s="536">
        <v>14231</v>
      </c>
      <c r="DP59" s="536">
        <v>14119</v>
      </c>
      <c r="DQ59" s="536">
        <v>14301</v>
      </c>
      <c r="DR59" s="536">
        <v>14374</v>
      </c>
      <c r="DS59" s="536">
        <v>14357</v>
      </c>
      <c r="DT59" s="536">
        <v>14237</v>
      </c>
      <c r="DU59" s="536">
        <v>14197</v>
      </c>
      <c r="DV59" s="536">
        <v>14279</v>
      </c>
      <c r="DW59" s="536">
        <v>14247</v>
      </c>
      <c r="DX59" s="536">
        <v>20271</v>
      </c>
      <c r="DY59" s="536">
        <v>19773</v>
      </c>
      <c r="DZ59" s="536">
        <v>20142</v>
      </c>
      <c r="EA59" s="536">
        <v>19730</v>
      </c>
      <c r="EB59" s="536">
        <v>19466</v>
      </c>
      <c r="EC59" s="536">
        <v>19247</v>
      </c>
      <c r="ED59" s="536">
        <v>18865</v>
      </c>
      <c r="EE59" s="536">
        <v>18635</v>
      </c>
      <c r="EF59" s="536">
        <v>18417</v>
      </c>
      <c r="EG59" s="536">
        <v>18343</v>
      </c>
      <c r="EH59" s="536">
        <v>19204</v>
      </c>
      <c r="EI59" s="536">
        <v>18915</v>
      </c>
      <c r="EJ59" s="536">
        <v>18682</v>
      </c>
      <c r="EK59" s="536">
        <v>18544</v>
      </c>
      <c r="EL59" s="536">
        <v>18389</v>
      </c>
      <c r="EM59" s="536">
        <v>18236</v>
      </c>
      <c r="EN59" s="536">
        <v>18156</v>
      </c>
      <c r="EO59" s="536">
        <v>17927</v>
      </c>
      <c r="EP59" s="536">
        <v>17619</v>
      </c>
      <c r="EQ59" s="536">
        <v>17522</v>
      </c>
      <c r="ER59" s="536">
        <v>17351</v>
      </c>
      <c r="ES59" s="536">
        <v>17404</v>
      </c>
      <c r="ET59" s="536">
        <v>17322</v>
      </c>
      <c r="EU59" s="536">
        <v>17296</v>
      </c>
      <c r="EV59" s="536">
        <v>17132</v>
      </c>
      <c r="EW59" s="536">
        <v>16888</v>
      </c>
      <c r="EX59" s="536">
        <v>16664</v>
      </c>
      <c r="EY59" s="536">
        <v>16592</v>
      </c>
      <c r="EZ59" s="536">
        <v>17021</v>
      </c>
      <c r="FA59" s="536">
        <v>16590</v>
      </c>
      <c r="FB59" s="536">
        <v>16393</v>
      </c>
      <c r="FC59" s="536">
        <v>16362</v>
      </c>
      <c r="FD59" s="536">
        <v>16179</v>
      </c>
      <c r="FE59" s="536">
        <v>15939</v>
      </c>
      <c r="FF59" s="536">
        <v>21334</v>
      </c>
      <c r="FG59" s="536">
        <v>20756</v>
      </c>
      <c r="FH59" s="536">
        <v>20135</v>
      </c>
      <c r="FI59" s="536">
        <v>19467</v>
      </c>
      <c r="FJ59" s="536">
        <v>18913</v>
      </c>
      <c r="FK59" s="536">
        <v>18563</v>
      </c>
      <c r="FL59" s="536">
        <v>18304</v>
      </c>
      <c r="FM59" s="536">
        <v>18071</v>
      </c>
      <c r="FN59" s="536">
        <v>17836</v>
      </c>
      <c r="FO59" s="536">
        <v>17652</v>
      </c>
      <c r="FP59" s="536">
        <v>17491</v>
      </c>
      <c r="FQ59" s="536">
        <v>17265</v>
      </c>
      <c r="FR59" s="536">
        <v>17129</v>
      </c>
      <c r="FS59" s="536">
        <v>16969</v>
      </c>
      <c r="FT59" s="536">
        <v>16726</v>
      </c>
      <c r="FU59" s="536">
        <v>16557</v>
      </c>
      <c r="FV59" s="536">
        <v>16373</v>
      </c>
      <c r="FW59" s="536">
        <v>16347</v>
      </c>
      <c r="FX59" s="536">
        <v>16242</v>
      </c>
      <c r="FY59" s="536">
        <v>16185</v>
      </c>
      <c r="FZ59" s="536">
        <v>16081</v>
      </c>
      <c r="GA59" s="536">
        <v>15626</v>
      </c>
      <c r="GB59" s="536">
        <v>15464</v>
      </c>
      <c r="GC59" s="536">
        <v>15301</v>
      </c>
      <c r="GD59" s="536">
        <v>15220</v>
      </c>
      <c r="GE59" s="536">
        <v>15000</v>
      </c>
      <c r="GF59" s="536">
        <v>14894</v>
      </c>
      <c r="GG59" s="536">
        <v>14805</v>
      </c>
      <c r="GH59" s="536">
        <v>14755</v>
      </c>
      <c r="GI59" s="536">
        <v>14672</v>
      </c>
      <c r="GJ59" s="536">
        <v>14609</v>
      </c>
      <c r="GK59" s="536">
        <v>14564</v>
      </c>
      <c r="GL59" s="536">
        <v>14519</v>
      </c>
      <c r="GM59" s="536">
        <v>14418</v>
      </c>
      <c r="GN59" s="536">
        <v>14251</v>
      </c>
      <c r="GO59" s="536">
        <v>14125</v>
      </c>
      <c r="GP59" s="536">
        <v>14139</v>
      </c>
      <c r="GQ59" s="536">
        <v>12741</v>
      </c>
      <c r="GR59" s="536">
        <v>12637</v>
      </c>
      <c r="GS59" s="536">
        <v>12601</v>
      </c>
      <c r="GT59" s="536">
        <v>12558</v>
      </c>
      <c r="GU59" s="536">
        <v>12402</v>
      </c>
      <c r="GV59" s="536">
        <v>13605</v>
      </c>
      <c r="GW59" s="536">
        <v>13502</v>
      </c>
      <c r="GX59" s="536">
        <v>13410</v>
      </c>
      <c r="GY59" s="536">
        <v>13362</v>
      </c>
      <c r="GZ59" s="536">
        <v>13258</v>
      </c>
      <c r="HA59" s="536">
        <v>13204</v>
      </c>
      <c r="HB59" s="536">
        <v>13144</v>
      </c>
      <c r="HC59" s="536">
        <v>13104</v>
      </c>
      <c r="HD59" s="536">
        <v>13044</v>
      </c>
      <c r="HE59" s="536">
        <v>12932</v>
      </c>
      <c r="HF59" s="536">
        <v>12866</v>
      </c>
      <c r="HG59" s="536">
        <v>12853</v>
      </c>
      <c r="HH59" s="536">
        <v>12775</v>
      </c>
      <c r="HI59" s="536">
        <v>12726</v>
      </c>
      <c r="HJ59" s="536">
        <v>12580</v>
      </c>
      <c r="HK59" s="536">
        <v>12562</v>
      </c>
      <c r="HL59" s="536">
        <v>12633</v>
      </c>
      <c r="HM59" s="536">
        <v>12623</v>
      </c>
      <c r="HN59" s="536">
        <v>12703</v>
      </c>
      <c r="HO59" s="536">
        <v>12841</v>
      </c>
      <c r="HP59" s="536">
        <v>12806</v>
      </c>
      <c r="HQ59" s="536">
        <v>12826</v>
      </c>
      <c r="HR59" s="536">
        <v>12873</v>
      </c>
      <c r="HS59" s="536">
        <v>12940</v>
      </c>
      <c r="HT59" s="536">
        <v>12987.3</v>
      </c>
      <c r="HU59" s="536">
        <v>13030</v>
      </c>
      <c r="HV59" s="536">
        <v>13114</v>
      </c>
      <c r="HW59" s="536">
        <v>13929</v>
      </c>
      <c r="HX59" s="536">
        <v>15938</v>
      </c>
      <c r="HY59" s="536">
        <v>15825</v>
      </c>
      <c r="HZ59" s="536">
        <v>15469</v>
      </c>
      <c r="IA59" s="536">
        <v>15742</v>
      </c>
      <c r="IB59" s="536">
        <v>14428</v>
      </c>
      <c r="IC59" s="536">
        <v>16277</v>
      </c>
      <c r="ID59" s="536">
        <v>15888</v>
      </c>
      <c r="IE59" s="536">
        <v>16176</v>
      </c>
      <c r="IF59" s="536">
        <v>16432</v>
      </c>
      <c r="IG59" s="536">
        <v>15919</v>
      </c>
      <c r="IH59" s="536">
        <v>17124</v>
      </c>
      <c r="II59" s="536">
        <v>18277</v>
      </c>
      <c r="IJ59" s="536">
        <v>19380</v>
      </c>
      <c r="IK59" s="536">
        <v>19358</v>
      </c>
      <c r="IL59" s="536">
        <v>19389</v>
      </c>
      <c r="IM59" s="536">
        <v>20094</v>
      </c>
      <c r="IN59" s="536">
        <v>20717</v>
      </c>
      <c r="IO59" s="536">
        <v>21417</v>
      </c>
      <c r="IP59" s="536">
        <v>21800</v>
      </c>
      <c r="IQ59" s="536">
        <v>22162</v>
      </c>
      <c r="IR59" s="536">
        <v>22836</v>
      </c>
      <c r="IS59" s="536">
        <v>22789</v>
      </c>
      <c r="IT59" s="536">
        <v>23293</v>
      </c>
      <c r="IU59" s="536">
        <v>24103</v>
      </c>
      <c r="IV59" s="536">
        <v>24466</v>
      </c>
      <c r="IW59" s="536">
        <v>25435</v>
      </c>
      <c r="IX59" s="536">
        <v>25812</v>
      </c>
      <c r="IY59" s="536">
        <v>26165</v>
      </c>
      <c r="IZ59" s="536">
        <v>26498</v>
      </c>
      <c r="JA59" s="536">
        <v>26780</v>
      </c>
      <c r="JB59" s="536">
        <v>27445</v>
      </c>
      <c r="JC59" s="536">
        <v>27579</v>
      </c>
      <c r="JD59" s="536">
        <v>27207</v>
      </c>
      <c r="JE59" s="536">
        <v>27009</v>
      </c>
      <c r="JF59" s="148">
        <v>20807</v>
      </c>
      <c r="JG59" s="148">
        <v>20754</v>
      </c>
      <c r="JH59" s="148">
        <v>20673</v>
      </c>
      <c r="JI59" s="148">
        <v>20794</v>
      </c>
      <c r="JJ59" s="148">
        <v>20822</v>
      </c>
      <c r="JK59" s="148">
        <v>21124</v>
      </c>
      <c r="JL59" s="148">
        <v>21176</v>
      </c>
      <c r="JM59" s="148">
        <v>21120</v>
      </c>
      <c r="JN59" s="148">
        <v>21423</v>
      </c>
      <c r="JO59" s="148">
        <v>21360</v>
      </c>
      <c r="JP59" s="148">
        <v>21218</v>
      </c>
      <c r="JQ59" s="148">
        <v>21145</v>
      </c>
      <c r="JR59" s="148">
        <v>21093</v>
      </c>
      <c r="JS59" s="148">
        <v>21117</v>
      </c>
      <c r="JT59" s="148">
        <v>21134</v>
      </c>
      <c r="JU59" s="148">
        <v>21095</v>
      </c>
      <c r="JV59" s="148">
        <v>21102</v>
      </c>
      <c r="JW59" s="148">
        <v>21390</v>
      </c>
      <c r="JX59" s="148">
        <v>21519</v>
      </c>
      <c r="JY59" s="148">
        <v>21677</v>
      </c>
      <c r="JZ59" s="148">
        <v>21885</v>
      </c>
      <c r="KA59" s="148">
        <v>21906</v>
      </c>
      <c r="KB59" s="148">
        <v>21829</v>
      </c>
      <c r="KC59" s="148">
        <v>21954</v>
      </c>
      <c r="KD59" s="148">
        <v>22040</v>
      </c>
      <c r="KE59" s="148">
        <v>22841</v>
      </c>
    </row>
    <row r="60" spans="1:291" s="112" customFormat="1" ht="13">
      <c r="A60" s="447" t="s">
        <v>0</v>
      </c>
      <c r="B60" s="318"/>
      <c r="C60" s="318"/>
      <c r="D60" s="318"/>
      <c r="E60" s="318"/>
      <c r="F60" s="318"/>
      <c r="G60" s="318"/>
      <c r="H60" s="318"/>
      <c r="I60" s="318"/>
      <c r="J60" s="318"/>
      <c r="K60" s="318"/>
      <c r="L60" s="318"/>
      <c r="M60" s="319"/>
      <c r="N60" s="320"/>
      <c r="O60" s="318"/>
      <c r="P60" s="318"/>
      <c r="Q60" s="318"/>
      <c r="R60" s="318"/>
      <c r="S60" s="318"/>
      <c r="T60" s="318"/>
      <c r="U60" s="318"/>
      <c r="V60" s="318"/>
      <c r="W60" s="318"/>
      <c r="X60" s="318"/>
      <c r="Y60" s="319"/>
      <c r="Z60" s="320"/>
      <c r="AA60" s="318"/>
      <c r="AB60" s="318"/>
      <c r="AC60" s="318"/>
      <c r="AD60" s="318"/>
      <c r="AE60" s="318"/>
      <c r="AF60" s="318"/>
      <c r="AG60" s="318"/>
      <c r="AH60" s="318"/>
      <c r="AI60" s="318"/>
      <c r="AJ60" s="318"/>
      <c r="AK60" s="319"/>
      <c r="AL60" s="320"/>
      <c r="AM60" s="318"/>
      <c r="AN60" s="318"/>
      <c r="AO60" s="318"/>
      <c r="AP60" s="318"/>
      <c r="AQ60" s="318"/>
      <c r="AR60" s="318"/>
      <c r="AS60" s="318"/>
      <c r="AT60" s="318"/>
      <c r="AU60" s="318"/>
      <c r="AV60" s="318"/>
      <c r="AW60" s="319"/>
      <c r="AX60" s="320"/>
      <c r="AY60" s="318"/>
      <c r="AZ60" s="318"/>
      <c r="BA60" s="318"/>
      <c r="BB60" s="318"/>
      <c r="BC60" s="318"/>
      <c r="BD60" s="318"/>
      <c r="BE60" s="318"/>
      <c r="BF60" s="318"/>
      <c r="BG60" s="318"/>
      <c r="BH60" s="318"/>
      <c r="BI60" s="319"/>
      <c r="BJ60" s="320"/>
      <c r="BK60" s="318"/>
      <c r="BL60" s="318"/>
      <c r="BM60" s="318"/>
      <c r="BN60" s="318"/>
      <c r="BO60" s="318"/>
      <c r="BP60" s="318"/>
      <c r="BQ60" s="318"/>
      <c r="BR60" s="318"/>
      <c r="BS60" s="318"/>
      <c r="BT60" s="318"/>
      <c r="BU60" s="319"/>
      <c r="BV60" s="320"/>
      <c r="BW60" s="318"/>
      <c r="BX60" s="318"/>
      <c r="BY60" s="318"/>
      <c r="BZ60" s="318"/>
      <c r="CA60" s="318"/>
      <c r="CB60" s="318"/>
      <c r="CC60" s="318"/>
      <c r="CD60" s="318"/>
      <c r="CE60" s="318"/>
      <c r="CF60" s="318"/>
      <c r="CG60" s="319"/>
      <c r="CH60" s="320"/>
      <c r="CI60" s="318"/>
      <c r="CJ60" s="318"/>
      <c r="CK60" s="318"/>
      <c r="CL60" s="318"/>
      <c r="CM60" s="318"/>
      <c r="CN60" s="318"/>
      <c r="CO60" s="318"/>
      <c r="CP60" s="318"/>
      <c r="CQ60" s="318"/>
      <c r="CR60" s="318"/>
      <c r="CS60" s="319"/>
      <c r="CT60" s="320">
        <v>488350</v>
      </c>
      <c r="CU60" s="318">
        <v>491200</v>
      </c>
      <c r="CV60" s="318">
        <v>507746</v>
      </c>
      <c r="CW60" s="318">
        <v>501760</v>
      </c>
      <c r="CX60" s="318">
        <v>508901</v>
      </c>
      <c r="CY60" s="318">
        <v>539756</v>
      </c>
      <c r="CZ60" s="318">
        <v>551864</v>
      </c>
      <c r="DA60" s="318">
        <v>552016</v>
      </c>
      <c r="DB60" s="318">
        <v>550562</v>
      </c>
      <c r="DC60" s="318">
        <v>565053</v>
      </c>
      <c r="DD60" s="318">
        <v>571300</v>
      </c>
      <c r="DE60" s="319">
        <v>558561</v>
      </c>
      <c r="DF60" s="320">
        <v>560021</v>
      </c>
      <c r="DG60" s="318">
        <v>556449</v>
      </c>
      <c r="DH60" s="318">
        <v>547755</v>
      </c>
      <c r="DI60" s="318">
        <v>541044</v>
      </c>
      <c r="DJ60" s="318">
        <v>538774</v>
      </c>
      <c r="DK60" s="318">
        <v>543309</v>
      </c>
      <c r="DL60" s="318">
        <v>544124</v>
      </c>
      <c r="DM60" s="318">
        <v>544106</v>
      </c>
      <c r="DN60" s="318">
        <v>538029</v>
      </c>
      <c r="DO60" s="318">
        <v>579057</v>
      </c>
      <c r="DP60" s="318">
        <v>576011</v>
      </c>
      <c r="DQ60" s="318">
        <v>575664</v>
      </c>
      <c r="DR60" s="320">
        <v>580277</v>
      </c>
      <c r="DS60" s="318">
        <v>582338</v>
      </c>
      <c r="DT60" s="318">
        <v>581371</v>
      </c>
      <c r="DU60" s="318">
        <v>581005</v>
      </c>
      <c r="DV60" s="318">
        <f t="shared" ref="DV60:ER60" si="9">SUM(DV54:DV58)</f>
        <v>565469</v>
      </c>
      <c r="DW60" s="318">
        <f t="shared" si="9"/>
        <v>565323</v>
      </c>
      <c r="DX60" s="318">
        <f t="shared" si="9"/>
        <v>607728</v>
      </c>
      <c r="DY60" s="318">
        <f t="shared" si="9"/>
        <v>607128</v>
      </c>
      <c r="DZ60" s="318">
        <f t="shared" si="9"/>
        <v>640792</v>
      </c>
      <c r="EA60" s="318">
        <f t="shared" si="9"/>
        <v>625603</v>
      </c>
      <c r="EB60" s="318">
        <f t="shared" si="9"/>
        <v>624589</v>
      </c>
      <c r="EC60" s="319">
        <f t="shared" si="9"/>
        <v>620987</v>
      </c>
      <c r="ED60" s="320">
        <f t="shared" si="9"/>
        <v>613391</v>
      </c>
      <c r="EE60" s="318">
        <f t="shared" si="9"/>
        <v>610528</v>
      </c>
      <c r="EF60" s="318">
        <f t="shared" si="9"/>
        <v>607098</v>
      </c>
      <c r="EG60" s="318">
        <f t="shared" si="9"/>
        <v>606737</v>
      </c>
      <c r="EH60" s="318">
        <f t="shared" si="9"/>
        <v>617458</v>
      </c>
      <c r="EI60" s="318">
        <f t="shared" si="9"/>
        <v>613491</v>
      </c>
      <c r="EJ60" s="318">
        <f t="shared" si="9"/>
        <v>608446</v>
      </c>
      <c r="EK60" s="318">
        <f t="shared" si="9"/>
        <v>606100</v>
      </c>
      <c r="EL60" s="318">
        <f t="shared" si="9"/>
        <v>603731</v>
      </c>
      <c r="EM60" s="318">
        <f t="shared" si="9"/>
        <v>598812</v>
      </c>
      <c r="EN60" s="318">
        <f t="shared" si="9"/>
        <v>595271</v>
      </c>
      <c r="EO60" s="319">
        <f t="shared" si="9"/>
        <v>593246</v>
      </c>
      <c r="EP60" s="320">
        <f t="shared" si="9"/>
        <v>582731</v>
      </c>
      <c r="EQ60" s="318">
        <f t="shared" si="9"/>
        <v>580055</v>
      </c>
      <c r="ER60" s="318">
        <f t="shared" si="9"/>
        <v>579183</v>
      </c>
      <c r="ES60" s="318">
        <v>602970</v>
      </c>
      <c r="ET60" s="318">
        <v>603569</v>
      </c>
      <c r="EU60" s="318">
        <v>608450</v>
      </c>
      <c r="EV60" s="318">
        <f t="shared" ref="EV60:FA60" si="10">SUM(EV54:EV58)</f>
        <v>589471</v>
      </c>
      <c r="EW60" s="318">
        <f t="shared" si="10"/>
        <v>583821</v>
      </c>
      <c r="EX60" s="318">
        <f t="shared" si="10"/>
        <v>579126</v>
      </c>
      <c r="EY60" s="318">
        <f t="shared" si="10"/>
        <v>582110</v>
      </c>
      <c r="EZ60" s="318">
        <f t="shared" si="10"/>
        <v>604339</v>
      </c>
      <c r="FA60" s="319">
        <f t="shared" si="10"/>
        <v>597358</v>
      </c>
      <c r="FB60" s="320">
        <v>610260</v>
      </c>
      <c r="FC60" s="318">
        <v>612898</v>
      </c>
      <c r="FD60" s="318">
        <v>614449</v>
      </c>
      <c r="FE60" s="318">
        <v>613586</v>
      </c>
      <c r="FF60" s="318">
        <v>668936</v>
      </c>
      <c r="FG60" s="318">
        <v>664785</v>
      </c>
      <c r="FH60" s="318">
        <v>659270</v>
      </c>
      <c r="FI60" s="318">
        <v>646535</v>
      </c>
      <c r="FJ60" s="318">
        <v>630092</v>
      </c>
      <c r="FK60" s="318">
        <v>623731</v>
      </c>
      <c r="FL60" s="318">
        <v>620975</v>
      </c>
      <c r="FM60" s="319">
        <v>617584</v>
      </c>
      <c r="FN60" s="320">
        <v>614174</v>
      </c>
      <c r="FO60" s="318">
        <v>610497</v>
      </c>
      <c r="FP60" s="318">
        <v>606754</v>
      </c>
      <c r="FQ60" s="318">
        <v>599401</v>
      </c>
      <c r="FR60" s="318">
        <v>599401</v>
      </c>
      <c r="FS60" s="318">
        <v>591394</v>
      </c>
      <c r="FT60" s="318">
        <v>583263</v>
      </c>
      <c r="FU60" s="318">
        <v>577625</v>
      </c>
      <c r="FV60" s="318">
        <v>574986</v>
      </c>
      <c r="FW60" s="318">
        <v>583820</v>
      </c>
      <c r="FX60" s="318">
        <v>585190</v>
      </c>
      <c r="FY60" s="318">
        <v>590281</v>
      </c>
      <c r="FZ60" s="320">
        <v>593919</v>
      </c>
      <c r="GA60" s="318">
        <v>592107</v>
      </c>
      <c r="GB60" s="318">
        <v>590810</v>
      </c>
      <c r="GC60" s="318">
        <v>584864</v>
      </c>
      <c r="GD60" s="318">
        <v>585209</v>
      </c>
      <c r="GE60" s="318">
        <v>582948</v>
      </c>
      <c r="GF60" s="318">
        <v>580501</v>
      </c>
      <c r="GG60" s="318">
        <v>579703</v>
      </c>
      <c r="GH60" s="318">
        <v>583297</v>
      </c>
      <c r="GI60" s="318">
        <v>582152</v>
      </c>
      <c r="GJ60" s="318">
        <v>580746</v>
      </c>
      <c r="GK60" s="318">
        <v>581213</v>
      </c>
      <c r="GL60" s="320">
        <v>584146</v>
      </c>
      <c r="GM60" s="318">
        <v>583369</v>
      </c>
      <c r="GN60" s="318">
        <v>577011</v>
      </c>
      <c r="GO60" s="318">
        <v>579614</v>
      </c>
      <c r="GP60" s="318">
        <v>585781</v>
      </c>
      <c r="GQ60" s="318">
        <v>582724</v>
      </c>
      <c r="GR60" s="318">
        <v>576706</v>
      </c>
      <c r="GS60" s="318">
        <v>578084</v>
      </c>
      <c r="GT60" s="318">
        <v>580094</v>
      </c>
      <c r="GU60" s="318">
        <v>577569</v>
      </c>
      <c r="GV60" s="318">
        <v>584266</v>
      </c>
      <c r="GW60" s="321">
        <v>586937</v>
      </c>
      <c r="GX60" s="322">
        <v>588100</v>
      </c>
      <c r="GY60" s="318">
        <v>592819</v>
      </c>
      <c r="GZ60" s="318">
        <v>598562</v>
      </c>
      <c r="HA60" s="318">
        <v>601945</v>
      </c>
      <c r="HB60" s="318">
        <v>610680</v>
      </c>
      <c r="HC60" s="318">
        <v>615038</v>
      </c>
      <c r="HD60" s="318">
        <v>616562</v>
      </c>
      <c r="HE60" s="318">
        <v>615250</v>
      </c>
      <c r="HF60" s="318">
        <v>620939</v>
      </c>
      <c r="HG60" s="318">
        <v>631703</v>
      </c>
      <c r="HH60" s="318">
        <v>634545</v>
      </c>
      <c r="HI60" s="318">
        <v>640870</v>
      </c>
      <c r="HJ60" s="318">
        <v>642340</v>
      </c>
      <c r="HK60" s="318">
        <v>654349</v>
      </c>
      <c r="HL60" s="318">
        <v>674189</v>
      </c>
      <c r="HM60" s="318">
        <v>684506</v>
      </c>
      <c r="HN60" s="318">
        <v>701855</v>
      </c>
      <c r="HO60" s="318">
        <v>732208</v>
      </c>
      <c r="HP60" s="318">
        <v>736781</v>
      </c>
      <c r="HQ60" s="318">
        <v>751964</v>
      </c>
      <c r="HR60" s="318">
        <v>762075</v>
      </c>
      <c r="HS60" s="318">
        <v>787952</v>
      </c>
      <c r="HT60" s="318">
        <v>811547</v>
      </c>
      <c r="HU60" s="318">
        <v>835217</v>
      </c>
      <c r="HV60" s="318">
        <v>880361</v>
      </c>
      <c r="HW60" s="318">
        <v>942117</v>
      </c>
      <c r="HX60" s="318">
        <v>1007413</v>
      </c>
      <c r="HY60" s="318">
        <v>1070814</v>
      </c>
      <c r="HZ60" s="318">
        <v>1122476</v>
      </c>
      <c r="IA60" s="318">
        <v>1161514</v>
      </c>
      <c r="IB60" s="318">
        <v>1244953</v>
      </c>
      <c r="IC60" s="318">
        <v>1359635</v>
      </c>
      <c r="ID60" s="318">
        <v>1441874</v>
      </c>
      <c r="IE60" s="318">
        <v>1536216</v>
      </c>
      <c r="IF60" s="318">
        <v>1616277</v>
      </c>
      <c r="IG60" s="318">
        <v>1690497</v>
      </c>
      <c r="IH60" s="318">
        <v>1852944</v>
      </c>
      <c r="II60" s="318">
        <v>1973302</v>
      </c>
      <c r="IJ60" s="318">
        <v>2272173</v>
      </c>
      <c r="IK60" s="318">
        <v>2413924</v>
      </c>
      <c r="IL60" s="318">
        <v>2511947</v>
      </c>
      <c r="IM60" s="318">
        <v>2678353</v>
      </c>
      <c r="IN60" s="318">
        <v>2854243</v>
      </c>
      <c r="IO60" s="318">
        <f>SUM(IO54:IO58)</f>
        <v>2967772</v>
      </c>
      <c r="IP60" s="318">
        <v>3096989</v>
      </c>
      <c r="IQ60" s="318">
        <v>3178780</v>
      </c>
      <c r="IR60" s="318">
        <v>3205871</v>
      </c>
      <c r="IS60" s="318">
        <v>3261876</v>
      </c>
      <c r="IT60" s="318">
        <v>3376808</v>
      </c>
      <c r="IU60" s="318">
        <v>3497350</v>
      </c>
      <c r="IV60" s="318">
        <v>3594726</v>
      </c>
      <c r="IW60" s="318">
        <v>3721651</v>
      </c>
      <c r="IX60" s="318">
        <v>3773391</v>
      </c>
      <c r="IY60" s="318">
        <v>3826949</v>
      </c>
      <c r="IZ60" s="318">
        <v>3899228</v>
      </c>
      <c r="JA60" s="318">
        <v>3955601</v>
      </c>
      <c r="JB60" s="318">
        <v>4007683</v>
      </c>
      <c r="JC60" s="318">
        <v>4053230</v>
      </c>
      <c r="JD60" s="318">
        <v>4125019</v>
      </c>
      <c r="JE60" s="318">
        <v>5013211</v>
      </c>
      <c r="JF60" s="318">
        <v>5050519</v>
      </c>
      <c r="JG60" s="318">
        <v>5064363</v>
      </c>
      <c r="JH60" s="318">
        <v>5072933</v>
      </c>
      <c r="JI60" s="318">
        <v>5117658</v>
      </c>
      <c r="JJ60" s="318">
        <v>5167380</v>
      </c>
      <c r="JK60" s="318">
        <v>5224598</v>
      </c>
      <c r="JL60" s="318">
        <v>5281857</v>
      </c>
      <c r="JM60" s="318">
        <v>5331647</v>
      </c>
      <c r="JN60" s="318">
        <v>5394161</v>
      </c>
      <c r="JO60" s="318">
        <v>5420774</v>
      </c>
      <c r="JP60" s="318">
        <v>5441418</v>
      </c>
      <c r="JQ60" s="318">
        <v>5885238</v>
      </c>
      <c r="JR60" s="318">
        <v>6115274</v>
      </c>
      <c r="JS60" s="318">
        <v>6141163</v>
      </c>
      <c r="JT60" s="318">
        <v>6168724</v>
      </c>
      <c r="JU60" s="318">
        <v>6184091</v>
      </c>
      <c r="JV60" s="318">
        <v>6187538</v>
      </c>
      <c r="JW60" s="318">
        <v>6213594</v>
      </c>
      <c r="JX60" s="318">
        <v>6258107</v>
      </c>
      <c r="JY60" s="318">
        <v>5646326</v>
      </c>
      <c r="JZ60" s="318">
        <v>5692802</v>
      </c>
      <c r="KA60" s="318">
        <v>5722195</v>
      </c>
      <c r="KB60" s="318">
        <v>5733246</v>
      </c>
      <c r="KC60" s="318">
        <v>5774011</v>
      </c>
      <c r="KD60" s="318">
        <v>5861974</v>
      </c>
      <c r="KE60" s="318">
        <v>5903038</v>
      </c>
    </row>
    <row r="61" spans="1:291" ht="13">
      <c r="A61" s="311" t="s">
        <v>465</v>
      </c>
      <c r="B61" s="536"/>
      <c r="C61" s="536"/>
      <c r="D61" s="536"/>
      <c r="E61" s="536"/>
      <c r="F61" s="536"/>
      <c r="G61" s="536"/>
      <c r="H61" s="536"/>
      <c r="I61" s="536"/>
      <c r="J61" s="536"/>
      <c r="K61" s="536"/>
      <c r="L61" s="536"/>
      <c r="M61" s="537"/>
      <c r="N61" s="538"/>
      <c r="O61" s="536"/>
      <c r="P61" s="536"/>
      <c r="Q61" s="536"/>
      <c r="R61" s="536"/>
      <c r="S61" s="536"/>
      <c r="T61" s="536"/>
      <c r="U61" s="536"/>
      <c r="V61" s="536"/>
      <c r="W61" s="536"/>
      <c r="X61" s="536"/>
      <c r="Y61" s="537"/>
      <c r="Z61" s="538"/>
      <c r="AA61" s="536"/>
      <c r="AB61" s="536"/>
      <c r="AC61" s="536"/>
      <c r="AD61" s="536"/>
      <c r="AE61" s="536"/>
      <c r="AF61" s="536"/>
      <c r="AG61" s="536"/>
      <c r="AH61" s="536"/>
      <c r="AI61" s="536"/>
      <c r="AJ61" s="536"/>
      <c r="AK61" s="537"/>
      <c r="AL61" s="538"/>
      <c r="AM61" s="536"/>
      <c r="AN61" s="536"/>
      <c r="AO61" s="536"/>
      <c r="AP61" s="536"/>
      <c r="AQ61" s="536"/>
      <c r="AR61" s="536"/>
      <c r="AS61" s="536"/>
      <c r="AT61" s="536"/>
      <c r="AU61" s="536"/>
      <c r="AV61" s="536"/>
      <c r="AW61" s="537"/>
      <c r="AX61" s="538"/>
      <c r="AY61" s="536"/>
      <c r="AZ61" s="536"/>
      <c r="BA61" s="536"/>
      <c r="BB61" s="536"/>
      <c r="BC61" s="536"/>
      <c r="BD61" s="536"/>
      <c r="BE61" s="536"/>
      <c r="BF61" s="536"/>
      <c r="BG61" s="536"/>
      <c r="BH61" s="536"/>
      <c r="BI61" s="537"/>
      <c r="BJ61" s="538"/>
      <c r="BK61" s="536"/>
      <c r="BL61" s="536"/>
      <c r="BM61" s="536"/>
      <c r="BN61" s="536"/>
      <c r="BO61" s="536"/>
      <c r="BP61" s="536"/>
      <c r="BQ61" s="536"/>
      <c r="BR61" s="536"/>
      <c r="BS61" s="536"/>
      <c r="BT61" s="536"/>
      <c r="BU61" s="537"/>
      <c r="BV61" s="538"/>
      <c r="BW61" s="536"/>
      <c r="BX61" s="536"/>
      <c r="BY61" s="536"/>
      <c r="BZ61" s="536"/>
      <c r="CA61" s="536"/>
      <c r="CB61" s="536"/>
      <c r="CC61" s="536"/>
      <c r="CD61" s="536"/>
      <c r="CE61" s="536"/>
      <c r="CF61" s="536"/>
      <c r="CG61" s="537"/>
      <c r="CH61" s="538"/>
      <c r="CI61" s="536"/>
      <c r="CJ61" s="536"/>
      <c r="CK61" s="536"/>
      <c r="CL61" s="536"/>
      <c r="CM61" s="536"/>
      <c r="CN61" s="536"/>
      <c r="CO61" s="536"/>
      <c r="CP61" s="536"/>
      <c r="CQ61" s="536"/>
      <c r="CR61" s="536"/>
      <c r="CS61" s="537"/>
      <c r="CT61" s="538"/>
      <c r="CU61" s="536"/>
      <c r="CV61" s="536"/>
      <c r="CW61" s="536"/>
      <c r="CX61" s="536"/>
      <c r="CY61" s="536"/>
      <c r="CZ61" s="536"/>
      <c r="DA61" s="536"/>
      <c r="DB61" s="536"/>
      <c r="DC61" s="536"/>
      <c r="DD61" s="536"/>
      <c r="DE61" s="537"/>
      <c r="DF61" s="538"/>
      <c r="DG61" s="536"/>
      <c r="DH61" s="536"/>
      <c r="DI61" s="536"/>
      <c r="DJ61" s="536"/>
      <c r="DK61" s="536"/>
      <c r="DL61" s="536"/>
      <c r="DM61" s="536"/>
      <c r="DN61" s="536"/>
      <c r="DO61" s="536"/>
      <c r="DP61" s="536"/>
      <c r="DQ61" s="536"/>
      <c r="DR61" s="538"/>
      <c r="DS61" s="536"/>
      <c r="DT61" s="536"/>
      <c r="DU61" s="536"/>
      <c r="DV61" s="536"/>
      <c r="DW61" s="536"/>
      <c r="DX61" s="536"/>
      <c r="DY61" s="536"/>
      <c r="DZ61" s="536"/>
      <c r="EA61" s="536"/>
      <c r="EB61" s="536"/>
      <c r="EC61" s="537"/>
      <c r="ED61" s="538"/>
      <c r="EE61" s="536"/>
      <c r="EF61" s="536"/>
      <c r="EG61" s="536"/>
      <c r="EH61" s="536"/>
      <c r="EI61" s="536"/>
      <c r="EJ61" s="536"/>
      <c r="EK61" s="536"/>
      <c r="EL61" s="536"/>
      <c r="EM61" s="536"/>
      <c r="EN61" s="536"/>
      <c r="EO61" s="537"/>
      <c r="EP61" s="538"/>
      <c r="EQ61" s="536"/>
      <c r="ER61" s="536"/>
      <c r="ES61" s="536"/>
      <c r="ET61" s="536"/>
      <c r="EU61" s="536"/>
      <c r="EV61" s="536"/>
      <c r="EW61" s="536"/>
      <c r="EX61" s="536"/>
      <c r="EY61" s="536"/>
      <c r="EZ61" s="536"/>
      <c r="FA61" s="537"/>
      <c r="FB61" s="148">
        <v>551980</v>
      </c>
      <c r="FC61" s="148">
        <v>553737</v>
      </c>
      <c r="FD61" s="148">
        <v>554821</v>
      </c>
      <c r="FE61" s="148">
        <v>553613</v>
      </c>
      <c r="FF61" s="148">
        <v>606340</v>
      </c>
      <c r="FG61" s="148">
        <v>602328</v>
      </c>
      <c r="FH61" s="148">
        <v>597624</v>
      </c>
      <c r="FI61" s="148">
        <v>586703</v>
      </c>
      <c r="FJ61" s="148">
        <v>571469</v>
      </c>
      <c r="FK61" s="148">
        <v>565529</v>
      </c>
      <c r="FL61" s="148">
        <v>563132</v>
      </c>
      <c r="FM61" s="148">
        <v>560161</v>
      </c>
      <c r="FN61" s="148">
        <v>557288</v>
      </c>
      <c r="FO61" s="148">
        <v>554124</v>
      </c>
      <c r="FP61" s="148">
        <v>551046</v>
      </c>
      <c r="FQ61" s="148">
        <v>544737</v>
      </c>
      <c r="FR61" s="148">
        <v>541246</v>
      </c>
      <c r="FS61" s="148">
        <v>537679</v>
      </c>
      <c r="FT61" s="148">
        <v>530848</v>
      </c>
      <c r="FU61" s="148">
        <v>526411</v>
      </c>
      <c r="FV61" s="148">
        <v>523716</v>
      </c>
      <c r="FW61" s="148">
        <v>531596</v>
      </c>
      <c r="FX61" s="148">
        <v>533471</v>
      </c>
      <c r="FY61" s="148">
        <v>538647</v>
      </c>
      <c r="FZ61" s="148">
        <v>542456</v>
      </c>
      <c r="GA61" s="148">
        <v>541487</v>
      </c>
      <c r="GB61" s="148">
        <v>540528</v>
      </c>
      <c r="GC61" s="148">
        <v>535567</v>
      </c>
      <c r="GD61" s="148">
        <v>535876</v>
      </c>
      <c r="GE61" s="148">
        <v>533834</v>
      </c>
      <c r="GF61" s="148">
        <v>531720</v>
      </c>
      <c r="GG61" s="148">
        <v>531335</v>
      </c>
      <c r="GH61" s="148">
        <v>534633</v>
      </c>
      <c r="GI61" s="148">
        <v>533679</v>
      </c>
      <c r="GJ61" s="148">
        <v>532002</v>
      </c>
      <c r="GK61" s="148">
        <v>532522</v>
      </c>
      <c r="GL61" s="148">
        <v>535438</v>
      </c>
      <c r="GM61" s="148">
        <v>535063</v>
      </c>
      <c r="GN61" s="148">
        <v>530139</v>
      </c>
      <c r="GO61" s="148">
        <v>532763</v>
      </c>
      <c r="GP61" s="148">
        <v>537932</v>
      </c>
      <c r="GQ61" s="148">
        <v>535312</v>
      </c>
      <c r="GR61" s="148">
        <v>529896</v>
      </c>
      <c r="GS61" s="148">
        <v>530814</v>
      </c>
      <c r="GT61" s="148">
        <v>532370</v>
      </c>
      <c r="GU61" s="148">
        <v>529988</v>
      </c>
      <c r="GV61" s="148">
        <v>535651</v>
      </c>
      <c r="GW61" s="148">
        <v>537913</v>
      </c>
      <c r="GX61" s="148">
        <v>539047</v>
      </c>
      <c r="GY61" s="148">
        <v>542900</v>
      </c>
      <c r="GZ61" s="148">
        <v>547416</v>
      </c>
      <c r="HA61" s="148">
        <v>550033</v>
      </c>
      <c r="HB61" s="148">
        <v>557104</v>
      </c>
      <c r="HC61" s="148">
        <v>560789</v>
      </c>
      <c r="HD61" s="148">
        <v>561671</v>
      </c>
      <c r="HE61" s="148">
        <v>561318</v>
      </c>
      <c r="HF61" s="148">
        <v>565563</v>
      </c>
      <c r="HG61" s="148">
        <v>573917</v>
      </c>
      <c r="HH61" s="148">
        <v>575836</v>
      </c>
      <c r="HI61" s="148">
        <v>580920</v>
      </c>
      <c r="HJ61" s="148">
        <v>581400</v>
      </c>
      <c r="HK61" s="148">
        <v>590276</v>
      </c>
      <c r="HL61" s="148">
        <v>606080</v>
      </c>
      <c r="HM61" s="148">
        <v>614148</v>
      </c>
      <c r="HN61" s="148">
        <v>628037</v>
      </c>
      <c r="HO61" s="148">
        <v>654167</v>
      </c>
      <c r="HP61" s="148">
        <v>657712</v>
      </c>
      <c r="HQ61" s="148">
        <v>669870</v>
      </c>
      <c r="HR61" s="148">
        <v>678286</v>
      </c>
      <c r="HS61" s="148">
        <v>699136</v>
      </c>
      <c r="HT61" s="148">
        <v>718041</v>
      </c>
      <c r="HU61" s="148">
        <v>737803</v>
      </c>
      <c r="HV61" s="148">
        <v>775154</v>
      </c>
      <c r="HW61" s="148">
        <v>826580</v>
      </c>
      <c r="HX61" s="148">
        <v>878818</v>
      </c>
      <c r="HY61" s="148">
        <v>929683</v>
      </c>
      <c r="HZ61" s="148">
        <v>969127</v>
      </c>
      <c r="IA61" s="148">
        <v>999454</v>
      </c>
      <c r="IB61" s="148">
        <v>1065437</v>
      </c>
      <c r="IC61" s="148">
        <v>1158260</v>
      </c>
      <c r="ID61" s="148">
        <v>1226397</v>
      </c>
      <c r="IE61" s="148">
        <v>1303828</v>
      </c>
      <c r="IF61" s="148">
        <v>1368478</v>
      </c>
      <c r="IG61" s="148">
        <v>1427912</v>
      </c>
      <c r="IH61" s="148">
        <v>1560936</v>
      </c>
      <c r="II61" s="148">
        <v>1658683</v>
      </c>
      <c r="IJ61" s="148">
        <v>1912891</v>
      </c>
      <c r="IK61" s="148">
        <v>2028272</v>
      </c>
      <c r="IL61" s="148">
        <v>2107349</v>
      </c>
      <c r="IM61" s="148">
        <v>2242425</v>
      </c>
      <c r="IN61" s="148">
        <v>2385919</v>
      </c>
      <c r="IO61" s="148">
        <v>2492754</v>
      </c>
      <c r="IP61" s="148">
        <v>2577522</v>
      </c>
      <c r="IQ61" s="148">
        <v>2643753</v>
      </c>
      <c r="IR61" s="148">
        <v>2668367</v>
      </c>
      <c r="IS61" s="148">
        <v>2715359</v>
      </c>
      <c r="IT61" s="148">
        <v>2812551</v>
      </c>
      <c r="IU61" s="148">
        <v>2911372</v>
      </c>
      <c r="IV61" s="148">
        <v>2994640</v>
      </c>
      <c r="IW61" s="148">
        <v>3095350</v>
      </c>
      <c r="IX61" s="148">
        <v>3139799</v>
      </c>
      <c r="IY61" s="148">
        <v>3187887</v>
      </c>
      <c r="IZ61" s="148">
        <v>3246771</v>
      </c>
      <c r="JA61" s="148">
        <v>3294212</v>
      </c>
      <c r="JB61" s="148">
        <v>3340800</v>
      </c>
      <c r="JC61" s="148">
        <v>3386310</v>
      </c>
      <c r="JD61" s="148">
        <v>3449800</v>
      </c>
      <c r="JE61" s="148">
        <v>4209735</v>
      </c>
      <c r="JF61" s="148">
        <v>4235300</v>
      </c>
      <c r="JG61" s="148">
        <v>4252818</v>
      </c>
      <c r="JH61" s="148">
        <v>4269891</v>
      </c>
      <c r="JI61" s="148">
        <v>4311107</v>
      </c>
      <c r="JJ61" s="148">
        <v>4355774</v>
      </c>
      <c r="JK61" s="148">
        <v>4408788</v>
      </c>
      <c r="JL61" s="148">
        <v>4460419</v>
      </c>
      <c r="JM61" s="148">
        <v>4505701</v>
      </c>
      <c r="JN61" s="148">
        <v>4560795</v>
      </c>
      <c r="JO61" s="148">
        <v>4586029</v>
      </c>
      <c r="JP61" s="148">
        <v>4603809</v>
      </c>
      <c r="JQ61" s="148">
        <v>5007761</v>
      </c>
      <c r="JR61" s="148">
        <v>5223394</v>
      </c>
      <c r="JS61" s="148">
        <v>5246269</v>
      </c>
      <c r="JT61" s="148">
        <v>5270616</v>
      </c>
      <c r="JU61" s="148">
        <v>5287100</v>
      </c>
      <c r="JV61" s="148">
        <v>5293390</v>
      </c>
      <c r="JW61" s="148">
        <v>5316323</v>
      </c>
      <c r="JX61" s="148">
        <v>5355709</v>
      </c>
      <c r="JY61" s="148">
        <v>4806932</v>
      </c>
      <c r="JZ61" s="148">
        <v>4854056</v>
      </c>
      <c r="KA61" s="148">
        <v>4893655</v>
      </c>
      <c r="KB61" s="148">
        <v>4912706</v>
      </c>
      <c r="KC61" s="148">
        <v>4952888</v>
      </c>
      <c r="KD61" s="148">
        <v>5031431</v>
      </c>
      <c r="KE61" s="148">
        <v>5066251</v>
      </c>
    </row>
    <row r="62" spans="1:291" ht="13">
      <c r="A62" s="298"/>
      <c r="B62" s="299"/>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9"/>
      <c r="AE62" s="299"/>
      <c r="AF62" s="299"/>
      <c r="AG62" s="299"/>
      <c r="AH62" s="299"/>
      <c r="AI62" s="299"/>
      <c r="AJ62" s="299"/>
      <c r="AK62" s="299"/>
      <c r="AL62" s="299"/>
      <c r="AM62" s="299"/>
      <c r="AN62" s="299"/>
      <c r="AO62" s="299"/>
      <c r="AP62" s="299"/>
      <c r="AQ62" s="299"/>
      <c r="AR62" s="299"/>
      <c r="AS62" s="299"/>
      <c r="AT62" s="299"/>
      <c r="AU62" s="299"/>
      <c r="AV62" s="299"/>
      <c r="AW62" s="299"/>
      <c r="AX62" s="299"/>
      <c r="AY62" s="299"/>
      <c r="AZ62" s="299"/>
      <c r="BA62" s="299"/>
      <c r="BB62" s="299"/>
      <c r="BC62" s="299"/>
      <c r="BD62" s="299"/>
      <c r="BE62" s="299"/>
      <c r="BF62" s="299"/>
      <c r="BG62" s="299"/>
      <c r="BH62" s="299"/>
      <c r="BI62" s="299"/>
      <c r="BJ62" s="299"/>
      <c r="BK62" s="299"/>
      <c r="BL62" s="299"/>
      <c r="BM62" s="299"/>
      <c r="BN62" s="299"/>
      <c r="BO62" s="299"/>
      <c r="BP62" s="299"/>
      <c r="BQ62" s="299"/>
      <c r="BR62" s="299"/>
      <c r="BS62" s="299"/>
      <c r="BT62" s="299"/>
      <c r="BU62" s="299"/>
      <c r="BV62" s="299"/>
      <c r="BW62" s="299"/>
      <c r="BX62" s="299"/>
      <c r="BY62" s="299"/>
      <c r="BZ62" s="299"/>
      <c r="CA62" s="299"/>
      <c r="CB62" s="299"/>
      <c r="CC62" s="299"/>
      <c r="CD62" s="299"/>
      <c r="CE62" s="299"/>
      <c r="CF62" s="299"/>
      <c r="CG62" s="299"/>
      <c r="CH62" s="299"/>
      <c r="CI62" s="299"/>
      <c r="CJ62" s="299"/>
      <c r="CK62" s="299"/>
      <c r="CL62" s="299"/>
      <c r="CM62" s="299"/>
      <c r="CN62" s="299"/>
      <c r="CO62" s="299"/>
      <c r="CP62" s="299"/>
      <c r="CQ62" s="299"/>
      <c r="CR62" s="299"/>
      <c r="CS62" s="299"/>
      <c r="CT62" s="299"/>
      <c r="CU62" s="299"/>
      <c r="CV62" s="299"/>
      <c r="CW62" s="299"/>
      <c r="CX62" s="299"/>
      <c r="CY62" s="299"/>
      <c r="CZ62" s="299"/>
      <c r="DA62" s="299"/>
      <c r="DB62" s="299"/>
      <c r="DC62" s="299"/>
      <c r="DD62" s="299"/>
      <c r="DE62" s="299"/>
      <c r="DF62" s="299"/>
      <c r="DG62" s="299"/>
      <c r="DH62" s="299"/>
      <c r="DI62" s="299"/>
      <c r="DJ62" s="299"/>
      <c r="DK62" s="299"/>
      <c r="DL62" s="299"/>
      <c r="DM62" s="299"/>
      <c r="DN62" s="299"/>
      <c r="DO62" s="299"/>
      <c r="DP62" s="299"/>
      <c r="DQ62" s="299"/>
      <c r="DR62" s="299"/>
      <c r="DS62" s="299"/>
      <c r="DT62" s="299"/>
      <c r="DU62" s="299"/>
      <c r="DV62" s="299"/>
      <c r="DW62" s="299"/>
      <c r="DX62" s="299"/>
      <c r="DY62" s="299"/>
      <c r="DZ62" s="299"/>
      <c r="EA62" s="299"/>
      <c r="EB62" s="299"/>
      <c r="EC62" s="299"/>
      <c r="ED62" s="299"/>
      <c r="EE62" s="299"/>
      <c r="EF62" s="299"/>
      <c r="EG62" s="299"/>
      <c r="EH62" s="299"/>
      <c r="EI62" s="299"/>
      <c r="EJ62" s="299"/>
      <c r="EK62" s="299"/>
      <c r="EL62" s="299"/>
      <c r="EM62" s="299"/>
      <c r="EN62" s="299"/>
      <c r="EO62" s="299"/>
      <c r="EP62" s="299"/>
      <c r="EQ62" s="299"/>
      <c r="ER62" s="299"/>
      <c r="ES62" s="299"/>
      <c r="ET62" s="299"/>
      <c r="EU62" s="299"/>
      <c r="EV62" s="299"/>
      <c r="EW62" s="299"/>
      <c r="EX62" s="299"/>
      <c r="EY62" s="299"/>
      <c r="EZ62" s="299"/>
      <c r="FA62" s="299"/>
      <c r="FB62" s="299"/>
      <c r="FC62" s="299"/>
      <c r="FD62" s="299"/>
      <c r="FE62" s="299"/>
      <c r="FF62" s="299"/>
      <c r="FG62" s="299"/>
      <c r="FH62" s="299"/>
      <c r="FI62" s="299"/>
      <c r="FJ62" s="299"/>
      <c r="FK62" s="299"/>
      <c r="FL62" s="299"/>
      <c r="FM62" s="299"/>
      <c r="FN62" s="299"/>
      <c r="FO62" s="299"/>
      <c r="FP62" s="299"/>
      <c r="FQ62" s="299"/>
      <c r="FR62" s="299"/>
      <c r="FS62" s="299"/>
      <c r="FT62" s="299"/>
      <c r="FU62" s="299"/>
      <c r="FV62" s="299"/>
      <c r="FW62" s="299"/>
      <c r="FX62" s="299"/>
      <c r="FY62" s="299"/>
      <c r="FZ62" s="299"/>
      <c r="GA62" s="299"/>
      <c r="GB62" s="299"/>
      <c r="GC62" s="299"/>
      <c r="GD62" s="299"/>
      <c r="GE62" s="299"/>
      <c r="GF62" s="299"/>
      <c r="GG62" s="299"/>
      <c r="GH62" s="299"/>
      <c r="GI62" s="299"/>
      <c r="GJ62" s="299"/>
      <c r="GK62" s="299"/>
      <c r="GL62" s="299"/>
      <c r="GM62" s="299"/>
      <c r="GN62" s="299"/>
      <c r="GO62" s="299"/>
      <c r="GP62" s="299"/>
      <c r="GQ62" s="299"/>
      <c r="GR62" s="299"/>
      <c r="GS62" s="299"/>
      <c r="GT62" s="299"/>
      <c r="GU62" s="299"/>
      <c r="GV62" s="299"/>
      <c r="GW62" s="299"/>
      <c r="GX62" s="299"/>
      <c r="GY62" s="299"/>
      <c r="GZ62" s="299"/>
      <c r="HA62" s="299"/>
      <c r="HB62" s="299"/>
      <c r="HC62" s="299"/>
      <c r="HD62" s="299"/>
      <c r="HE62" s="299"/>
      <c r="HF62" s="299"/>
      <c r="HG62" s="299"/>
      <c r="HH62" s="299"/>
      <c r="HI62" s="299"/>
      <c r="HJ62" s="299"/>
      <c r="HK62" s="299"/>
      <c r="HL62" s="299"/>
      <c r="HM62" s="299"/>
      <c r="HN62" s="299"/>
      <c r="HO62" s="299"/>
      <c r="HP62" s="300"/>
      <c r="HQ62" s="300"/>
      <c r="HR62" s="300"/>
      <c r="HS62" s="300"/>
      <c r="HT62" s="300"/>
      <c r="HU62" s="300"/>
      <c r="HV62" s="300"/>
      <c r="HW62" s="300"/>
      <c r="HX62" s="300"/>
      <c r="HY62" s="300"/>
      <c r="HZ62" s="300"/>
    </row>
    <row r="63" spans="1:291" ht="13">
      <c r="A63" s="310" t="s">
        <v>253</v>
      </c>
      <c r="B63" s="227">
        <v>36526</v>
      </c>
      <c r="C63" s="227">
        <v>36557</v>
      </c>
      <c r="D63" s="227">
        <v>36586</v>
      </c>
      <c r="E63" s="227">
        <v>36617</v>
      </c>
      <c r="F63" s="227">
        <v>36647</v>
      </c>
      <c r="G63" s="227">
        <v>36678</v>
      </c>
      <c r="H63" s="227">
        <v>36708</v>
      </c>
      <c r="I63" s="227">
        <v>36739</v>
      </c>
      <c r="J63" s="227">
        <v>36770</v>
      </c>
      <c r="K63" s="227">
        <v>36800</v>
      </c>
      <c r="L63" s="227">
        <v>36831</v>
      </c>
      <c r="M63" s="228">
        <v>36861</v>
      </c>
      <c r="N63" s="226">
        <v>36892</v>
      </c>
      <c r="O63" s="227">
        <v>36923</v>
      </c>
      <c r="P63" s="227">
        <v>36951</v>
      </c>
      <c r="Q63" s="227">
        <v>36982</v>
      </c>
      <c r="R63" s="227">
        <v>37012</v>
      </c>
      <c r="S63" s="227">
        <v>37043</v>
      </c>
      <c r="T63" s="227">
        <v>37073</v>
      </c>
      <c r="U63" s="227">
        <v>37104</v>
      </c>
      <c r="V63" s="227">
        <v>37135</v>
      </c>
      <c r="W63" s="227">
        <v>37165</v>
      </c>
      <c r="X63" s="227">
        <v>37196</v>
      </c>
      <c r="Y63" s="228">
        <v>37226</v>
      </c>
      <c r="Z63" s="226">
        <v>37257</v>
      </c>
      <c r="AA63" s="227">
        <v>37288</v>
      </c>
      <c r="AB63" s="227">
        <v>37316</v>
      </c>
      <c r="AC63" s="227">
        <v>37347</v>
      </c>
      <c r="AD63" s="227">
        <v>37377</v>
      </c>
      <c r="AE63" s="227">
        <v>37408</v>
      </c>
      <c r="AF63" s="227">
        <v>37438</v>
      </c>
      <c r="AG63" s="227">
        <v>37469</v>
      </c>
      <c r="AH63" s="227">
        <v>37500</v>
      </c>
      <c r="AI63" s="227">
        <v>37530</v>
      </c>
      <c r="AJ63" s="227">
        <v>37561</v>
      </c>
      <c r="AK63" s="228">
        <v>37591</v>
      </c>
      <c r="AL63" s="226">
        <v>37622</v>
      </c>
      <c r="AM63" s="227">
        <v>37653</v>
      </c>
      <c r="AN63" s="227">
        <v>37681</v>
      </c>
      <c r="AO63" s="227">
        <v>37712</v>
      </c>
      <c r="AP63" s="227">
        <v>37742</v>
      </c>
      <c r="AQ63" s="227">
        <v>37773</v>
      </c>
      <c r="AR63" s="227">
        <v>37803</v>
      </c>
      <c r="AS63" s="227">
        <v>37834</v>
      </c>
      <c r="AT63" s="227">
        <v>37865</v>
      </c>
      <c r="AU63" s="227">
        <v>37895</v>
      </c>
      <c r="AV63" s="227">
        <v>37926</v>
      </c>
      <c r="AW63" s="228">
        <v>37956</v>
      </c>
      <c r="AX63" s="226">
        <v>37987</v>
      </c>
      <c r="AY63" s="227">
        <v>38018</v>
      </c>
      <c r="AZ63" s="227">
        <v>38047</v>
      </c>
      <c r="BA63" s="227">
        <v>38078</v>
      </c>
      <c r="BB63" s="227">
        <v>38108</v>
      </c>
      <c r="BC63" s="227">
        <v>38139</v>
      </c>
      <c r="BD63" s="227">
        <v>38169</v>
      </c>
      <c r="BE63" s="227">
        <v>38200</v>
      </c>
      <c r="BF63" s="227">
        <v>38231</v>
      </c>
      <c r="BG63" s="227">
        <v>38261</v>
      </c>
      <c r="BH63" s="227">
        <v>38292</v>
      </c>
      <c r="BI63" s="228">
        <v>38322</v>
      </c>
      <c r="BJ63" s="226">
        <v>38353</v>
      </c>
      <c r="BK63" s="227">
        <v>38384</v>
      </c>
      <c r="BL63" s="227">
        <v>38412</v>
      </c>
      <c r="BM63" s="227">
        <v>38443</v>
      </c>
      <c r="BN63" s="227">
        <v>38473</v>
      </c>
      <c r="BO63" s="227">
        <v>38504</v>
      </c>
      <c r="BP63" s="227">
        <v>38534</v>
      </c>
      <c r="BQ63" s="227">
        <v>38565</v>
      </c>
      <c r="BR63" s="227">
        <v>38596</v>
      </c>
      <c r="BS63" s="227">
        <v>38626</v>
      </c>
      <c r="BT63" s="227">
        <v>38657</v>
      </c>
      <c r="BU63" s="228">
        <v>38687</v>
      </c>
      <c r="BV63" s="226">
        <v>38718</v>
      </c>
      <c r="BW63" s="227">
        <v>38749</v>
      </c>
      <c r="BX63" s="227">
        <v>38777</v>
      </c>
      <c r="BY63" s="227">
        <v>38808</v>
      </c>
      <c r="BZ63" s="227">
        <v>38838</v>
      </c>
      <c r="CA63" s="227">
        <v>38869</v>
      </c>
      <c r="CB63" s="227">
        <v>38899</v>
      </c>
      <c r="CC63" s="227">
        <v>38930</v>
      </c>
      <c r="CD63" s="227">
        <v>38961</v>
      </c>
      <c r="CE63" s="227">
        <v>38991</v>
      </c>
      <c r="CF63" s="227">
        <v>39022</v>
      </c>
      <c r="CG63" s="228">
        <v>39052</v>
      </c>
      <c r="CH63" s="226">
        <v>39083</v>
      </c>
      <c r="CI63" s="227">
        <v>39114</v>
      </c>
      <c r="CJ63" s="227">
        <v>39142</v>
      </c>
      <c r="CK63" s="227">
        <v>39173</v>
      </c>
      <c r="CL63" s="227">
        <v>39203</v>
      </c>
      <c r="CM63" s="227">
        <v>39234</v>
      </c>
      <c r="CN63" s="227">
        <v>39264</v>
      </c>
      <c r="CO63" s="227">
        <v>39295</v>
      </c>
      <c r="CP63" s="227">
        <v>39326</v>
      </c>
      <c r="CQ63" s="227">
        <v>39356</v>
      </c>
      <c r="CR63" s="227">
        <v>39387</v>
      </c>
      <c r="CS63" s="228">
        <v>39417</v>
      </c>
      <c r="CT63" s="226">
        <v>39448</v>
      </c>
      <c r="CU63" s="227">
        <v>39479</v>
      </c>
      <c r="CV63" s="227">
        <v>39508</v>
      </c>
      <c r="CW63" s="227">
        <v>39539</v>
      </c>
      <c r="CX63" s="227">
        <v>39569</v>
      </c>
      <c r="CY63" s="227">
        <v>39600</v>
      </c>
      <c r="CZ63" s="227">
        <v>39630</v>
      </c>
      <c r="DA63" s="227">
        <v>39661</v>
      </c>
      <c r="DB63" s="227">
        <v>39692</v>
      </c>
      <c r="DC63" s="227">
        <v>39722</v>
      </c>
      <c r="DD63" s="227">
        <v>39753</v>
      </c>
      <c r="DE63" s="228">
        <v>39783</v>
      </c>
      <c r="DF63" s="226">
        <v>39814</v>
      </c>
      <c r="DG63" s="227">
        <v>39845</v>
      </c>
      <c r="DH63" s="227">
        <v>39873</v>
      </c>
      <c r="DI63" s="227">
        <v>39904</v>
      </c>
      <c r="DJ63" s="227">
        <v>39934</v>
      </c>
      <c r="DK63" s="227">
        <v>39965</v>
      </c>
      <c r="DL63" s="227">
        <v>39995</v>
      </c>
      <c r="DM63" s="227">
        <v>40026</v>
      </c>
      <c r="DN63" s="227">
        <v>40057</v>
      </c>
      <c r="DO63" s="227">
        <v>40087</v>
      </c>
      <c r="DP63" s="227">
        <v>40118</v>
      </c>
      <c r="DQ63" s="227">
        <v>40148</v>
      </c>
      <c r="DR63" s="226">
        <v>40179</v>
      </c>
      <c r="DS63" s="227">
        <v>40210</v>
      </c>
      <c r="DT63" s="227">
        <v>40238</v>
      </c>
      <c r="DU63" s="227">
        <v>40269</v>
      </c>
      <c r="DV63" s="227">
        <v>40299</v>
      </c>
      <c r="DW63" s="227">
        <v>40330</v>
      </c>
      <c r="DX63" s="227">
        <v>40360</v>
      </c>
      <c r="DY63" s="227">
        <v>40391</v>
      </c>
      <c r="DZ63" s="227">
        <v>40422</v>
      </c>
      <c r="EA63" s="227">
        <v>40452</v>
      </c>
      <c r="EB63" s="227">
        <v>40483</v>
      </c>
      <c r="EC63" s="228">
        <v>40513</v>
      </c>
      <c r="ED63" s="226">
        <v>40544</v>
      </c>
      <c r="EE63" s="227">
        <v>40575</v>
      </c>
      <c r="EF63" s="227">
        <v>40603</v>
      </c>
      <c r="EG63" s="227">
        <v>40634</v>
      </c>
      <c r="EH63" s="227">
        <v>40664</v>
      </c>
      <c r="EI63" s="227">
        <v>40695</v>
      </c>
      <c r="EJ63" s="227">
        <v>40725</v>
      </c>
      <c r="EK63" s="227">
        <v>40756</v>
      </c>
      <c r="EL63" s="227">
        <v>40787</v>
      </c>
      <c r="EM63" s="227">
        <v>40817</v>
      </c>
      <c r="EN63" s="227">
        <v>40848</v>
      </c>
      <c r="EO63" s="228">
        <v>40878</v>
      </c>
      <c r="EP63" s="226">
        <v>40909</v>
      </c>
      <c r="EQ63" s="227">
        <v>40940</v>
      </c>
      <c r="ER63" s="227">
        <v>40969</v>
      </c>
      <c r="ES63" s="227">
        <v>41000</v>
      </c>
      <c r="ET63" s="227">
        <v>41030</v>
      </c>
      <c r="EU63" s="227">
        <v>41061</v>
      </c>
      <c r="EV63" s="227">
        <v>41091</v>
      </c>
      <c r="EW63" s="227">
        <v>41122</v>
      </c>
      <c r="EX63" s="227">
        <v>41153</v>
      </c>
      <c r="EY63" s="227">
        <v>41183</v>
      </c>
      <c r="EZ63" s="227">
        <v>41214</v>
      </c>
      <c r="FA63" s="228">
        <v>41244</v>
      </c>
      <c r="FB63" s="226">
        <v>41275</v>
      </c>
      <c r="FC63" s="227">
        <v>41306</v>
      </c>
      <c r="FD63" s="227">
        <v>41334</v>
      </c>
      <c r="FE63" s="227">
        <v>41365</v>
      </c>
      <c r="FF63" s="227">
        <v>41395</v>
      </c>
      <c r="FG63" s="227">
        <v>41426</v>
      </c>
      <c r="FH63" s="227">
        <v>41456</v>
      </c>
      <c r="FI63" s="227">
        <v>41487</v>
      </c>
      <c r="FJ63" s="227">
        <v>41518</v>
      </c>
      <c r="FK63" s="227">
        <v>41548</v>
      </c>
      <c r="FL63" s="227">
        <v>41579</v>
      </c>
      <c r="FM63" s="228">
        <v>41609</v>
      </c>
      <c r="FN63" s="226">
        <v>41640</v>
      </c>
      <c r="FO63" s="227">
        <v>41671</v>
      </c>
      <c r="FP63" s="227">
        <v>41699</v>
      </c>
      <c r="FQ63" s="227">
        <v>41730</v>
      </c>
      <c r="FR63" s="227">
        <v>41760</v>
      </c>
      <c r="FS63" s="227">
        <v>41791</v>
      </c>
      <c r="FT63" s="227">
        <v>41821</v>
      </c>
      <c r="FU63" s="227">
        <v>41852</v>
      </c>
      <c r="FV63" s="227">
        <v>41883</v>
      </c>
      <c r="FW63" s="227">
        <v>41913</v>
      </c>
      <c r="FX63" s="227">
        <v>41944</v>
      </c>
      <c r="FY63" s="227">
        <v>41974</v>
      </c>
      <c r="FZ63" s="226">
        <v>42005</v>
      </c>
      <c r="GA63" s="227">
        <v>42036</v>
      </c>
      <c r="GB63" s="227">
        <v>42064</v>
      </c>
      <c r="GC63" s="227">
        <v>42095</v>
      </c>
      <c r="GD63" s="227">
        <v>42125</v>
      </c>
      <c r="GE63" s="227">
        <v>42156</v>
      </c>
      <c r="GF63" s="227">
        <v>42186</v>
      </c>
      <c r="GG63" s="227">
        <v>42217</v>
      </c>
      <c r="GH63" s="227">
        <v>42248</v>
      </c>
      <c r="GI63" s="227">
        <v>42278</v>
      </c>
      <c r="GJ63" s="227">
        <v>42309</v>
      </c>
      <c r="GK63" s="227">
        <v>42339</v>
      </c>
      <c r="GL63" s="226">
        <v>42370</v>
      </c>
      <c r="GM63" s="227">
        <v>42401</v>
      </c>
      <c r="GN63" s="227">
        <v>42430</v>
      </c>
      <c r="GO63" s="227">
        <v>42461</v>
      </c>
      <c r="GP63" s="227">
        <v>42491</v>
      </c>
      <c r="GQ63" s="227">
        <v>42522</v>
      </c>
      <c r="GR63" s="227">
        <v>42552</v>
      </c>
      <c r="GS63" s="227">
        <v>42583</v>
      </c>
      <c r="GT63" s="227">
        <v>42614</v>
      </c>
      <c r="GU63" s="227">
        <v>42644</v>
      </c>
      <c r="GV63" s="227">
        <v>42675</v>
      </c>
      <c r="GW63" s="229">
        <v>42705</v>
      </c>
      <c r="GX63" s="230">
        <v>42736</v>
      </c>
      <c r="GY63" s="227">
        <v>42767</v>
      </c>
      <c r="GZ63" s="227">
        <v>42795</v>
      </c>
      <c r="HA63" s="227">
        <v>42826</v>
      </c>
      <c r="HB63" s="227">
        <v>42856</v>
      </c>
      <c r="HC63" s="227">
        <v>42887</v>
      </c>
      <c r="HD63" s="227">
        <v>42917</v>
      </c>
      <c r="HE63" s="227">
        <v>42948</v>
      </c>
      <c r="HF63" s="227">
        <v>42979</v>
      </c>
      <c r="HG63" s="227">
        <v>43009</v>
      </c>
      <c r="HH63" s="227">
        <v>43040</v>
      </c>
      <c r="HI63" s="227">
        <v>43070</v>
      </c>
      <c r="HJ63" s="227">
        <v>43101</v>
      </c>
      <c r="HK63" s="227">
        <v>43132</v>
      </c>
      <c r="HL63" s="227">
        <v>43160</v>
      </c>
      <c r="HM63" s="227">
        <v>43191</v>
      </c>
      <c r="HN63" s="227">
        <v>43221</v>
      </c>
      <c r="HO63" s="227">
        <v>43252</v>
      </c>
      <c r="HP63" s="227">
        <v>43282</v>
      </c>
      <c r="HQ63" s="227">
        <v>43313</v>
      </c>
      <c r="HR63" s="227">
        <v>43344</v>
      </c>
      <c r="HS63" s="227">
        <v>43374</v>
      </c>
      <c r="HT63" s="271">
        <v>43405</v>
      </c>
      <c r="HU63" s="271">
        <v>43435</v>
      </c>
      <c r="HV63" s="271">
        <v>43466</v>
      </c>
      <c r="HW63" s="271">
        <v>43497</v>
      </c>
      <c r="HX63" s="271">
        <v>43525</v>
      </c>
      <c r="HY63" s="271">
        <v>43556</v>
      </c>
      <c r="HZ63" s="271">
        <v>43586</v>
      </c>
      <c r="IA63" s="271">
        <v>43617</v>
      </c>
      <c r="IB63" s="271">
        <v>43647</v>
      </c>
      <c r="IC63" s="271">
        <v>43678</v>
      </c>
      <c r="ID63" s="271">
        <v>43709</v>
      </c>
      <c r="IE63" s="271">
        <v>43739</v>
      </c>
      <c r="IF63" s="271">
        <v>43770</v>
      </c>
      <c r="IG63" s="271">
        <v>43800</v>
      </c>
      <c r="IH63" s="271">
        <v>43831</v>
      </c>
      <c r="II63" s="271">
        <v>43862</v>
      </c>
      <c r="IJ63" s="271">
        <v>43891</v>
      </c>
      <c r="IK63" s="271">
        <v>43922</v>
      </c>
      <c r="IL63" s="271">
        <v>43952</v>
      </c>
      <c r="IM63" s="271">
        <v>43983</v>
      </c>
      <c r="IN63" s="461">
        <v>44013</v>
      </c>
      <c r="IO63" s="271">
        <v>44044</v>
      </c>
      <c r="IP63" s="271">
        <v>44075</v>
      </c>
      <c r="IQ63" s="271">
        <v>44105</v>
      </c>
      <c r="IR63" s="271">
        <v>44136</v>
      </c>
      <c r="IS63" s="271">
        <v>44166</v>
      </c>
      <c r="IT63" s="271">
        <v>44197</v>
      </c>
      <c r="IU63" s="271">
        <v>44228</v>
      </c>
      <c r="IV63" s="271">
        <v>44256</v>
      </c>
      <c r="IW63" s="271">
        <v>44287</v>
      </c>
      <c r="IX63" s="271">
        <v>44317</v>
      </c>
      <c r="IY63" s="271">
        <v>44348</v>
      </c>
      <c r="IZ63" s="271">
        <v>44378</v>
      </c>
      <c r="JA63" s="271">
        <v>44409</v>
      </c>
      <c r="JB63" s="271">
        <v>44440</v>
      </c>
      <c r="JC63" s="271">
        <v>44470</v>
      </c>
      <c r="JD63" s="271">
        <v>44501</v>
      </c>
      <c r="JE63" s="271">
        <v>44531</v>
      </c>
      <c r="JF63" s="271">
        <v>44562</v>
      </c>
      <c r="JG63" s="271">
        <v>44593</v>
      </c>
      <c r="JH63" s="271">
        <v>44621</v>
      </c>
      <c r="JI63" s="271">
        <v>44652</v>
      </c>
      <c r="JJ63" s="271">
        <v>44682</v>
      </c>
      <c r="JK63" s="271">
        <v>44713</v>
      </c>
      <c r="JL63" s="271">
        <v>44743</v>
      </c>
      <c r="JM63" s="271">
        <v>44774</v>
      </c>
      <c r="JN63" s="271">
        <v>44805</v>
      </c>
      <c r="JO63" s="271">
        <v>44835</v>
      </c>
      <c r="JP63" s="271">
        <v>44866</v>
      </c>
      <c r="JQ63" s="271">
        <v>44896</v>
      </c>
      <c r="JR63" s="271">
        <v>44927</v>
      </c>
      <c r="JS63" s="271">
        <v>44958</v>
      </c>
      <c r="JT63" s="271">
        <v>44986</v>
      </c>
      <c r="JU63" s="271">
        <f t="shared" ref="JU63:JZ63" si="11">JU11</f>
        <v>45017</v>
      </c>
      <c r="JV63" s="271">
        <f t="shared" si="11"/>
        <v>45047</v>
      </c>
      <c r="JW63" s="271">
        <f t="shared" si="11"/>
        <v>45078</v>
      </c>
      <c r="JX63" s="271">
        <f t="shared" si="11"/>
        <v>45108</v>
      </c>
      <c r="JY63" s="271">
        <f t="shared" si="11"/>
        <v>45139</v>
      </c>
      <c r="JZ63" s="271">
        <f t="shared" si="11"/>
        <v>45170</v>
      </c>
      <c r="KA63" s="271">
        <f t="shared" ref="KA63:KB63" si="12">KA11</f>
        <v>45200</v>
      </c>
      <c r="KB63" s="271">
        <f t="shared" si="12"/>
        <v>45231</v>
      </c>
      <c r="KC63" s="271">
        <f t="shared" ref="KC63:KD63" si="13">KC11</f>
        <v>45261</v>
      </c>
      <c r="KD63" s="271">
        <f t="shared" si="13"/>
        <v>45292</v>
      </c>
      <c r="KE63" s="271">
        <f>KE11</f>
        <v>45323</v>
      </c>
    </row>
    <row r="64" spans="1:291" ht="13">
      <c r="A64" s="311" t="s">
        <v>42</v>
      </c>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139"/>
      <c r="BD64" s="139"/>
      <c r="BE64" s="139"/>
      <c r="BF64" s="139"/>
      <c r="BG64" s="139"/>
      <c r="BH64" s="139"/>
      <c r="BI64" s="139"/>
      <c r="BJ64" s="139"/>
      <c r="BK64" s="139"/>
      <c r="BL64" s="139"/>
      <c r="BM64" s="139"/>
      <c r="BN64" s="139"/>
      <c r="BO64" s="139"/>
      <c r="BP64" s="139"/>
      <c r="BQ64" s="139"/>
      <c r="BR64" s="139"/>
      <c r="BS64" s="139"/>
      <c r="BT64" s="139"/>
      <c r="BU64" s="139"/>
      <c r="BV64" s="139"/>
      <c r="BW64" s="139"/>
      <c r="BX64" s="139"/>
      <c r="BY64" s="139"/>
      <c r="BZ64" s="139"/>
      <c r="CA64" s="139"/>
      <c r="CB64" s="139"/>
      <c r="CC64" s="139"/>
      <c r="CD64" s="139"/>
      <c r="CE64" s="139"/>
      <c r="CF64" s="139"/>
      <c r="CG64" s="139"/>
      <c r="CH64" s="139"/>
      <c r="CI64" s="139"/>
      <c r="CJ64" s="139"/>
      <c r="CK64" s="139"/>
      <c r="CL64" s="139"/>
      <c r="CM64" s="139"/>
      <c r="CN64" s="139"/>
      <c r="CO64" s="139"/>
      <c r="CP64" s="139"/>
      <c r="CQ64" s="139"/>
      <c r="CR64" s="139"/>
      <c r="CS64" s="139"/>
      <c r="CT64" s="139">
        <v>311.82124799362248</v>
      </c>
      <c r="CU64" s="139">
        <v>336.69830979293386</v>
      </c>
      <c r="CV64" s="139">
        <v>312.23759832617321</v>
      </c>
      <c r="CW64" s="139">
        <v>343.15040636901131</v>
      </c>
      <c r="CX64" s="139">
        <v>375.14608227055487</v>
      </c>
      <c r="CY64" s="139">
        <v>335.79612531085547</v>
      </c>
      <c r="CZ64" s="139">
        <v>291.02497897172753</v>
      </c>
      <c r="DA64" s="139">
        <v>276.5335954844806</v>
      </c>
      <c r="DB64" s="139">
        <v>247.91837177038207</v>
      </c>
      <c r="DC64" s="139">
        <v>186.75841059451238</v>
      </c>
      <c r="DD64" s="139">
        <v>177.89216848339314</v>
      </c>
      <c r="DE64" s="139">
        <v>183.57</v>
      </c>
      <c r="DF64" s="139">
        <v>198.13</v>
      </c>
      <c r="DG64" s="139">
        <v>196.76</v>
      </c>
      <c r="DH64" s="139">
        <v>210.18</v>
      </c>
      <c r="DI64" s="139">
        <v>231.76</v>
      </c>
      <c r="DJ64" s="139">
        <v>255.18</v>
      </c>
      <c r="DK64" s="139">
        <v>176.25</v>
      </c>
      <c r="DL64" s="139">
        <v>40.909999999999997</v>
      </c>
      <c r="DM64" s="139">
        <v>14.25</v>
      </c>
      <c r="DN64" s="139">
        <v>14.95</v>
      </c>
      <c r="DO64" s="139">
        <v>22.31</v>
      </c>
      <c r="DP64" s="139">
        <v>24.52</v>
      </c>
      <c r="DQ64" s="139">
        <v>29.17</v>
      </c>
      <c r="DR64" s="139">
        <v>28.17</v>
      </c>
      <c r="DS64" s="139">
        <v>105.13</v>
      </c>
      <c r="DT64" s="139">
        <v>132.6</v>
      </c>
      <c r="DU64" s="139">
        <v>210.76</v>
      </c>
      <c r="DV64" s="139">
        <v>192.19</v>
      </c>
      <c r="DW64" s="139">
        <v>254.25</v>
      </c>
      <c r="DX64" s="139">
        <v>274.31</v>
      </c>
      <c r="DY64" s="139">
        <v>261.81</v>
      </c>
      <c r="DZ64" s="139">
        <v>277.91000000000003</v>
      </c>
      <c r="EA64" s="139">
        <v>299.37</v>
      </c>
      <c r="EB64" s="139">
        <v>293.48</v>
      </c>
      <c r="EC64" s="139">
        <v>308.17</v>
      </c>
      <c r="ED64" s="139">
        <v>305</v>
      </c>
      <c r="EE64" s="139">
        <v>314.16000000000003</v>
      </c>
      <c r="EF64" s="139">
        <v>318.68</v>
      </c>
      <c r="EG64" s="139">
        <v>303.31</v>
      </c>
      <c r="EH64" s="139">
        <v>294.14999999999998</v>
      </c>
      <c r="EI64" s="139">
        <v>291.57</v>
      </c>
      <c r="EJ64" s="139">
        <v>280.8</v>
      </c>
      <c r="EK64" s="139">
        <v>261.41000000000003</v>
      </c>
      <c r="EL64" s="139">
        <v>252.47</v>
      </c>
      <c r="EM64" s="139">
        <v>275.45</v>
      </c>
      <c r="EN64" s="139">
        <v>274.20999999999998</v>
      </c>
      <c r="EO64" s="139">
        <v>269.77999999999997</v>
      </c>
      <c r="EP64" s="139">
        <v>290.69</v>
      </c>
      <c r="EQ64" s="139">
        <v>294.39</v>
      </c>
      <c r="ER64" s="139">
        <v>289.55</v>
      </c>
      <c r="ES64" s="139">
        <v>276.27</v>
      </c>
      <c r="ET64" s="139">
        <v>247.54</v>
      </c>
      <c r="EU64" s="139">
        <v>253.02</v>
      </c>
      <c r="EV64" s="139">
        <v>257.83</v>
      </c>
      <c r="EW64" s="139">
        <v>253.07</v>
      </c>
      <c r="EX64" s="139">
        <v>258.54000000000002</v>
      </c>
      <c r="EY64" s="139">
        <v>257.3</v>
      </c>
      <c r="EZ64" s="139">
        <v>254.37</v>
      </c>
      <c r="FA64" s="139">
        <v>263.31</v>
      </c>
      <c r="FB64" s="139">
        <v>269.06</v>
      </c>
      <c r="FC64" s="139">
        <v>256.60000000000002</v>
      </c>
      <c r="FD64" s="139">
        <v>258.68</v>
      </c>
      <c r="FE64" s="139">
        <v>253.69</v>
      </c>
      <c r="FF64" s="139">
        <v>251.61</v>
      </c>
      <c r="FG64" s="139">
        <v>225.52</v>
      </c>
      <c r="FH64" s="139">
        <v>233.37</v>
      </c>
      <c r="FI64" s="139">
        <v>236.69</v>
      </c>
      <c r="FJ64" s="139">
        <v>250.8</v>
      </c>
      <c r="FK64" s="139">
        <v>262.37</v>
      </c>
      <c r="FL64" s="139">
        <v>255.1</v>
      </c>
      <c r="FM64" s="139">
        <v>248.16</v>
      </c>
      <c r="FN64" s="139">
        <v>226.55</v>
      </c>
      <c r="FO64" s="139">
        <v>228.05</v>
      </c>
      <c r="FP64" s="139">
        <v>239.57</v>
      </c>
      <c r="FQ64" s="139">
        <v>247.46</v>
      </c>
      <c r="FR64" s="139">
        <v>245.03</v>
      </c>
      <c r="FS64" s="139">
        <v>248.47</v>
      </c>
      <c r="FT64" s="139">
        <v>262.32</v>
      </c>
      <c r="FU64" s="139">
        <v>279</v>
      </c>
      <c r="FV64" s="139">
        <v>249.85</v>
      </c>
      <c r="FW64" s="139">
        <v>238.32</v>
      </c>
      <c r="FX64" s="139">
        <v>242.81</v>
      </c>
      <c r="FY64" s="139">
        <v>218.41</v>
      </c>
      <c r="FZ64" s="139">
        <v>203.78</v>
      </c>
      <c r="GA64" s="139">
        <v>227.29</v>
      </c>
      <c r="GB64" s="139">
        <v>207.28</v>
      </c>
      <c r="GC64" s="139">
        <v>232.24</v>
      </c>
      <c r="GD64" s="139">
        <v>221.74</v>
      </c>
      <c r="GE64" s="139">
        <v>220.06</v>
      </c>
      <c r="GF64" s="139">
        <v>209.94</v>
      </c>
      <c r="GG64" s="139">
        <v>190.97</v>
      </c>
      <c r="GH64" s="139">
        <v>180.86</v>
      </c>
      <c r="GI64" s="139">
        <v>184.57</v>
      </c>
      <c r="GJ64" s="139">
        <v>185.62</v>
      </c>
      <c r="GK64" s="139">
        <v>173.95</v>
      </c>
      <c r="GL64" s="139">
        <v>153.29</v>
      </c>
      <c r="GM64" s="139">
        <v>164.4</v>
      </c>
      <c r="GN64" s="139">
        <v>192.5</v>
      </c>
      <c r="GO64" s="139">
        <v>209.14</v>
      </c>
      <c r="GP64" s="139">
        <v>180.38</v>
      </c>
      <c r="GQ64" s="139">
        <v>190.23</v>
      </c>
      <c r="GR64" s="139">
        <v>190.63</v>
      </c>
      <c r="GS64" s="139">
        <v>197.21</v>
      </c>
      <c r="GT64" s="139">
        <v>199.38</v>
      </c>
      <c r="GU64" s="139">
        <v>226.88</v>
      </c>
      <c r="GV64" s="139">
        <v>224.94</v>
      </c>
      <c r="GW64" s="139">
        <v>214.56</v>
      </c>
      <c r="GX64" s="139">
        <v>235.65</v>
      </c>
      <c r="GY64" s="139">
        <v>242.76</v>
      </c>
      <c r="GZ64" s="139">
        <v>222.86</v>
      </c>
      <c r="HA64" s="139">
        <v>240.41</v>
      </c>
      <c r="HB64" s="139">
        <v>230.66</v>
      </c>
      <c r="HC64" s="139">
        <v>230.4</v>
      </c>
      <c r="HD64" s="139">
        <v>240.8</v>
      </c>
      <c r="HE64" s="139">
        <v>258.8</v>
      </c>
      <c r="HF64" s="139">
        <v>265.01</v>
      </c>
      <c r="HG64" s="139">
        <v>209.56</v>
      </c>
      <c r="HH64" s="139">
        <v>240.55</v>
      </c>
      <c r="HI64" s="139">
        <v>256.7</v>
      </c>
      <c r="HJ64" s="139">
        <v>293.2</v>
      </c>
      <c r="HK64" s="139">
        <v>326.08999999999997</v>
      </c>
      <c r="HL64" s="139">
        <v>321.36</v>
      </c>
      <c r="HM64" s="139">
        <v>329.63</v>
      </c>
      <c r="HN64" s="139">
        <v>297.58</v>
      </c>
      <c r="HO64" s="139">
        <v>280.3</v>
      </c>
      <c r="HP64" s="139">
        <v>316.33999999999997</v>
      </c>
      <c r="HQ64" s="139">
        <v>306.57</v>
      </c>
      <c r="HR64" s="139">
        <v>321.72000000000003</v>
      </c>
      <c r="HS64" s="139">
        <v>344.75</v>
      </c>
      <c r="HT64" s="139">
        <v>342.81</v>
      </c>
      <c r="HU64" s="139">
        <v>323.3</v>
      </c>
      <c r="HV64" s="139">
        <v>349.75</v>
      </c>
      <c r="HW64" s="139">
        <v>338.9</v>
      </c>
      <c r="HX64" s="139">
        <v>342.24</v>
      </c>
      <c r="HY64" s="139">
        <v>341.71</v>
      </c>
      <c r="HZ64" s="139">
        <v>340.15</v>
      </c>
      <c r="IA64" s="139">
        <v>352.94</v>
      </c>
      <c r="IB64" s="139">
        <v>343.15</v>
      </c>
      <c r="IC64" s="139">
        <v>325.06</v>
      </c>
      <c r="ID64" s="139">
        <v>336.83</v>
      </c>
      <c r="IE64" s="139">
        <v>339.04</v>
      </c>
      <c r="IF64" s="139">
        <v>335.23</v>
      </c>
      <c r="IG64" s="139">
        <v>357.79</v>
      </c>
      <c r="IH64" s="139">
        <v>334.25</v>
      </c>
      <c r="II64" s="139">
        <v>297.14</v>
      </c>
      <c r="IJ64" s="139">
        <v>216.62</v>
      </c>
      <c r="IK64" s="139">
        <v>230.98784493376903</v>
      </c>
      <c r="IL64" s="139">
        <v>247.03685256032</v>
      </c>
      <c r="IM64" s="139">
        <v>270.97659198120999</v>
      </c>
      <c r="IN64" s="139">
        <v>286.17156815108001</v>
      </c>
      <c r="IO64" s="139">
        <v>273.92060172877888</v>
      </c>
      <c r="IP64" s="139">
        <v>261.98357404389998</v>
      </c>
      <c r="IQ64" s="139">
        <v>270.83351670211999</v>
      </c>
      <c r="IR64" s="139">
        <v>339.24315405584002</v>
      </c>
      <c r="IS64" s="139">
        <v>397.32166178182001</v>
      </c>
      <c r="IT64" s="139">
        <v>390.06647570931</v>
      </c>
      <c r="IU64" s="139">
        <v>384.45396613899999</v>
      </c>
      <c r="IV64" s="139">
        <v>420.29539766353003</v>
      </c>
      <c r="IW64" s="139">
        <v>439.44854338059696</v>
      </c>
      <c r="IX64" s="139">
        <v>472.37037429489726</v>
      </c>
      <c r="IY64" s="139">
        <v>477.42518076733171</v>
      </c>
      <c r="IZ64" s="139">
        <v>465.77715022197771</v>
      </c>
      <c r="JA64" s="139">
        <v>446.68280655721946</v>
      </c>
      <c r="JB64" s="139">
        <v>396.67385508498</v>
      </c>
      <c r="JC64" s="139">
        <v>369.87755464321003</v>
      </c>
      <c r="JD64" s="139">
        <v>363.47917056831</v>
      </c>
      <c r="JE64" s="139">
        <v>375.10933566239999</v>
      </c>
      <c r="JF64" s="139">
        <v>405.821281924</v>
      </c>
      <c r="JG64" s="139">
        <v>411.084603367</v>
      </c>
      <c r="JH64" s="139">
        <v>429.67281467700002</v>
      </c>
      <c r="JI64" s="139">
        <v>389.63618772799998</v>
      </c>
      <c r="JJ64" s="139">
        <v>389.241194511</v>
      </c>
      <c r="JK64" s="139">
        <v>335.73227201700001</v>
      </c>
      <c r="JL64" s="139">
        <v>346.882037868</v>
      </c>
      <c r="JM64" s="139">
        <v>347.42166762143</v>
      </c>
      <c r="JN64" s="139">
        <v>343.944352681</v>
      </c>
      <c r="JO64" s="139">
        <v>342.49468004599998</v>
      </c>
      <c r="JP64" s="139">
        <v>347.14868688500002</v>
      </c>
      <c r="JQ64" s="139">
        <v>342.38447709000002</v>
      </c>
      <c r="JR64" s="139">
        <v>356.51903681200002</v>
      </c>
      <c r="JS64" s="139">
        <v>330.05671772199997</v>
      </c>
      <c r="JT64" s="139">
        <v>317.13460387999999</v>
      </c>
      <c r="JU64" s="139">
        <v>308.85170863600001</v>
      </c>
      <c r="JV64" s="139">
        <v>304.98926359199999</v>
      </c>
      <c r="JW64" s="139">
        <v>328.21297324099999</v>
      </c>
      <c r="JX64" s="139">
        <v>334.587907341</v>
      </c>
      <c r="JY64" s="139">
        <v>322.05484434700003</v>
      </c>
      <c r="JZ64" s="139">
        <v>327.78002360099998</v>
      </c>
      <c r="KA64" s="139">
        <v>327.51326337</v>
      </c>
      <c r="KB64" s="139">
        <v>353.83022532000001</v>
      </c>
      <c r="KC64" s="139">
        <v>369.86176778399999</v>
      </c>
      <c r="KD64" s="139">
        <v>358.26101167500002</v>
      </c>
      <c r="KE64" s="139">
        <v>353.89083902200002</v>
      </c>
    </row>
    <row r="65" spans="1:291" ht="13">
      <c r="A65" s="311" t="s">
        <v>266</v>
      </c>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8"/>
      <c r="AY65" s="148"/>
      <c r="AZ65" s="148"/>
      <c r="BA65" s="148"/>
      <c r="BB65" s="148"/>
      <c r="BC65" s="148"/>
      <c r="BD65" s="148"/>
      <c r="BE65" s="148"/>
      <c r="BF65" s="148"/>
      <c r="BG65" s="148"/>
      <c r="BH65" s="148"/>
      <c r="BI65" s="148"/>
      <c r="BJ65" s="148"/>
      <c r="BK65" s="148"/>
      <c r="BL65" s="148"/>
      <c r="BM65" s="148"/>
      <c r="BN65" s="148"/>
      <c r="BO65" s="148"/>
      <c r="BP65" s="148"/>
      <c r="BQ65" s="148"/>
      <c r="BR65" s="148"/>
      <c r="BS65" s="148"/>
      <c r="BT65" s="148"/>
      <c r="BU65" s="148"/>
      <c r="BV65" s="148"/>
      <c r="BW65" s="148"/>
      <c r="BX65" s="148"/>
      <c r="BY65" s="148"/>
      <c r="BZ65" s="148"/>
      <c r="CA65" s="148"/>
      <c r="CB65" s="148"/>
      <c r="CC65" s="148"/>
      <c r="CD65" s="148"/>
      <c r="CE65" s="148"/>
      <c r="CF65" s="148"/>
      <c r="CG65" s="148"/>
      <c r="CH65" s="148"/>
      <c r="CI65" s="148"/>
      <c r="CJ65" s="148"/>
      <c r="CK65" s="148"/>
      <c r="CL65" s="148"/>
      <c r="CM65" s="148"/>
      <c r="CN65" s="148"/>
      <c r="CO65" s="148"/>
      <c r="CP65" s="148"/>
      <c r="CQ65" s="148"/>
      <c r="CR65" s="148"/>
      <c r="CS65" s="148"/>
      <c r="CT65" s="148">
        <v>226.37529869917745</v>
      </c>
      <c r="CU65" s="148">
        <v>245.53300818440891</v>
      </c>
      <c r="CV65" s="148">
        <v>227.83077035434417</v>
      </c>
      <c r="CW65" s="148">
        <v>240.72630134317848</v>
      </c>
      <c r="CX65" s="148">
        <v>262.46925714206452</v>
      </c>
      <c r="CY65" s="148">
        <v>239.47688023302885</v>
      </c>
      <c r="CZ65" s="148">
        <v>219.3743689996237</v>
      </c>
      <c r="DA65" s="148">
        <v>212.11036291812866</v>
      </c>
      <c r="DB65" s="148">
        <v>184.89578352781015</v>
      </c>
      <c r="DC65" s="148">
        <v>144.67380525345786</v>
      </c>
      <c r="DD65" s="148">
        <v>142.68334869791755</v>
      </c>
      <c r="DE65" s="148">
        <v>143.96</v>
      </c>
      <c r="DF65" s="148">
        <v>149.68</v>
      </c>
      <c r="DG65" s="148">
        <v>144.86000000000001</v>
      </c>
      <c r="DH65" s="148">
        <v>141.16</v>
      </c>
      <c r="DI65" s="148">
        <v>157.22999999999999</v>
      </c>
      <c r="DJ65" s="148">
        <v>169.53</v>
      </c>
      <c r="DK65" s="148">
        <v>163.66999999999999</v>
      </c>
      <c r="DL65" s="148">
        <v>174.23</v>
      </c>
      <c r="DM65" s="148">
        <v>175.94</v>
      </c>
      <c r="DN65" s="148">
        <v>190.45</v>
      </c>
      <c r="DO65" s="148">
        <v>190.85</v>
      </c>
      <c r="DP65" s="148">
        <v>203.79</v>
      </c>
      <c r="DQ65" s="148">
        <v>204.38</v>
      </c>
      <c r="DR65" s="148">
        <v>200.11</v>
      </c>
      <c r="DS65" s="148">
        <v>203.61</v>
      </c>
      <c r="DT65" s="148">
        <v>213.6</v>
      </c>
      <c r="DU65" s="148">
        <v>206.11</v>
      </c>
      <c r="DV65" s="148">
        <v>194.69</v>
      </c>
      <c r="DW65" s="148">
        <v>193.04</v>
      </c>
      <c r="DX65" s="148">
        <v>207.88</v>
      </c>
      <c r="DY65" s="148">
        <v>200.3</v>
      </c>
      <c r="DZ65" s="148">
        <v>239.37</v>
      </c>
      <c r="EA65" s="148">
        <v>235.52</v>
      </c>
      <c r="EB65" s="148">
        <v>231.13</v>
      </c>
      <c r="EC65" s="148">
        <v>236.37</v>
      </c>
      <c r="ED65" s="148">
        <v>230.82</v>
      </c>
      <c r="EE65" s="148">
        <v>239.1</v>
      </c>
      <c r="EF65" s="148">
        <v>240.72</v>
      </c>
      <c r="EG65" s="148">
        <v>235.27</v>
      </c>
      <c r="EH65" s="148">
        <v>228.25</v>
      </c>
      <c r="EI65" s="148">
        <v>229.29</v>
      </c>
      <c r="EJ65" s="148">
        <v>216.55</v>
      </c>
      <c r="EK65" s="148">
        <v>209.2</v>
      </c>
      <c r="EL65" s="148">
        <v>200.7</v>
      </c>
      <c r="EM65" s="148">
        <v>216.95</v>
      </c>
      <c r="EN65" s="148">
        <v>213.26</v>
      </c>
      <c r="EO65" s="148">
        <v>218.61</v>
      </c>
      <c r="EP65" s="148">
        <v>228.24</v>
      </c>
      <c r="EQ65" s="148">
        <v>237.77</v>
      </c>
      <c r="ER65" s="148">
        <v>235.16</v>
      </c>
      <c r="ES65" s="148">
        <v>231.22</v>
      </c>
      <c r="ET65" s="148">
        <v>210.84</v>
      </c>
      <c r="EU65" s="148">
        <v>214.93</v>
      </c>
      <c r="EV65" s="148">
        <v>222.39</v>
      </c>
      <c r="EW65" s="148">
        <v>222.5</v>
      </c>
      <c r="EX65" s="148">
        <v>227.82</v>
      </c>
      <c r="EY65" s="148">
        <v>227.43</v>
      </c>
      <c r="EZ65" s="148">
        <v>232.26</v>
      </c>
      <c r="FA65" s="148">
        <v>248.58</v>
      </c>
      <c r="FB65" s="148">
        <v>239.4</v>
      </c>
      <c r="FC65" s="148">
        <v>237.98</v>
      </c>
      <c r="FD65" s="148">
        <v>239.49</v>
      </c>
      <c r="FE65" s="148">
        <v>243.7</v>
      </c>
      <c r="FF65" s="148">
        <v>244.04</v>
      </c>
      <c r="FG65" s="148">
        <v>224.67</v>
      </c>
      <c r="FH65" s="148">
        <v>227.54</v>
      </c>
      <c r="FI65" s="148">
        <v>226.97</v>
      </c>
      <c r="FJ65" s="148">
        <v>234.73</v>
      </c>
      <c r="FK65" s="148">
        <v>243.16</v>
      </c>
      <c r="FL65" s="148">
        <v>237.97</v>
      </c>
      <c r="FM65" s="148">
        <v>236.52</v>
      </c>
      <c r="FN65" s="148">
        <v>208.23</v>
      </c>
      <c r="FO65" s="148">
        <v>206.16</v>
      </c>
      <c r="FP65" s="148">
        <v>214.77</v>
      </c>
      <c r="FQ65" s="148">
        <v>218.24</v>
      </c>
      <c r="FR65" s="148">
        <v>218.24</v>
      </c>
      <c r="FS65" s="148">
        <v>219.59</v>
      </c>
      <c r="FT65" s="148">
        <v>232.95</v>
      </c>
      <c r="FU65" s="148">
        <v>246.22</v>
      </c>
      <c r="FV65" s="148">
        <v>217.72</v>
      </c>
      <c r="FW65" s="148">
        <v>214.06</v>
      </c>
      <c r="FX65" s="148">
        <v>217.23</v>
      </c>
      <c r="FY65" s="148">
        <v>201.76</v>
      </c>
      <c r="FZ65" s="148">
        <v>184.33</v>
      </c>
      <c r="GA65" s="148">
        <v>196.13</v>
      </c>
      <c r="GB65" s="148">
        <v>191.38</v>
      </c>
      <c r="GC65" s="148">
        <v>202.06</v>
      </c>
      <c r="GD65" s="148">
        <v>191.67</v>
      </c>
      <c r="GE65" s="148">
        <v>188.22</v>
      </c>
      <c r="GF65" s="148">
        <v>183.36</v>
      </c>
      <c r="GG65" s="148">
        <v>167.8</v>
      </c>
      <c r="GH65" s="148">
        <v>160.38</v>
      </c>
      <c r="GI65" s="148">
        <v>155.46</v>
      </c>
      <c r="GJ65" s="148">
        <v>153.13</v>
      </c>
      <c r="GK65" s="148">
        <v>147.65</v>
      </c>
      <c r="GL65" s="148">
        <v>137.18</v>
      </c>
      <c r="GM65" s="148">
        <v>141.69</v>
      </c>
      <c r="GN65" s="148">
        <v>159.01</v>
      </c>
      <c r="GO65" s="148">
        <v>166.27</v>
      </c>
      <c r="GP65" s="148">
        <v>191.53</v>
      </c>
      <c r="GQ65" s="148">
        <v>156.72</v>
      </c>
      <c r="GR65" s="148">
        <v>174.06</v>
      </c>
      <c r="GS65" s="148">
        <v>182.24</v>
      </c>
      <c r="GT65" s="148">
        <v>185.11</v>
      </c>
      <c r="GU65" s="148">
        <v>203.91</v>
      </c>
      <c r="GV65" s="148">
        <v>194.65</v>
      </c>
      <c r="GW65" s="148">
        <v>190.23</v>
      </c>
      <c r="GX65" s="148">
        <v>199.4</v>
      </c>
      <c r="GY65" s="148">
        <v>211.61</v>
      </c>
      <c r="GZ65" s="148">
        <v>211.67</v>
      </c>
      <c r="HA65" s="148">
        <v>211.17</v>
      </c>
      <c r="HB65" s="148">
        <v>204.04</v>
      </c>
      <c r="HC65" s="148">
        <v>202.94</v>
      </c>
      <c r="HD65" s="148">
        <v>215.89</v>
      </c>
      <c r="HE65" s="148">
        <v>234.99</v>
      </c>
      <c r="HF65" s="148">
        <v>248.16</v>
      </c>
      <c r="HG65" s="148">
        <v>252.49</v>
      </c>
      <c r="HH65" s="148">
        <v>241.99</v>
      </c>
      <c r="HI65" s="148">
        <v>253.36</v>
      </c>
      <c r="HJ65" s="148">
        <v>275.2</v>
      </c>
      <c r="HK65" s="148">
        <v>280.39999999999998</v>
      </c>
      <c r="HL65" s="148">
        <v>279.47000000000003</v>
      </c>
      <c r="HM65" s="148">
        <v>286.04000000000002</v>
      </c>
      <c r="HN65" s="148">
        <v>254.89</v>
      </c>
      <c r="HO65" s="148">
        <v>242.98</v>
      </c>
      <c r="HP65" s="148">
        <v>264.20999999999998</v>
      </c>
      <c r="HQ65" s="148">
        <v>249.46</v>
      </c>
      <c r="HR65" s="148">
        <v>255.42</v>
      </c>
      <c r="HS65" s="148">
        <v>293.83</v>
      </c>
      <c r="HT65" s="148">
        <v>315.5</v>
      </c>
      <c r="HU65" s="148">
        <v>321.20999999999998</v>
      </c>
      <c r="HV65" s="148">
        <v>355.38</v>
      </c>
      <c r="HW65" s="148">
        <v>354.43</v>
      </c>
      <c r="HX65" s="148">
        <v>348.51</v>
      </c>
      <c r="HY65" s="148">
        <v>358.64</v>
      </c>
      <c r="HZ65" s="148">
        <v>367.37</v>
      </c>
      <c r="IA65" s="148">
        <v>399.15</v>
      </c>
      <c r="IB65" s="148">
        <v>426.82</v>
      </c>
      <c r="IC65" s="148">
        <v>442.52</v>
      </c>
      <c r="ID65" s="148">
        <v>454.34</v>
      </c>
      <c r="IE65" s="148">
        <v>477.79</v>
      </c>
      <c r="IF65" s="148">
        <v>498.32</v>
      </c>
      <c r="IG65" s="148">
        <v>561.69000000000005</v>
      </c>
      <c r="IH65" s="148">
        <v>602.98</v>
      </c>
      <c r="II65" s="148">
        <v>579.01</v>
      </c>
      <c r="IJ65" s="148">
        <v>427.46</v>
      </c>
      <c r="IK65" s="148">
        <v>462.15865306923462</v>
      </c>
      <c r="IL65" s="148">
        <v>492.10997343150314</v>
      </c>
      <c r="IM65" s="148">
        <v>537.39241647422023</v>
      </c>
      <c r="IN65" s="148">
        <v>592.09216685677188</v>
      </c>
      <c r="IO65" s="148">
        <v>581.2747643281873</v>
      </c>
      <c r="IP65" s="148">
        <v>557.93554606689702</v>
      </c>
      <c r="IQ65" s="148">
        <v>559.57956506193841</v>
      </c>
      <c r="IR65" s="148">
        <v>631.55589104955345</v>
      </c>
      <c r="IS65" s="148">
        <v>676.88647510280441</v>
      </c>
      <c r="IT65" s="148">
        <v>658.52960219868112</v>
      </c>
      <c r="IU65" s="148">
        <v>709.92181273657479</v>
      </c>
      <c r="IV65" s="148">
        <v>730.657574424372</v>
      </c>
      <c r="IW65" s="148">
        <v>769.37038042326185</v>
      </c>
      <c r="IX65" s="148">
        <v>813.40082386425536</v>
      </c>
      <c r="IY65" s="148">
        <v>809.22218726498272</v>
      </c>
      <c r="IZ65" s="148">
        <v>807.95255728629195</v>
      </c>
      <c r="JA65" s="148">
        <v>776.82167399531897</v>
      </c>
      <c r="JB65" s="148">
        <v>721.4940533032136</v>
      </c>
      <c r="JC65" s="148">
        <v>661.64524739635897</v>
      </c>
      <c r="JD65" s="148">
        <v>642.76401913507084</v>
      </c>
      <c r="JE65" s="148">
        <v>648.76630084734597</v>
      </c>
      <c r="JF65" s="148">
        <v>655.46076239499996</v>
      </c>
      <c r="JG65" s="148">
        <v>628.43410933300004</v>
      </c>
      <c r="JH65" s="148">
        <v>653.99730136300002</v>
      </c>
      <c r="JI65" s="148">
        <v>598.061799544</v>
      </c>
      <c r="JJ65" s="148">
        <v>593.99407427400001</v>
      </c>
      <c r="JK65" s="148">
        <v>552.490735449</v>
      </c>
      <c r="JL65" s="148">
        <v>568.660586427</v>
      </c>
      <c r="JM65" s="148">
        <v>582.45802557621596</v>
      </c>
      <c r="JN65" s="148">
        <v>568.47144242100001</v>
      </c>
      <c r="JO65" s="148">
        <v>586.08165596900005</v>
      </c>
      <c r="JP65" s="148">
        <v>555.31567104099997</v>
      </c>
      <c r="JQ65" s="148">
        <v>535.086067232</v>
      </c>
      <c r="JR65" s="148">
        <v>526.33357200600005</v>
      </c>
      <c r="JS65" s="148">
        <v>485.66438600200001</v>
      </c>
      <c r="JT65" s="148">
        <v>471.49555912699998</v>
      </c>
      <c r="JU65" s="148">
        <v>469.04943803600003</v>
      </c>
      <c r="JV65" s="148">
        <v>497.99334746</v>
      </c>
      <c r="JW65" s="148">
        <v>546.30249694999998</v>
      </c>
      <c r="JX65" s="148">
        <v>567.19425644099999</v>
      </c>
      <c r="JY65" s="148">
        <v>543.54662579499995</v>
      </c>
      <c r="JZ65" s="148">
        <v>533.14735291600005</v>
      </c>
      <c r="KA65" s="148">
        <v>507.80183383899998</v>
      </c>
      <c r="KB65" s="148">
        <v>549.80673208400003</v>
      </c>
      <c r="KC65" s="148">
        <v>576.50272115099995</v>
      </c>
      <c r="KD65" s="148">
        <v>549.06891890899999</v>
      </c>
      <c r="KE65" s="148">
        <v>555.91136859899996</v>
      </c>
    </row>
    <row r="66" spans="1:291" ht="13">
      <c r="A66" s="311" t="s">
        <v>267</v>
      </c>
      <c r="B66" s="148"/>
      <c r="C66" s="148"/>
      <c r="D66" s="148"/>
      <c r="E66" s="148"/>
      <c r="F66" s="148"/>
      <c r="G66" s="148"/>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148"/>
      <c r="AM66" s="148"/>
      <c r="AN66" s="148"/>
      <c r="AO66" s="148"/>
      <c r="AP66" s="148"/>
      <c r="AQ66" s="148"/>
      <c r="AR66" s="148"/>
      <c r="AS66" s="148"/>
      <c r="AT66" s="148"/>
      <c r="AU66" s="148"/>
      <c r="AV66" s="148"/>
      <c r="AW66" s="148"/>
      <c r="AX66" s="148"/>
      <c r="AY66" s="148"/>
      <c r="AZ66" s="148"/>
      <c r="BA66" s="148"/>
      <c r="BB66" s="148"/>
      <c r="BC66" s="148"/>
      <c r="BD66" s="148"/>
      <c r="BE66" s="148"/>
      <c r="BF66" s="148"/>
      <c r="BG66" s="148"/>
      <c r="BH66" s="148"/>
      <c r="BI66" s="148"/>
      <c r="BJ66" s="148"/>
      <c r="BK66" s="148"/>
      <c r="BL66" s="148"/>
      <c r="BM66" s="148"/>
      <c r="BN66" s="148"/>
      <c r="BO66" s="148"/>
      <c r="BP66" s="148"/>
      <c r="BQ66" s="148"/>
      <c r="BR66" s="148"/>
      <c r="BS66" s="148"/>
      <c r="BT66" s="148"/>
      <c r="BU66" s="148"/>
      <c r="BV66" s="148"/>
      <c r="BW66" s="148"/>
      <c r="BX66" s="148"/>
      <c r="BY66" s="148"/>
      <c r="BZ66" s="148"/>
      <c r="CA66" s="148"/>
      <c r="CB66" s="148"/>
      <c r="CC66" s="148"/>
      <c r="CD66" s="148"/>
      <c r="CE66" s="148"/>
      <c r="CF66" s="148"/>
      <c r="CG66" s="148"/>
      <c r="CH66" s="148"/>
      <c r="CI66" s="148"/>
      <c r="CJ66" s="148"/>
      <c r="CK66" s="148"/>
      <c r="CL66" s="148"/>
      <c r="CM66" s="148"/>
      <c r="CN66" s="148"/>
      <c r="CO66" s="148"/>
      <c r="CP66" s="148"/>
      <c r="CQ66" s="148"/>
      <c r="CR66" s="148"/>
      <c r="CS66" s="148"/>
      <c r="CT66" s="148">
        <v>253.54340567892768</v>
      </c>
      <c r="CU66" s="148">
        <v>277.23064891120765</v>
      </c>
      <c r="CV66" s="148">
        <v>259.95322892185078</v>
      </c>
      <c r="CW66" s="148">
        <v>285.44105482541556</v>
      </c>
      <c r="CX66" s="148">
        <v>319.32979560226624</v>
      </c>
      <c r="CY66" s="148">
        <v>298.43993785948328</v>
      </c>
      <c r="CZ66" s="148">
        <v>276.01314641699548</v>
      </c>
      <c r="DA66" s="148">
        <v>250.65676148094931</v>
      </c>
      <c r="DB66" s="148">
        <v>206.23051587209079</v>
      </c>
      <c r="DC66" s="148">
        <v>158.59808624428044</v>
      </c>
      <c r="DD66" s="148">
        <v>160.5401106971423</v>
      </c>
      <c r="DE66" s="148">
        <v>161.06</v>
      </c>
      <c r="DF66" s="148">
        <v>165.79</v>
      </c>
      <c r="DG66" s="148">
        <v>161.68</v>
      </c>
      <c r="DH66" s="148">
        <v>179.08</v>
      </c>
      <c r="DI66" s="148">
        <v>208.28</v>
      </c>
      <c r="DJ66" s="148">
        <v>233.57</v>
      </c>
      <c r="DK66" s="148">
        <v>298.14</v>
      </c>
      <c r="DL66" s="148">
        <v>293.5</v>
      </c>
      <c r="DM66" s="148">
        <v>302.27</v>
      </c>
      <c r="DN66" s="148">
        <v>331.62</v>
      </c>
      <c r="DO66" s="148">
        <v>342.26</v>
      </c>
      <c r="DP66" s="148">
        <v>372.07</v>
      </c>
      <c r="DQ66" s="148">
        <v>382.18</v>
      </c>
      <c r="DR66" s="148">
        <v>372.78</v>
      </c>
      <c r="DS66" s="148">
        <v>372.3</v>
      </c>
      <c r="DT66" s="148">
        <v>430.69</v>
      </c>
      <c r="DU66" s="148">
        <v>427.41</v>
      </c>
      <c r="DV66" s="148">
        <v>404.05</v>
      </c>
      <c r="DW66" s="148">
        <v>336.89</v>
      </c>
      <c r="DX66" s="148">
        <v>371.86</v>
      </c>
      <c r="DY66" s="148">
        <v>369.66</v>
      </c>
      <c r="DZ66" s="148">
        <v>404.23</v>
      </c>
      <c r="EA66" s="148">
        <v>422.1</v>
      </c>
      <c r="EB66" s="148">
        <v>415.62</v>
      </c>
      <c r="EC66" s="148">
        <v>418.58</v>
      </c>
      <c r="ED66" s="148">
        <v>397.71</v>
      </c>
      <c r="EE66" s="148">
        <v>401.37</v>
      </c>
      <c r="EF66" s="148">
        <v>414.32</v>
      </c>
      <c r="EG66" s="148">
        <v>406.19</v>
      </c>
      <c r="EH66" s="148">
        <v>400.58</v>
      </c>
      <c r="EI66" s="148">
        <v>390.74</v>
      </c>
      <c r="EJ66" s="148">
        <v>372.74</v>
      </c>
      <c r="EK66" s="148">
        <v>359</v>
      </c>
      <c r="EL66" s="148">
        <v>342.34</v>
      </c>
      <c r="EM66" s="148">
        <v>368.06</v>
      </c>
      <c r="EN66" s="148">
        <v>367.2</v>
      </c>
      <c r="EO66" s="148">
        <v>372.15</v>
      </c>
      <c r="EP66" s="148">
        <v>407.34</v>
      </c>
      <c r="EQ66" s="148">
        <v>438.52</v>
      </c>
      <c r="ER66" s="148">
        <v>437.91</v>
      </c>
      <c r="ES66" s="148">
        <v>428.37</v>
      </c>
      <c r="ET66" s="148">
        <v>389.18</v>
      </c>
      <c r="EU66" s="148">
        <v>393.81</v>
      </c>
      <c r="EV66" s="148">
        <v>415.65</v>
      </c>
      <c r="EW66" s="148">
        <v>419.7</v>
      </c>
      <c r="EX66" s="148">
        <v>425.22</v>
      </c>
      <c r="EY66" s="148">
        <v>416.78</v>
      </c>
      <c r="EZ66" s="148">
        <v>423.21</v>
      </c>
      <c r="FA66" s="148">
        <v>448.85</v>
      </c>
      <c r="FB66" s="148">
        <v>455.34</v>
      </c>
      <c r="FC66" s="148">
        <v>452.27</v>
      </c>
      <c r="FD66" s="148">
        <v>449.03</v>
      </c>
      <c r="FE66" s="148">
        <v>450.1</v>
      </c>
      <c r="FF66" s="148">
        <v>459.09</v>
      </c>
      <c r="FG66" s="148">
        <v>415.66</v>
      </c>
      <c r="FH66" s="148">
        <v>423.02</v>
      </c>
      <c r="FI66" s="148">
        <v>425.85</v>
      </c>
      <c r="FJ66" s="148">
        <v>458</v>
      </c>
      <c r="FK66" s="148">
        <v>478.2</v>
      </c>
      <c r="FL66" s="148">
        <v>468.81</v>
      </c>
      <c r="FM66" s="148">
        <v>456.91</v>
      </c>
      <c r="FN66" s="148">
        <v>417.51</v>
      </c>
      <c r="FO66" s="148">
        <v>417.76</v>
      </c>
      <c r="FP66" s="148">
        <v>451.17</v>
      </c>
      <c r="FQ66" s="148">
        <v>461.38</v>
      </c>
      <c r="FR66" s="148">
        <v>471.46</v>
      </c>
      <c r="FS66" s="148">
        <v>491.34</v>
      </c>
      <c r="FT66" s="148">
        <v>504.23</v>
      </c>
      <c r="FU66" s="148">
        <v>552.65</v>
      </c>
      <c r="FV66" s="148">
        <v>499.1</v>
      </c>
      <c r="FW66" s="148">
        <v>499.37</v>
      </c>
      <c r="FX66" s="148">
        <v>507.38</v>
      </c>
      <c r="FY66" s="148">
        <v>465.49</v>
      </c>
      <c r="FZ66" s="148">
        <v>437.94</v>
      </c>
      <c r="GA66" s="148">
        <v>475.4</v>
      </c>
      <c r="GB66" s="148">
        <v>489.19</v>
      </c>
      <c r="GC66" s="148">
        <v>525.52</v>
      </c>
      <c r="GD66" s="148">
        <v>517.05999999999995</v>
      </c>
      <c r="GE66" s="148">
        <v>519.13</v>
      </c>
      <c r="GF66" s="148">
        <v>498.79</v>
      </c>
      <c r="GG66" s="148">
        <v>455.12</v>
      </c>
      <c r="GH66" s="148">
        <v>440</v>
      </c>
      <c r="GI66" s="148">
        <v>447.94</v>
      </c>
      <c r="GJ66" s="148">
        <v>440.98</v>
      </c>
      <c r="GK66" s="148">
        <v>417.8</v>
      </c>
      <c r="GL66" s="148">
        <v>392.53</v>
      </c>
      <c r="GM66" s="148">
        <v>414.71</v>
      </c>
      <c r="GN66" s="148">
        <v>483.92</v>
      </c>
      <c r="GO66" s="148">
        <v>517.46</v>
      </c>
      <c r="GP66" s="148">
        <v>477.68</v>
      </c>
      <c r="GQ66" s="148">
        <v>510.63</v>
      </c>
      <c r="GR66" s="148">
        <v>593.66999999999996</v>
      </c>
      <c r="GS66" s="148">
        <v>592.69000000000005</v>
      </c>
      <c r="GT66" s="148">
        <v>594.70000000000005</v>
      </c>
      <c r="GU66" s="148">
        <v>646.25</v>
      </c>
      <c r="GV66" s="148">
        <v>608.74</v>
      </c>
      <c r="GW66" s="148">
        <v>591.96</v>
      </c>
      <c r="GX66" s="148">
        <v>637.78</v>
      </c>
      <c r="GY66" s="148">
        <v>663.9</v>
      </c>
      <c r="GZ66" s="148">
        <v>652.80999999999995</v>
      </c>
      <c r="HA66" s="148">
        <v>635.09</v>
      </c>
      <c r="HB66" s="148">
        <v>622.32000000000005</v>
      </c>
      <c r="HC66" s="148">
        <v>617.14</v>
      </c>
      <c r="HD66" s="148">
        <v>657.99</v>
      </c>
      <c r="HE66" s="148">
        <v>704.31</v>
      </c>
      <c r="HF66" s="148">
        <v>742.35</v>
      </c>
      <c r="HG66" s="148">
        <v>802.98</v>
      </c>
      <c r="HH66" s="148">
        <v>738.07</v>
      </c>
      <c r="HI66" s="148">
        <v>788.08</v>
      </c>
      <c r="HJ66" s="148">
        <v>875.28</v>
      </c>
      <c r="HK66" s="148">
        <v>838.97</v>
      </c>
      <c r="HL66" s="148">
        <v>823.89</v>
      </c>
      <c r="HM66" s="148">
        <v>836.76</v>
      </c>
      <c r="HN66" s="148">
        <v>738.94</v>
      </c>
      <c r="HO66" s="148">
        <v>696.54</v>
      </c>
      <c r="HP66" s="148">
        <v>753.49</v>
      </c>
      <c r="HQ66" s="148">
        <v>727.5</v>
      </c>
      <c r="HR66" s="148">
        <v>745.67</v>
      </c>
      <c r="HS66" s="148">
        <v>820.1</v>
      </c>
      <c r="HT66" s="148">
        <v>842.6</v>
      </c>
      <c r="HU66" s="148">
        <v>827.81</v>
      </c>
      <c r="HV66" s="148">
        <v>928.51</v>
      </c>
      <c r="HW66" s="148">
        <v>906.19</v>
      </c>
      <c r="HX66" s="148">
        <v>895.26</v>
      </c>
      <c r="HY66" s="148">
        <v>901.2</v>
      </c>
      <c r="HZ66" s="148">
        <v>922.89</v>
      </c>
      <c r="IA66" s="148">
        <v>971.71</v>
      </c>
      <c r="IB66" s="148">
        <v>1012.44</v>
      </c>
      <c r="IC66" s="148">
        <v>1010.91</v>
      </c>
      <c r="ID66" s="148">
        <v>1048.58</v>
      </c>
      <c r="IE66" s="148">
        <v>1067.23</v>
      </c>
      <c r="IF66" s="148">
        <v>1080.75</v>
      </c>
      <c r="IG66" s="148">
        <v>1164.04</v>
      </c>
      <c r="IH66" s="148">
        <v>1154.3699999999999</v>
      </c>
      <c r="II66" s="148">
        <v>1032.33</v>
      </c>
      <c r="IJ66" s="148">
        <v>724.61</v>
      </c>
      <c r="IK66" s="148">
        <v>790.21869412472415</v>
      </c>
      <c r="IL66" s="148">
        <v>843.00353147269755</v>
      </c>
      <c r="IM66" s="148">
        <v>933.32757037051795</v>
      </c>
      <c r="IN66" s="148">
        <v>1013.8108989592085</v>
      </c>
      <c r="IO66" s="148">
        <v>986.31892826119042</v>
      </c>
      <c r="IP66" s="148">
        <v>928.92825757738308</v>
      </c>
      <c r="IQ66" s="148">
        <v>931.88228452454143</v>
      </c>
      <c r="IR66" s="148">
        <v>1078.3025290180797</v>
      </c>
      <c r="IS66" s="148">
        <v>1176.4702231830838</v>
      </c>
      <c r="IT66" s="148">
        <v>1170.0283390543459</v>
      </c>
      <c r="IU66" s="148">
        <v>1126.0265594147209</v>
      </c>
      <c r="IV66" s="148">
        <v>1146.7373263254922</v>
      </c>
      <c r="IW66" s="148">
        <v>1185.6841504764598</v>
      </c>
      <c r="IX66" s="148">
        <v>1245.1116186390914</v>
      </c>
      <c r="IY66" s="148">
        <v>1256.8182489279363</v>
      </c>
      <c r="IZ66" s="148">
        <v>1221.9111352367686</v>
      </c>
      <c r="JA66" s="148">
        <v>1175.7816824710585</v>
      </c>
      <c r="JB66" s="148">
        <v>1083.2211689845171</v>
      </c>
      <c r="JC66" s="148">
        <v>1005.2491264518051</v>
      </c>
      <c r="JD66" s="148">
        <v>968.83876209599998</v>
      </c>
      <c r="JE66" s="148">
        <v>984.55466156499995</v>
      </c>
      <c r="JF66" s="148">
        <v>1074.6091548449999</v>
      </c>
      <c r="JG66" s="148">
        <v>1095.2806141250001</v>
      </c>
      <c r="JH66" s="148">
        <v>1188.870626593</v>
      </c>
      <c r="JI66" s="148">
        <v>1079.526213759</v>
      </c>
      <c r="JJ66" s="148">
        <v>1060.6685349669999</v>
      </c>
      <c r="JK66" s="148">
        <v>948.13124823999999</v>
      </c>
      <c r="JL66" s="148">
        <v>1000.5563383579999</v>
      </c>
      <c r="JM66" s="148">
        <v>1053.1096466260301</v>
      </c>
      <c r="JN66" s="148">
        <v>1049.923216489</v>
      </c>
      <c r="JO66" s="148">
        <v>1124.4991586399999</v>
      </c>
      <c r="JP66" s="148">
        <v>1049.3442073890001</v>
      </c>
      <c r="JQ66" s="148">
        <v>1033.4975171630001</v>
      </c>
      <c r="JR66" s="148">
        <v>1071.831599998</v>
      </c>
      <c r="JS66" s="148">
        <v>1002.794192941</v>
      </c>
      <c r="JT66" s="148">
        <v>964.36295505600003</v>
      </c>
      <c r="JU66" s="148">
        <v>987.19460395399994</v>
      </c>
      <c r="JV66" s="148">
        <v>1031.728691583</v>
      </c>
      <c r="JW66" s="148">
        <v>1120.1525300230001</v>
      </c>
      <c r="JX66" s="148">
        <v>1149.26573695</v>
      </c>
      <c r="JY66" s="148">
        <v>1077.0278684259999</v>
      </c>
      <c r="JZ66" s="148">
        <v>1076.8626565259999</v>
      </c>
      <c r="KA66" s="148">
        <v>1036.766902757</v>
      </c>
      <c r="KB66" s="148">
        <v>1163.6076671809999</v>
      </c>
      <c r="KC66" s="148">
        <v>1236.1214691810001</v>
      </c>
      <c r="KD66" s="148">
        <v>1179.1239048709999</v>
      </c>
      <c r="KE66" s="148">
        <v>1174.2278926920001</v>
      </c>
    </row>
    <row r="67" spans="1:291" ht="13">
      <c r="A67" s="311" t="s">
        <v>74</v>
      </c>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148"/>
      <c r="AU67" s="148"/>
      <c r="AV67" s="148"/>
      <c r="AW67" s="148"/>
      <c r="AX67" s="148"/>
      <c r="AY67" s="148"/>
      <c r="AZ67" s="148"/>
      <c r="BA67" s="148"/>
      <c r="BB67" s="148"/>
      <c r="BC67" s="148"/>
      <c r="BD67" s="148"/>
      <c r="BE67" s="148"/>
      <c r="BF67" s="148"/>
      <c r="BG67" s="148"/>
      <c r="BH67" s="148"/>
      <c r="BI67" s="148"/>
      <c r="BJ67" s="148"/>
      <c r="BK67" s="148"/>
      <c r="BL67" s="148"/>
      <c r="BM67" s="148"/>
      <c r="BN67" s="148"/>
      <c r="BO67" s="148"/>
      <c r="BP67" s="148"/>
      <c r="BQ67" s="148"/>
      <c r="BR67" s="148"/>
      <c r="BS67" s="148"/>
      <c r="BT67" s="148"/>
      <c r="BU67" s="148"/>
      <c r="BV67" s="148"/>
      <c r="BW67" s="148"/>
      <c r="BX67" s="148"/>
      <c r="BY67" s="148"/>
      <c r="BZ67" s="148"/>
      <c r="CA67" s="148"/>
      <c r="CB67" s="148"/>
      <c r="CC67" s="148"/>
      <c r="CD67" s="148"/>
      <c r="CE67" s="148"/>
      <c r="CF67" s="148"/>
      <c r="CG67" s="148"/>
      <c r="CH67" s="148"/>
      <c r="CI67" s="148"/>
      <c r="CJ67" s="148"/>
      <c r="CK67" s="148"/>
      <c r="CL67" s="148"/>
      <c r="CM67" s="148"/>
      <c r="CN67" s="148"/>
      <c r="CO67" s="148"/>
      <c r="CP67" s="148"/>
      <c r="CQ67" s="148"/>
      <c r="CR67" s="148"/>
      <c r="CS67" s="148"/>
      <c r="CT67" s="148">
        <v>79.282119978931775</v>
      </c>
      <c r="CU67" s="148">
        <v>87.124018747853526</v>
      </c>
      <c r="CV67" s="148">
        <v>85.833626645385266</v>
      </c>
      <c r="CW67" s="148">
        <v>91.619726858402132</v>
      </c>
      <c r="CX67" s="148">
        <v>103.08487966271485</v>
      </c>
      <c r="CY67" s="148">
        <v>99.807150467383394</v>
      </c>
      <c r="CZ67" s="148">
        <v>93.169898624083345</v>
      </c>
      <c r="DA67" s="148">
        <v>87.529610566422122</v>
      </c>
      <c r="DB67" s="148">
        <v>76.524419930640818</v>
      </c>
      <c r="DC67" s="148">
        <v>59.754073131816867</v>
      </c>
      <c r="DD67" s="148">
        <v>59.310426849835693</v>
      </c>
      <c r="DE67" s="148">
        <v>59.39</v>
      </c>
      <c r="DF67" s="148">
        <v>62.09</v>
      </c>
      <c r="DG67" s="148">
        <v>60.31</v>
      </c>
      <c r="DH67" s="148">
        <v>63.81</v>
      </c>
      <c r="DI67" s="148">
        <v>72.06</v>
      </c>
      <c r="DJ67" s="148">
        <v>79.12</v>
      </c>
      <c r="DK67" s="148">
        <v>79.180000000000007</v>
      </c>
      <c r="DL67" s="148">
        <v>84.58</v>
      </c>
      <c r="DM67" s="148">
        <v>85.73</v>
      </c>
      <c r="DN67" s="148">
        <v>90.82</v>
      </c>
      <c r="DO67" s="148">
        <v>94.65</v>
      </c>
      <c r="DP67" s="148">
        <v>100.96</v>
      </c>
      <c r="DQ67" s="148">
        <v>102.76</v>
      </c>
      <c r="DR67" s="148">
        <v>102.52</v>
      </c>
      <c r="DS67" s="148">
        <v>101.86</v>
      </c>
      <c r="DT67" s="148">
        <v>105.51</v>
      </c>
      <c r="DU67" s="148">
        <v>103.3</v>
      </c>
      <c r="DV67" s="148">
        <v>97.24</v>
      </c>
      <c r="DW67" s="148">
        <v>94.25</v>
      </c>
      <c r="DX67" s="148">
        <v>103.57</v>
      </c>
      <c r="DY67" s="148">
        <v>103.05</v>
      </c>
      <c r="DZ67" s="148">
        <v>111.94</v>
      </c>
      <c r="EA67" s="148">
        <v>112.16</v>
      </c>
      <c r="EB67" s="148">
        <v>109.54</v>
      </c>
      <c r="EC67" s="148">
        <v>114.09</v>
      </c>
      <c r="ED67" s="148">
        <v>109.3</v>
      </c>
      <c r="EE67" s="148">
        <v>109.12</v>
      </c>
      <c r="EF67" s="148">
        <v>112.52</v>
      </c>
      <c r="EG67" s="148">
        <v>109.61</v>
      </c>
      <c r="EH67" s="148">
        <v>107.29</v>
      </c>
      <c r="EI67" s="148">
        <v>103.92</v>
      </c>
      <c r="EJ67" s="148">
        <v>99.99</v>
      </c>
      <c r="EK67" s="148">
        <v>95.86</v>
      </c>
      <c r="EL67" s="148">
        <v>92.77</v>
      </c>
      <c r="EM67" s="148">
        <v>99.23</v>
      </c>
      <c r="EN67" s="148">
        <v>98.09</v>
      </c>
      <c r="EO67" s="148">
        <v>97.07</v>
      </c>
      <c r="EP67" s="148">
        <v>105.57</v>
      </c>
      <c r="EQ67" s="148">
        <v>108.6</v>
      </c>
      <c r="ER67" s="148">
        <v>112.22</v>
      </c>
      <c r="ES67" s="148">
        <v>109.98</v>
      </c>
      <c r="ET67" s="148">
        <v>100.75</v>
      </c>
      <c r="EU67" s="148">
        <v>102.66</v>
      </c>
      <c r="EV67" s="148">
        <v>107.37</v>
      </c>
      <c r="EW67" s="148">
        <v>107.23</v>
      </c>
      <c r="EX67" s="148">
        <v>109.62</v>
      </c>
      <c r="EY67" s="148">
        <v>112.77</v>
      </c>
      <c r="EZ67" s="148">
        <v>114.95</v>
      </c>
      <c r="FA67" s="148">
        <v>116.64</v>
      </c>
      <c r="FB67" s="148">
        <v>118.07</v>
      </c>
      <c r="FC67" s="148">
        <v>116.44</v>
      </c>
      <c r="FD67" s="148">
        <v>117.06</v>
      </c>
      <c r="FE67" s="148">
        <v>115.85</v>
      </c>
      <c r="FF67" s="148">
        <v>117.06</v>
      </c>
      <c r="FG67" s="148">
        <v>107.24</v>
      </c>
      <c r="FH67" s="148">
        <v>107.73</v>
      </c>
      <c r="FI67" s="148">
        <v>108.27</v>
      </c>
      <c r="FJ67" s="148">
        <v>112.88</v>
      </c>
      <c r="FK67" s="148">
        <v>118.15</v>
      </c>
      <c r="FL67" s="148">
        <v>116.82</v>
      </c>
      <c r="FM67" s="148">
        <v>111.72</v>
      </c>
      <c r="FN67" s="148">
        <v>105.88</v>
      </c>
      <c r="FO67" s="148">
        <v>106.75</v>
      </c>
      <c r="FP67" s="148">
        <v>112.51</v>
      </c>
      <c r="FQ67" s="148">
        <v>113.34</v>
      </c>
      <c r="FR67" s="148">
        <v>112.19</v>
      </c>
      <c r="FS67" s="148">
        <v>113.85</v>
      </c>
      <c r="FT67" s="148">
        <v>113.43</v>
      </c>
      <c r="FU67" s="148">
        <v>124.05</v>
      </c>
      <c r="FV67" s="148">
        <v>112.67</v>
      </c>
      <c r="FW67" s="148">
        <v>111.35</v>
      </c>
      <c r="FX67" s="148">
        <v>112.76</v>
      </c>
      <c r="FY67" s="148">
        <v>105.37</v>
      </c>
      <c r="FZ67" s="148">
        <v>97.78</v>
      </c>
      <c r="GA67" s="148">
        <v>105.52</v>
      </c>
      <c r="GB67" s="148">
        <v>102.87</v>
      </c>
      <c r="GC67" s="148">
        <v>109.95</v>
      </c>
      <c r="GD67" s="148">
        <v>107.94</v>
      </c>
      <c r="GE67" s="148">
        <v>107.7</v>
      </c>
      <c r="GF67" s="148">
        <v>103.72</v>
      </c>
      <c r="GG67" s="148">
        <v>95.37</v>
      </c>
      <c r="GH67" s="148">
        <v>92.45</v>
      </c>
      <c r="GI67" s="148">
        <v>92.39</v>
      </c>
      <c r="GJ67" s="148">
        <v>92.62</v>
      </c>
      <c r="GK67" s="148">
        <v>89.94</v>
      </c>
      <c r="GL67" s="148">
        <v>83.74</v>
      </c>
      <c r="GM67" s="148">
        <v>88.73</v>
      </c>
      <c r="GN67" s="148">
        <v>102.29</v>
      </c>
      <c r="GO67" s="148">
        <v>110.38</v>
      </c>
      <c r="GP67" s="148">
        <v>103.28</v>
      </c>
      <c r="GV67" s="148">
        <v>129.41999999999999</v>
      </c>
      <c r="GW67" s="148">
        <v>124.44</v>
      </c>
      <c r="GX67" s="148">
        <v>133.56</v>
      </c>
      <c r="GY67" s="148">
        <v>138.88</v>
      </c>
      <c r="GZ67" s="148">
        <v>139.9</v>
      </c>
      <c r="HA67" s="148">
        <v>141.1</v>
      </c>
      <c r="HB67" s="148">
        <v>137.91</v>
      </c>
      <c r="HC67" s="148">
        <v>138.43</v>
      </c>
      <c r="HD67" s="148">
        <v>145.43</v>
      </c>
      <c r="HE67" s="148">
        <v>153.88</v>
      </c>
      <c r="HF67" s="148">
        <v>165.37</v>
      </c>
      <c r="HG67" s="148">
        <v>168.05</v>
      </c>
      <c r="HH67" s="148">
        <v>167.29</v>
      </c>
      <c r="HI67" s="148">
        <v>169.96</v>
      </c>
      <c r="HJ67" s="148">
        <v>185.4</v>
      </c>
      <c r="HK67" s="148">
        <v>187.5</v>
      </c>
      <c r="HL67" s="148">
        <v>192.65</v>
      </c>
      <c r="HM67" s="148">
        <v>195.5</v>
      </c>
      <c r="HN67" s="148">
        <v>177.85</v>
      </c>
      <c r="HO67" s="148">
        <v>170.45</v>
      </c>
      <c r="HP67" s="148">
        <v>182.13</v>
      </c>
      <c r="HQ67" s="148">
        <v>179.08</v>
      </c>
      <c r="HR67" s="148">
        <v>183.35</v>
      </c>
      <c r="HS67" s="148">
        <v>200.05</v>
      </c>
      <c r="HT67" s="148">
        <v>209.36</v>
      </c>
      <c r="HU67" s="148">
        <v>200.29</v>
      </c>
      <c r="HV67" s="148">
        <v>226.99</v>
      </c>
      <c r="HW67" s="148">
        <v>224</v>
      </c>
      <c r="HX67" s="148">
        <v>229.82</v>
      </c>
      <c r="HY67" s="148">
        <v>234.3</v>
      </c>
      <c r="HZ67" s="148">
        <v>242.36</v>
      </c>
      <c r="IA67" s="148">
        <v>256.02999999999997</v>
      </c>
      <c r="IB67" s="148">
        <v>269.49</v>
      </c>
      <c r="IC67" s="148">
        <v>277.11</v>
      </c>
      <c r="ID67" s="148">
        <v>284.20999999999998</v>
      </c>
      <c r="IE67" s="148">
        <v>296.77999999999997</v>
      </c>
      <c r="IF67" s="148">
        <v>309.29000000000002</v>
      </c>
      <c r="IG67" s="148">
        <v>340.9</v>
      </c>
      <c r="IH67" s="148">
        <v>347.77</v>
      </c>
      <c r="II67" s="148">
        <v>328.61</v>
      </c>
      <c r="IJ67" s="148">
        <v>255.92</v>
      </c>
      <c r="IK67" s="148">
        <v>285.40274825069349</v>
      </c>
      <c r="IL67" s="148">
        <v>303.6279720969697</v>
      </c>
      <c r="IM67" s="148">
        <v>348.675635846879</v>
      </c>
      <c r="IN67" s="148">
        <v>382.0289923934788</v>
      </c>
      <c r="IO67" s="148">
        <v>383.06698166775061</v>
      </c>
      <c r="IP67" s="148">
        <v>374.15632623292652</v>
      </c>
      <c r="IQ67" s="148">
        <v>380.99420342889101</v>
      </c>
      <c r="IR67" s="148">
        <v>424.43425171022068</v>
      </c>
      <c r="IS67" s="148">
        <v>452.62235110025512</v>
      </c>
      <c r="IT67" s="148">
        <v>448.9363901383042</v>
      </c>
      <c r="IU67" s="148">
        <v>447.62120497015479</v>
      </c>
      <c r="IV67" s="148">
        <v>481.42771372571713</v>
      </c>
      <c r="IW67" s="148">
        <v>504.15969587375179</v>
      </c>
      <c r="IX67" s="148">
        <v>532.31550224339378</v>
      </c>
      <c r="IY67" s="148">
        <v>538.06981758154552</v>
      </c>
      <c r="IZ67" s="148">
        <v>547.74876491411874</v>
      </c>
      <c r="JA67" s="148">
        <v>536.36967812887724</v>
      </c>
      <c r="JB67" s="148">
        <v>513.05174132856678</v>
      </c>
      <c r="JC67" s="148">
        <v>484.97588620191135</v>
      </c>
      <c r="JD67" s="148">
        <v>479.58056692909611</v>
      </c>
      <c r="JE67" s="148">
        <v>495.82698768534073</v>
      </c>
      <c r="JF67" s="148">
        <v>514.66567911100003</v>
      </c>
      <c r="JG67" s="148">
        <v>501.604696064</v>
      </c>
      <c r="JH67" s="148">
        <v>525.33540357300001</v>
      </c>
      <c r="JI67" s="148">
        <v>493.95964312299998</v>
      </c>
      <c r="JJ67" s="148">
        <v>493.11830217599999</v>
      </c>
      <c r="JK67" s="536">
        <v>454.15935924899998</v>
      </c>
      <c r="JL67" s="536">
        <v>471.97696846700001</v>
      </c>
      <c r="JM67" s="536">
        <v>495.14980143474901</v>
      </c>
      <c r="JN67" s="536">
        <v>493.48470885099999</v>
      </c>
      <c r="JO67" s="536">
        <v>504.54593341200001</v>
      </c>
      <c r="JP67" s="536">
        <v>471.52134913899999</v>
      </c>
      <c r="JQ67" s="536">
        <v>460.24023593200002</v>
      </c>
      <c r="JR67" s="536">
        <v>471.41980508900002</v>
      </c>
      <c r="JS67" s="536">
        <v>447.43215568099998</v>
      </c>
      <c r="JT67" s="536">
        <v>439.83813909999998</v>
      </c>
      <c r="JU67" s="536">
        <v>447.80485257499998</v>
      </c>
      <c r="JV67" s="536">
        <v>470.84956551099998</v>
      </c>
      <c r="JW67" s="536">
        <v>507.090559907</v>
      </c>
      <c r="JX67" s="536">
        <v>520.33490852</v>
      </c>
      <c r="JY67" s="536">
        <v>509.63912301900001</v>
      </c>
      <c r="JZ67" s="536">
        <v>507.21912404400001</v>
      </c>
      <c r="KA67" s="536">
        <v>485.00706101999998</v>
      </c>
      <c r="KB67" s="536">
        <v>524.57148409000001</v>
      </c>
      <c r="KC67" s="536">
        <v>551.24239983799998</v>
      </c>
      <c r="KD67" s="536">
        <v>542.89609207199999</v>
      </c>
      <c r="KE67" s="536">
        <v>544.86518580899997</v>
      </c>
    </row>
    <row r="68" spans="1:291" ht="13">
      <c r="A68" s="311" t="s">
        <v>268</v>
      </c>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8"/>
      <c r="AK68" s="148"/>
      <c r="AL68" s="148"/>
      <c r="AM68" s="148"/>
      <c r="AN68" s="148"/>
      <c r="AO68" s="148"/>
      <c r="AP68" s="148"/>
      <c r="AQ68" s="148"/>
      <c r="AR68" s="148"/>
      <c r="AS68" s="148"/>
      <c r="AT68" s="148"/>
      <c r="AU68" s="148"/>
      <c r="AV68" s="148"/>
      <c r="AW68" s="148"/>
      <c r="AX68" s="148"/>
      <c r="AY68" s="148"/>
      <c r="AZ68" s="148"/>
      <c r="BA68" s="148"/>
      <c r="BB68" s="148"/>
      <c r="BC68" s="148"/>
      <c r="BD68" s="148"/>
      <c r="BE68" s="148"/>
      <c r="BF68" s="148"/>
      <c r="BG68" s="148"/>
      <c r="BH68" s="148"/>
      <c r="BI68" s="148"/>
      <c r="BJ68" s="148"/>
      <c r="BK68" s="148"/>
      <c r="BL68" s="148"/>
      <c r="BM68" s="148"/>
      <c r="BN68" s="148"/>
      <c r="BO68" s="148"/>
      <c r="BP68" s="148"/>
      <c r="BQ68" s="148"/>
      <c r="BR68" s="148"/>
      <c r="BS68" s="148"/>
      <c r="BT68" s="148"/>
      <c r="BU68" s="148"/>
      <c r="BV68" s="148"/>
      <c r="BW68" s="148"/>
      <c r="BX68" s="148"/>
      <c r="BY68" s="148"/>
      <c r="BZ68" s="148"/>
      <c r="CA68" s="148"/>
      <c r="CB68" s="148"/>
      <c r="CC68" s="148"/>
      <c r="CD68" s="148"/>
      <c r="CE68" s="148"/>
      <c r="CF68" s="148"/>
      <c r="CG68" s="148"/>
      <c r="CH68" s="148"/>
      <c r="CI68" s="148"/>
      <c r="CJ68" s="148"/>
      <c r="CK68" s="148"/>
      <c r="CL68" s="148"/>
      <c r="CM68" s="148"/>
      <c r="CN68" s="148"/>
      <c r="CO68" s="148"/>
      <c r="CP68" s="148"/>
      <c r="CQ68" s="148"/>
      <c r="CR68" s="148"/>
      <c r="CS68" s="148"/>
      <c r="CT68" s="148">
        <v>21.355230858884248</v>
      </c>
      <c r="CU68" s="148">
        <v>22.011576192612917</v>
      </c>
      <c r="CV68" s="148">
        <v>21.129458343372178</v>
      </c>
      <c r="CW68" s="148">
        <v>22.775910215969507</v>
      </c>
      <c r="CX68" s="148">
        <v>22.640262141655107</v>
      </c>
      <c r="CY68" s="148">
        <v>23.320982877760589</v>
      </c>
      <c r="CZ68" s="148">
        <v>23.553027135795254</v>
      </c>
      <c r="DA68" s="148">
        <v>20.96966245340035</v>
      </c>
      <c r="DB68" s="148">
        <v>17.848963385976134</v>
      </c>
      <c r="DC68" s="148">
        <v>14.406533000871967</v>
      </c>
      <c r="DD68" s="148">
        <v>14.368736221474068</v>
      </c>
      <c r="DE68" s="148">
        <v>14.23</v>
      </c>
      <c r="DF68" s="148">
        <v>14</v>
      </c>
      <c r="DG68" s="148">
        <v>13.74</v>
      </c>
      <c r="DH68" s="148">
        <v>15.24</v>
      </c>
      <c r="DI68" s="148">
        <v>16.03</v>
      </c>
      <c r="DJ68" s="148">
        <v>16.14</v>
      </c>
      <c r="DK68" s="148">
        <v>18.829999999999998</v>
      </c>
      <c r="DL68" s="148">
        <v>16.670000000000002</v>
      </c>
      <c r="DM68" s="148">
        <v>17.239999999999998</v>
      </c>
      <c r="DN68" s="148">
        <v>20.079999999999998</v>
      </c>
      <c r="DO68" s="148">
        <v>34.159999999999997</v>
      </c>
      <c r="DP68" s="148">
        <v>35.29</v>
      </c>
      <c r="DQ68" s="148">
        <v>34.89</v>
      </c>
      <c r="DR68" s="148">
        <v>33.840000000000003</v>
      </c>
      <c r="DS68" s="148">
        <v>33.049999999999997</v>
      </c>
      <c r="DT68" s="148">
        <v>33.76</v>
      </c>
      <c r="DU68" s="148">
        <v>32.51</v>
      </c>
      <c r="DV68" s="148">
        <v>28.88</v>
      </c>
      <c r="DW68" s="148">
        <v>28.5</v>
      </c>
      <c r="DX68" s="148">
        <v>32.369999999999997</v>
      </c>
      <c r="DY68" s="148">
        <v>33.770000000000003</v>
      </c>
      <c r="DZ68" s="148">
        <v>37.43</v>
      </c>
      <c r="EA68" s="148">
        <v>29.05</v>
      </c>
      <c r="EB68" s="148">
        <v>27.42</v>
      </c>
      <c r="EC68" s="148">
        <v>27.64</v>
      </c>
      <c r="ED68" s="148">
        <v>25.68</v>
      </c>
      <c r="EE68" s="148">
        <v>24.89</v>
      </c>
      <c r="EF68" s="148">
        <v>26.45</v>
      </c>
      <c r="EG68" s="148">
        <v>27.08</v>
      </c>
      <c r="EH68" s="148">
        <v>27.13</v>
      </c>
      <c r="EI68" s="148">
        <v>28.3</v>
      </c>
      <c r="EJ68" s="148">
        <v>24.83</v>
      </c>
      <c r="EK68" s="148">
        <v>25.72</v>
      </c>
      <c r="EL68" s="148">
        <v>23.7</v>
      </c>
      <c r="EM68" s="148">
        <v>25.74</v>
      </c>
      <c r="EN68" s="148">
        <v>28.24</v>
      </c>
      <c r="EO68" s="148">
        <v>29.66</v>
      </c>
      <c r="EP68" s="148">
        <v>31.2</v>
      </c>
      <c r="EQ68" s="148">
        <v>34.33</v>
      </c>
      <c r="ER68" s="148">
        <v>34.25</v>
      </c>
      <c r="ES68" s="148">
        <v>31.66</v>
      </c>
      <c r="ET68" s="148">
        <v>29.19</v>
      </c>
      <c r="EU68" s="148">
        <v>28.97</v>
      </c>
      <c r="EV68" s="148">
        <v>32.71</v>
      </c>
      <c r="EW68" s="148">
        <v>33.28</v>
      </c>
      <c r="EX68" s="148">
        <v>36.69</v>
      </c>
      <c r="EY68" s="148">
        <v>34.020000000000003</v>
      </c>
      <c r="EZ68" s="148">
        <v>33.44</v>
      </c>
      <c r="FA68" s="148">
        <v>41.19</v>
      </c>
      <c r="FB68" s="148">
        <v>41.71</v>
      </c>
      <c r="FC68" s="148">
        <v>38.19</v>
      </c>
      <c r="FD68" s="148">
        <v>39.18</v>
      </c>
      <c r="FE68" s="148">
        <v>51.52</v>
      </c>
      <c r="FF68" s="148">
        <v>40.96</v>
      </c>
      <c r="FG68" s="148">
        <v>34.479999999999997</v>
      </c>
      <c r="FH68" s="148">
        <v>36.01</v>
      </c>
      <c r="FI68" s="148">
        <v>36.32</v>
      </c>
      <c r="FJ68" s="148">
        <v>38.770000000000003</v>
      </c>
      <c r="FK68" s="148">
        <v>40</v>
      </c>
      <c r="FL68" s="148">
        <v>39.76</v>
      </c>
      <c r="FM68" s="148">
        <v>38.67</v>
      </c>
      <c r="FN68" s="148">
        <v>32.700000000000003</v>
      </c>
      <c r="FO68" s="148">
        <v>32.22</v>
      </c>
      <c r="FP68" s="148">
        <v>35.340000000000003</v>
      </c>
      <c r="FQ68" s="148">
        <v>41.35</v>
      </c>
      <c r="FR68" s="148">
        <v>43.81</v>
      </c>
      <c r="FS68" s="148">
        <v>41.26</v>
      </c>
      <c r="FT68" s="148">
        <v>42.69</v>
      </c>
      <c r="FU68" s="148">
        <v>42.02</v>
      </c>
      <c r="FV68" s="148">
        <v>41.52</v>
      </c>
      <c r="FW68" s="148">
        <v>35.19</v>
      </c>
      <c r="FX68" s="148">
        <v>36.799999999999997</v>
      </c>
      <c r="FY68" s="148">
        <v>31.95</v>
      </c>
      <c r="FZ68" s="148">
        <v>30.11</v>
      </c>
      <c r="GA68" s="148">
        <v>32.57</v>
      </c>
      <c r="GB68" s="148">
        <v>32.68</v>
      </c>
      <c r="GC68" s="148">
        <v>37.5</v>
      </c>
      <c r="GD68" s="148">
        <v>36.71</v>
      </c>
      <c r="GE68" s="148">
        <v>37.75</v>
      </c>
      <c r="GF68" s="148">
        <v>35.06</v>
      </c>
      <c r="GG68" s="148">
        <v>32.42</v>
      </c>
      <c r="GH68" s="148">
        <v>29.65</v>
      </c>
      <c r="GI68" s="148">
        <v>29.77</v>
      </c>
      <c r="GJ68" s="148">
        <v>31.08</v>
      </c>
      <c r="GK68" s="148">
        <v>32.03</v>
      </c>
      <c r="GL68" s="148">
        <v>29.17</v>
      </c>
      <c r="GM68" s="148">
        <v>29.16</v>
      </c>
      <c r="GN68" s="148">
        <v>34.53</v>
      </c>
      <c r="GO68" s="148">
        <v>36.89</v>
      </c>
      <c r="GP68" s="148">
        <v>35.76</v>
      </c>
      <c r="GQ68" s="148">
        <v>36.25</v>
      </c>
      <c r="GR68" s="148">
        <v>44.49</v>
      </c>
      <c r="GS68" s="148">
        <v>49.04</v>
      </c>
      <c r="GT68" s="148">
        <v>46.32</v>
      </c>
      <c r="GU68" s="148">
        <v>53.91</v>
      </c>
      <c r="GV68" s="148">
        <v>56.43</v>
      </c>
      <c r="GW68" s="148">
        <v>56.98</v>
      </c>
      <c r="GX68" s="148">
        <v>59.79</v>
      </c>
      <c r="GY68" s="148">
        <v>64.44</v>
      </c>
      <c r="GZ68" s="148">
        <v>55.79</v>
      </c>
      <c r="HA68" s="148">
        <v>54.59</v>
      </c>
      <c r="HB68" s="148">
        <v>52.07</v>
      </c>
      <c r="HC68" s="148">
        <v>50.81</v>
      </c>
      <c r="HD68" s="148">
        <v>51.3</v>
      </c>
      <c r="HE68" s="148">
        <v>58.51</v>
      </c>
      <c r="HF68" s="148">
        <v>56.01</v>
      </c>
      <c r="HG68" s="148">
        <v>58.22</v>
      </c>
      <c r="HH68" s="148">
        <v>59.03</v>
      </c>
      <c r="HI68" s="148">
        <v>63.86</v>
      </c>
      <c r="HJ68" s="148">
        <v>69.8</v>
      </c>
      <c r="HK68" s="148">
        <v>72.599999999999994</v>
      </c>
      <c r="HL68" s="148">
        <v>75.5</v>
      </c>
      <c r="HM68" s="148">
        <v>73.62</v>
      </c>
      <c r="HN68" s="148">
        <v>64.62</v>
      </c>
      <c r="HO68" s="148">
        <v>57.05</v>
      </c>
      <c r="HP68" s="148">
        <v>68.36</v>
      </c>
      <c r="HQ68" s="148">
        <v>65.13</v>
      </c>
      <c r="HR68" s="148">
        <v>67.760000000000005</v>
      </c>
      <c r="HS68" s="148">
        <v>79.22</v>
      </c>
      <c r="HT68" s="148">
        <v>78.14</v>
      </c>
      <c r="HU68" s="148">
        <v>76.34</v>
      </c>
      <c r="HV68" s="148">
        <v>87.58</v>
      </c>
      <c r="HW68" s="148">
        <v>86.8</v>
      </c>
      <c r="HX68" s="148">
        <v>83.93</v>
      </c>
      <c r="HY68" s="148">
        <v>87.31</v>
      </c>
      <c r="HZ68" s="148">
        <v>89.56</v>
      </c>
      <c r="IA68" s="148">
        <v>94.27</v>
      </c>
      <c r="IB68" s="148">
        <v>96.62</v>
      </c>
      <c r="IC68" s="148">
        <v>98.94</v>
      </c>
      <c r="ID68" s="148">
        <v>101.47</v>
      </c>
      <c r="IE68" s="148">
        <v>110.75</v>
      </c>
      <c r="IF68" s="148">
        <v>107.12</v>
      </c>
      <c r="IG68" s="148">
        <v>120.66</v>
      </c>
      <c r="IH68" s="148">
        <v>108.45</v>
      </c>
      <c r="II68" s="148">
        <v>101.68</v>
      </c>
      <c r="IJ68" s="148">
        <v>68.87</v>
      </c>
      <c r="IK68" s="148">
        <v>68.522319825748795</v>
      </c>
      <c r="IL68" s="148">
        <v>68.827966021577893</v>
      </c>
      <c r="IM68" s="148">
        <v>84.007288248604993</v>
      </c>
      <c r="IN68" s="148">
        <v>97.713402849824206</v>
      </c>
      <c r="IO68" s="148">
        <v>91.891350224358007</v>
      </c>
      <c r="IP68" s="148">
        <v>87.088529306415296</v>
      </c>
      <c r="IQ68" s="148">
        <v>93.3968345102477</v>
      </c>
      <c r="IR68" s="148">
        <v>110.3163206278788</v>
      </c>
      <c r="IS68" s="148">
        <v>129.30294099714462</v>
      </c>
      <c r="IT68" s="148">
        <v>129.2826424959031</v>
      </c>
      <c r="IU68" s="148">
        <v>132.0905177084062</v>
      </c>
      <c r="IV68" s="148">
        <v>132.3217775398731</v>
      </c>
      <c r="IW68" s="148">
        <v>159.41462745213252</v>
      </c>
      <c r="IX68" s="148">
        <v>165.02329739044438</v>
      </c>
      <c r="IY68" s="148">
        <v>171.26318347855701</v>
      </c>
      <c r="IZ68" s="148">
        <v>171.77728880080952</v>
      </c>
      <c r="JA68" s="148">
        <v>169.43231080315562</v>
      </c>
      <c r="JB68" s="148">
        <v>145.90847050608122</v>
      </c>
      <c r="JC68" s="148">
        <v>132.615699948946</v>
      </c>
      <c r="JD68" s="148">
        <v>125.78269835950161</v>
      </c>
      <c r="JE68" s="148">
        <v>122.34898324073571</v>
      </c>
      <c r="JF68" s="148">
        <v>133.624920344</v>
      </c>
      <c r="JG68" s="148">
        <v>113.347585248</v>
      </c>
      <c r="JH68" s="148">
        <v>132.09538167700001</v>
      </c>
      <c r="JI68" s="148">
        <v>118.952213636</v>
      </c>
      <c r="JJ68" s="148">
        <v>121.373106648</v>
      </c>
      <c r="JK68" s="148">
        <v>102.135292722</v>
      </c>
      <c r="JL68" s="148">
        <v>105.295668709</v>
      </c>
      <c r="JM68" s="148">
        <v>112.385527228425</v>
      </c>
      <c r="JN68" s="148">
        <v>116.177326154</v>
      </c>
      <c r="JO68" s="148">
        <v>119.606052331</v>
      </c>
      <c r="JP68" s="148">
        <v>109.90108924800001</v>
      </c>
      <c r="JQ68" s="148">
        <v>108.44119886999999</v>
      </c>
      <c r="JR68" s="148">
        <v>106.57018859</v>
      </c>
      <c r="JS68" s="148">
        <v>102.286427492</v>
      </c>
      <c r="JT68" s="148">
        <v>94.545886955</v>
      </c>
      <c r="JU68" s="148">
        <v>101.03374382600001</v>
      </c>
      <c r="JV68" s="148">
        <v>110.819264151</v>
      </c>
      <c r="JW68" s="148">
        <v>125.84143066599999</v>
      </c>
      <c r="JX68" s="148">
        <v>126.778152061</v>
      </c>
      <c r="JY68" s="148">
        <v>119.36885983000001</v>
      </c>
      <c r="JZ68" s="148">
        <v>115.86402088200001</v>
      </c>
      <c r="KA68" s="148">
        <v>116.695392568</v>
      </c>
      <c r="KB68" s="148">
        <v>136.53559587500001</v>
      </c>
      <c r="KC68" s="148">
        <v>141.24726510299999</v>
      </c>
      <c r="KD68" s="148">
        <v>132.87965648400001</v>
      </c>
      <c r="KE68" s="148">
        <v>143.18743468400001</v>
      </c>
    </row>
    <row r="69" spans="1:291" ht="13">
      <c r="A69" s="542" t="s">
        <v>471</v>
      </c>
      <c r="B69" s="536"/>
      <c r="C69" s="536"/>
      <c r="D69" s="536"/>
      <c r="E69" s="536"/>
      <c r="F69" s="536"/>
      <c r="G69" s="536"/>
      <c r="H69" s="536"/>
      <c r="I69" s="536"/>
      <c r="J69" s="536"/>
      <c r="K69" s="536"/>
      <c r="L69" s="536"/>
      <c r="M69" s="537"/>
      <c r="N69" s="538"/>
      <c r="O69" s="536"/>
      <c r="P69" s="536"/>
      <c r="Q69" s="536"/>
      <c r="R69" s="536"/>
      <c r="S69" s="536"/>
      <c r="T69" s="536"/>
      <c r="U69" s="536"/>
      <c r="V69" s="536"/>
      <c r="W69" s="536"/>
      <c r="X69" s="536"/>
      <c r="Y69" s="537"/>
      <c r="Z69" s="538"/>
      <c r="AA69" s="536"/>
      <c r="AB69" s="536"/>
      <c r="AC69" s="536"/>
      <c r="AD69" s="536"/>
      <c r="AE69" s="536"/>
      <c r="AF69" s="536"/>
      <c r="AG69" s="536"/>
      <c r="AH69" s="536"/>
      <c r="AI69" s="536"/>
      <c r="AJ69" s="536"/>
      <c r="AK69" s="537"/>
      <c r="AL69" s="538"/>
      <c r="AM69" s="536"/>
      <c r="AN69" s="536"/>
      <c r="AO69" s="536"/>
      <c r="AP69" s="536"/>
      <c r="AQ69" s="536"/>
      <c r="AR69" s="536"/>
      <c r="AS69" s="536"/>
      <c r="AT69" s="536"/>
      <c r="AU69" s="536"/>
      <c r="AV69" s="536"/>
      <c r="AW69" s="537"/>
      <c r="AX69" s="538"/>
      <c r="AY69" s="536"/>
      <c r="AZ69" s="536"/>
      <c r="BA69" s="536"/>
      <c r="BB69" s="536"/>
      <c r="BC69" s="536"/>
      <c r="BD69" s="536"/>
      <c r="BE69" s="536"/>
      <c r="BF69" s="536"/>
      <c r="BG69" s="536"/>
      <c r="BH69" s="536"/>
      <c r="BI69" s="537"/>
      <c r="BJ69" s="538"/>
      <c r="BK69" s="536"/>
      <c r="BL69" s="536"/>
      <c r="BM69" s="536"/>
      <c r="BN69" s="536"/>
      <c r="BO69" s="536"/>
      <c r="BP69" s="536"/>
      <c r="BQ69" s="536"/>
      <c r="BR69" s="536"/>
      <c r="BS69" s="536"/>
      <c r="BT69" s="536"/>
      <c r="BU69" s="537"/>
      <c r="BV69" s="538"/>
      <c r="BW69" s="536"/>
      <c r="BX69" s="536"/>
      <c r="BY69" s="536"/>
      <c r="BZ69" s="536"/>
      <c r="CA69" s="536"/>
      <c r="CB69" s="536"/>
      <c r="CC69" s="536"/>
      <c r="CD69" s="536"/>
      <c r="CE69" s="536"/>
      <c r="CF69" s="536"/>
      <c r="CG69" s="537"/>
      <c r="CH69" s="538"/>
      <c r="CI69" s="536"/>
      <c r="CJ69" s="536"/>
      <c r="CK69" s="536"/>
      <c r="CL69" s="536"/>
      <c r="CM69" s="536"/>
      <c r="CN69" s="536"/>
      <c r="CO69" s="536"/>
      <c r="CP69" s="536"/>
      <c r="CQ69" s="536"/>
      <c r="CR69" s="536"/>
      <c r="CS69" s="537"/>
      <c r="CT69" s="536">
        <v>117.35174028840353</v>
      </c>
      <c r="CU69" s="536">
        <v>126.87579837438423</v>
      </c>
      <c r="CV69" s="536">
        <v>120.48664123942247</v>
      </c>
      <c r="CW69" s="536">
        <v>134.66427243473564</v>
      </c>
      <c r="CX69" s="536">
        <v>145.48299635878124</v>
      </c>
      <c r="CY69" s="536">
        <v>136.50145518861743</v>
      </c>
      <c r="CZ69" s="536">
        <v>132.06980320205471</v>
      </c>
      <c r="DA69" s="536">
        <v>123.56535542702925</v>
      </c>
      <c r="DB69" s="536">
        <v>108.29479896033301</v>
      </c>
      <c r="DC69" s="536">
        <v>83.914693980651862</v>
      </c>
      <c r="DD69" s="536">
        <v>84.718568425461228</v>
      </c>
      <c r="DE69" s="536">
        <v>88.22</v>
      </c>
      <c r="DF69" s="536">
        <v>92.45</v>
      </c>
      <c r="DG69" s="536">
        <v>91.02</v>
      </c>
      <c r="DH69" s="536">
        <v>95.460000000000008</v>
      </c>
      <c r="DI69" s="536">
        <v>97.17</v>
      </c>
      <c r="DJ69" s="536">
        <v>103.91</v>
      </c>
      <c r="DK69" s="536">
        <v>107.59</v>
      </c>
      <c r="DL69" s="536">
        <v>92.5</v>
      </c>
      <c r="DM69" s="536">
        <v>91.43</v>
      </c>
      <c r="DN69" s="536">
        <v>104.32</v>
      </c>
      <c r="DO69" s="536">
        <v>104.71</v>
      </c>
      <c r="DP69" s="536">
        <v>113.72</v>
      </c>
      <c r="DQ69" s="536">
        <v>119.2</v>
      </c>
      <c r="DR69" s="536">
        <v>117.24</v>
      </c>
      <c r="DS69" s="536">
        <v>115.53</v>
      </c>
      <c r="DT69" s="536">
        <v>120.92999999999999</v>
      </c>
      <c r="DU69" s="536">
        <v>117.43</v>
      </c>
      <c r="DV69" s="536">
        <v>110.64</v>
      </c>
      <c r="DW69" s="536">
        <v>98.89</v>
      </c>
      <c r="DX69" s="536">
        <v>102.53</v>
      </c>
      <c r="DY69" s="536">
        <v>97.55</v>
      </c>
      <c r="DZ69" s="536">
        <v>170.6</v>
      </c>
      <c r="EA69" s="536">
        <v>166.2</v>
      </c>
      <c r="EB69" s="536">
        <v>120.2</v>
      </c>
      <c r="EC69" s="536">
        <v>134.97</v>
      </c>
      <c r="ED69" s="536">
        <v>129.15</v>
      </c>
      <c r="EE69" s="536">
        <v>130.66</v>
      </c>
      <c r="EF69" s="536">
        <v>133.34</v>
      </c>
      <c r="EG69" s="536">
        <v>131.29</v>
      </c>
      <c r="EH69" s="536">
        <v>129.57</v>
      </c>
      <c r="EI69" s="536">
        <v>126.57</v>
      </c>
      <c r="EJ69" s="536">
        <v>122.63</v>
      </c>
      <c r="EK69" s="536">
        <v>114.75</v>
      </c>
      <c r="EL69" s="536">
        <v>107.57</v>
      </c>
      <c r="EM69" s="536">
        <v>118.59</v>
      </c>
      <c r="EN69" s="536">
        <v>120.35</v>
      </c>
      <c r="EO69" s="536">
        <v>118.82</v>
      </c>
      <c r="EP69" s="536">
        <v>129.97</v>
      </c>
      <c r="EQ69" s="536">
        <v>133.18</v>
      </c>
      <c r="ER69" s="536">
        <v>130.16</v>
      </c>
      <c r="ES69" s="536">
        <v>125.38</v>
      </c>
      <c r="ET69" s="536">
        <v>106.68</v>
      </c>
      <c r="EU69" s="536">
        <v>110.06</v>
      </c>
      <c r="EV69" s="536">
        <v>113.43</v>
      </c>
      <c r="EW69" s="536">
        <v>113.43</v>
      </c>
      <c r="EX69" s="536">
        <v>116.86</v>
      </c>
      <c r="EY69" s="536">
        <v>113.53999999999999</v>
      </c>
      <c r="EZ69" s="536">
        <v>108.41</v>
      </c>
      <c r="FA69" s="536">
        <v>114.81</v>
      </c>
      <c r="FB69" s="536">
        <v>111.23</v>
      </c>
      <c r="FC69" s="536">
        <v>104.88</v>
      </c>
      <c r="FD69" s="536">
        <v>110.35</v>
      </c>
      <c r="FE69" s="536">
        <v>115.25</v>
      </c>
      <c r="FF69" s="536">
        <v>112.75</v>
      </c>
      <c r="FG69" s="536">
        <v>97.64</v>
      </c>
      <c r="FH69" s="536">
        <v>98.86</v>
      </c>
      <c r="FI69" s="536">
        <v>102.8</v>
      </c>
      <c r="FJ69" s="536">
        <v>107.7</v>
      </c>
      <c r="FK69" s="536">
        <v>112.44</v>
      </c>
      <c r="FL69" s="536">
        <v>109.55</v>
      </c>
      <c r="FM69" s="536">
        <v>106.47</v>
      </c>
      <c r="FN69" s="536">
        <v>96.490000000000009</v>
      </c>
      <c r="FO69" s="536">
        <v>94.29</v>
      </c>
      <c r="FP69" s="536">
        <v>97.69</v>
      </c>
      <c r="FQ69" s="536">
        <v>98.59</v>
      </c>
      <c r="FR69" s="536">
        <v>99.23</v>
      </c>
      <c r="FS69" s="536">
        <v>101.51</v>
      </c>
      <c r="FT69" s="536">
        <v>108.08</v>
      </c>
      <c r="FU69" s="536">
        <v>119.17</v>
      </c>
      <c r="FV69" s="536">
        <v>103.98</v>
      </c>
      <c r="FW69" s="536">
        <v>97.72</v>
      </c>
      <c r="FX69" s="536">
        <v>95.86</v>
      </c>
      <c r="FY69" s="536">
        <v>86.88</v>
      </c>
      <c r="FZ69" s="536">
        <v>78.66</v>
      </c>
      <c r="GA69" s="536">
        <v>88.850000000000009</v>
      </c>
      <c r="GB69" s="536">
        <v>90.86</v>
      </c>
      <c r="GC69" s="536">
        <v>101.63000000000001</v>
      </c>
      <c r="GD69" s="536">
        <v>99.57</v>
      </c>
      <c r="GE69" s="536">
        <v>99.070000000000007</v>
      </c>
      <c r="GF69" s="536">
        <v>93.169999999999987</v>
      </c>
      <c r="GG69" s="536">
        <v>86.839999999999989</v>
      </c>
      <c r="GH69" s="536">
        <v>84.789999999999992</v>
      </c>
      <c r="GI69" s="536">
        <v>91.56</v>
      </c>
      <c r="GJ69" s="536">
        <v>90.830000000000013</v>
      </c>
      <c r="GK69" s="536">
        <v>84.96</v>
      </c>
      <c r="GL69" s="536">
        <v>65.2</v>
      </c>
      <c r="GM69" s="536">
        <v>68.300000000000011</v>
      </c>
      <c r="GN69" s="536">
        <v>75.42</v>
      </c>
      <c r="GO69" s="536">
        <v>83.009999999999991</v>
      </c>
      <c r="GP69" s="536">
        <v>37.72</v>
      </c>
      <c r="GQ69" s="536">
        <v>78.73</v>
      </c>
      <c r="GR69" s="536">
        <v>92.31</v>
      </c>
      <c r="GS69" s="536">
        <v>98.160000000000011</v>
      </c>
      <c r="GT69" s="536">
        <v>99.73</v>
      </c>
      <c r="GU69" s="536">
        <v>110.73</v>
      </c>
      <c r="GV69" s="536">
        <v>110.68</v>
      </c>
      <c r="GW69" s="536">
        <v>105.74</v>
      </c>
      <c r="GX69" s="536">
        <v>108.2</v>
      </c>
      <c r="GY69" s="536">
        <v>107.22999999999999</v>
      </c>
      <c r="GZ69" s="536">
        <v>104.58</v>
      </c>
      <c r="HA69" s="536">
        <v>103.36999999999999</v>
      </c>
      <c r="HB69" s="536">
        <v>97.7</v>
      </c>
      <c r="HC69" s="536">
        <v>95</v>
      </c>
      <c r="HD69" s="536">
        <v>100.31</v>
      </c>
      <c r="HE69" s="536">
        <v>106.18</v>
      </c>
      <c r="HF69" s="536">
        <v>111.08</v>
      </c>
      <c r="HG69" s="536">
        <v>115.76</v>
      </c>
      <c r="HH69" s="536">
        <v>109.53</v>
      </c>
      <c r="HI69" s="536">
        <v>116.93</v>
      </c>
      <c r="HJ69" s="536">
        <v>131.4</v>
      </c>
      <c r="HK69" s="536">
        <v>131.69999999999999</v>
      </c>
      <c r="HL69" s="536">
        <v>130.38</v>
      </c>
      <c r="HM69" s="536">
        <v>123.54</v>
      </c>
      <c r="HN69" s="536">
        <v>112.06</v>
      </c>
      <c r="HO69" s="536">
        <v>108.82000000000001</v>
      </c>
      <c r="HP69" s="536">
        <v>117.5</v>
      </c>
      <c r="HQ69" s="536">
        <v>116.00999999999999</v>
      </c>
      <c r="HR69" s="536">
        <v>121.86</v>
      </c>
      <c r="HS69" s="536">
        <v>140.20000000000002</v>
      </c>
      <c r="HT69" s="536">
        <v>137.51</v>
      </c>
      <c r="HU69" s="536">
        <v>119.09</v>
      </c>
      <c r="HV69" s="536">
        <v>134.31</v>
      </c>
      <c r="HW69" s="536">
        <v>136.76</v>
      </c>
      <c r="HX69" s="536">
        <v>141.93</v>
      </c>
      <c r="HY69" s="536">
        <v>144.43</v>
      </c>
      <c r="HZ69" s="536">
        <v>144.07000000000002</v>
      </c>
      <c r="IA69" s="536">
        <v>155.75</v>
      </c>
      <c r="IB69" s="536">
        <v>156.75</v>
      </c>
      <c r="IC69" s="536">
        <v>201.13</v>
      </c>
      <c r="ID69" s="536">
        <v>210.77</v>
      </c>
      <c r="IE69" s="536">
        <v>215.62</v>
      </c>
      <c r="IF69" s="536">
        <v>220.35</v>
      </c>
      <c r="IG69" s="536">
        <v>232.06</v>
      </c>
      <c r="IH69" s="536">
        <v>207.29</v>
      </c>
      <c r="II69" s="536">
        <v>165.25</v>
      </c>
      <c r="IJ69" s="536">
        <v>132.58000000000001</v>
      </c>
      <c r="IK69" s="536">
        <v>146.77288230361452</v>
      </c>
      <c r="IL69" s="536">
        <v>157.97688465276642</v>
      </c>
      <c r="IM69" s="536">
        <v>173.0713749343906</v>
      </c>
      <c r="IN69" s="536">
        <v>189.8831837975618</v>
      </c>
      <c r="IO69" s="536">
        <v>190.79930478966011</v>
      </c>
      <c r="IP69" s="536">
        <v>261.24126125809278</v>
      </c>
      <c r="IQ69" s="536">
        <v>264.57862914934879</v>
      </c>
      <c r="IR69" s="536">
        <v>286.09056338244221</v>
      </c>
      <c r="IS69" s="536">
        <v>327.6411907059844</v>
      </c>
      <c r="IT69" s="536">
        <v>319.83227395806284</v>
      </c>
      <c r="IU69" s="536">
        <v>275.02210632210421</v>
      </c>
      <c r="IV69" s="536">
        <v>290.78422962229826</v>
      </c>
      <c r="IW69" s="536">
        <v>302.64068547836939</v>
      </c>
      <c r="IX69" s="536">
        <v>308.09260538627126</v>
      </c>
      <c r="IY69" s="536">
        <v>362.64704296437316</v>
      </c>
      <c r="IZ69" s="536">
        <v>347.62216841803587</v>
      </c>
      <c r="JA69" s="536">
        <v>335.95670123675546</v>
      </c>
      <c r="JB69" s="536">
        <v>322.26645325303434</v>
      </c>
      <c r="JC69" s="536">
        <v>299.28061816698641</v>
      </c>
      <c r="JD69" s="536">
        <v>282.63463792286774</v>
      </c>
      <c r="JE69" s="536">
        <v>287.56859295860306</v>
      </c>
      <c r="JF69" s="536">
        <v>281.52116934600002</v>
      </c>
      <c r="JG69" s="536">
        <v>293.41021988300002</v>
      </c>
      <c r="JH69" s="536">
        <v>300.87721970199999</v>
      </c>
      <c r="JI69" s="536">
        <v>278.72243805900001</v>
      </c>
      <c r="JJ69" s="536">
        <v>259.80292551899998</v>
      </c>
      <c r="JK69" s="148">
        <v>231.74833802200001</v>
      </c>
      <c r="JL69" s="148">
        <v>237.77669183200001</v>
      </c>
      <c r="JM69" s="148">
        <v>245.33199515336199</v>
      </c>
      <c r="JN69" s="148">
        <v>235.559524547</v>
      </c>
      <c r="JO69" s="148">
        <v>275.48166906500001</v>
      </c>
      <c r="JP69" s="148">
        <v>258.67445818200002</v>
      </c>
      <c r="JQ69" s="148">
        <v>250.200568175</v>
      </c>
      <c r="JR69" s="148">
        <v>254.747498194</v>
      </c>
      <c r="JS69" s="148">
        <v>233.303081642</v>
      </c>
      <c r="JT69" s="148">
        <v>226.11424570299999</v>
      </c>
      <c r="JU69" s="148">
        <v>229.99620929400001</v>
      </c>
      <c r="JV69" s="148">
        <v>237.45021956400001</v>
      </c>
      <c r="JW69" s="148">
        <v>256.00365952200002</v>
      </c>
      <c r="JX69" s="148">
        <v>265.12778807900003</v>
      </c>
      <c r="JY69" s="148">
        <v>259.17155627800003</v>
      </c>
      <c r="JZ69" s="148">
        <v>274.45267909</v>
      </c>
      <c r="KA69" s="148">
        <v>266.499952581</v>
      </c>
      <c r="KB69" s="148">
        <v>298.04852500800001</v>
      </c>
      <c r="KC69" s="148">
        <v>302.66914784199997</v>
      </c>
      <c r="KD69" s="148">
        <v>292.83351453400002</v>
      </c>
      <c r="KE69" s="148">
        <v>288.58387366800002</v>
      </c>
    </row>
    <row r="70" spans="1:291" ht="13">
      <c r="A70" s="317" t="s">
        <v>0</v>
      </c>
      <c r="B70" s="318"/>
      <c r="C70" s="318"/>
      <c r="D70" s="318"/>
      <c r="E70" s="318"/>
      <c r="F70" s="318"/>
      <c r="G70" s="318"/>
      <c r="H70" s="318"/>
      <c r="I70" s="318"/>
      <c r="J70" s="318"/>
      <c r="K70" s="318"/>
      <c r="L70" s="318"/>
      <c r="M70" s="319"/>
      <c r="N70" s="320"/>
      <c r="O70" s="318"/>
      <c r="P70" s="318"/>
      <c r="Q70" s="318"/>
      <c r="R70" s="318"/>
      <c r="S70" s="318"/>
      <c r="T70" s="318"/>
      <c r="U70" s="318"/>
      <c r="V70" s="318"/>
      <c r="W70" s="318"/>
      <c r="X70" s="318"/>
      <c r="Y70" s="319"/>
      <c r="Z70" s="320"/>
      <c r="AA70" s="318"/>
      <c r="AB70" s="318"/>
      <c r="AC70" s="318"/>
      <c r="AD70" s="318"/>
      <c r="AE70" s="318"/>
      <c r="AF70" s="318"/>
      <c r="AG70" s="318"/>
      <c r="AH70" s="318"/>
      <c r="AI70" s="318"/>
      <c r="AJ70" s="318"/>
      <c r="AK70" s="319"/>
      <c r="AL70" s="320"/>
      <c r="AM70" s="318"/>
      <c r="AN70" s="318"/>
      <c r="AO70" s="318"/>
      <c r="AP70" s="318"/>
      <c r="AQ70" s="318"/>
      <c r="AR70" s="318"/>
      <c r="AS70" s="318"/>
      <c r="AT70" s="318"/>
      <c r="AU70" s="318"/>
      <c r="AV70" s="318"/>
      <c r="AW70" s="319"/>
      <c r="AX70" s="320"/>
      <c r="AY70" s="318"/>
      <c r="AZ70" s="318"/>
      <c r="BA70" s="318"/>
      <c r="BB70" s="318"/>
      <c r="BC70" s="318"/>
      <c r="BD70" s="318"/>
      <c r="BE70" s="318"/>
      <c r="BF70" s="318"/>
      <c r="BG70" s="318"/>
      <c r="BH70" s="318"/>
      <c r="BI70" s="319"/>
      <c r="BJ70" s="320"/>
      <c r="BK70" s="318"/>
      <c r="BL70" s="318"/>
      <c r="BM70" s="318"/>
      <c r="BN70" s="318"/>
      <c r="BO70" s="318"/>
      <c r="BP70" s="318"/>
      <c r="BQ70" s="318"/>
      <c r="BR70" s="318"/>
      <c r="BS70" s="318"/>
      <c r="BT70" s="318"/>
      <c r="BU70" s="319"/>
      <c r="BV70" s="320"/>
      <c r="BW70" s="318"/>
      <c r="BX70" s="318"/>
      <c r="BY70" s="318"/>
      <c r="BZ70" s="318"/>
      <c r="CA70" s="318"/>
      <c r="CB70" s="318"/>
      <c r="CC70" s="318"/>
      <c r="CD70" s="318"/>
      <c r="CE70" s="318"/>
      <c r="CF70" s="318"/>
      <c r="CG70" s="319"/>
      <c r="CH70" s="320"/>
      <c r="CI70" s="318"/>
      <c r="CJ70" s="318"/>
      <c r="CK70" s="318"/>
      <c r="CL70" s="318"/>
      <c r="CM70" s="318"/>
      <c r="CN70" s="318"/>
      <c r="CO70" s="318"/>
      <c r="CP70" s="318"/>
      <c r="CQ70" s="318"/>
      <c r="CR70" s="318"/>
      <c r="CS70" s="319"/>
      <c r="CT70" s="320">
        <v>1009.7290434979473</v>
      </c>
      <c r="CU70" s="318">
        <v>1095.4733602034012</v>
      </c>
      <c r="CV70" s="318">
        <v>1027.471323830548</v>
      </c>
      <c r="CW70" s="318">
        <v>1118.3776720467124</v>
      </c>
      <c r="CX70" s="318">
        <v>1228.1532731780369</v>
      </c>
      <c r="CY70" s="318">
        <v>1133.342531937129</v>
      </c>
      <c r="CZ70" s="318">
        <v>1035.2052233502798</v>
      </c>
      <c r="DA70" s="318">
        <v>971.36534833041037</v>
      </c>
      <c r="DB70" s="318">
        <v>841.71285344723299</v>
      </c>
      <c r="DC70" s="318">
        <v>648.10560220559148</v>
      </c>
      <c r="DD70" s="318">
        <v>639.5133593752239</v>
      </c>
      <c r="DE70" s="319">
        <v>650.43100000000004</v>
      </c>
      <c r="DF70" s="320">
        <v>682.1400000000001</v>
      </c>
      <c r="DG70" s="318">
        <v>668.37000000000012</v>
      </c>
      <c r="DH70" s="318">
        <v>704.93</v>
      </c>
      <c r="DI70" s="318">
        <v>782.53</v>
      </c>
      <c r="DJ70" s="318">
        <v>857.44999999999993</v>
      </c>
      <c r="DK70" s="318">
        <v>843.66000000000008</v>
      </c>
      <c r="DL70" s="318">
        <v>702.39</v>
      </c>
      <c r="DM70" s="318">
        <v>686.86</v>
      </c>
      <c r="DN70" s="318">
        <v>752.24</v>
      </c>
      <c r="DO70" s="318">
        <v>788.93200000000002</v>
      </c>
      <c r="DP70" s="318">
        <v>850.34999999999991</v>
      </c>
      <c r="DQ70" s="318">
        <v>872.57999999999993</v>
      </c>
      <c r="DR70" s="320">
        <v>854.66399999999999</v>
      </c>
      <c r="DS70" s="318">
        <v>931.47699999999998</v>
      </c>
      <c r="DT70" s="318">
        <v>1037.077</v>
      </c>
      <c r="DU70" s="318">
        <v>1097.5250000000001</v>
      </c>
      <c r="DV70" s="318">
        <f t="shared" ref="DV70:ED70" si="14">SUM(DV64:DV68)</f>
        <v>917.05000000000007</v>
      </c>
      <c r="DW70" s="318">
        <f t="shared" si="14"/>
        <v>906.93</v>
      </c>
      <c r="DX70" s="318">
        <f t="shared" si="14"/>
        <v>989.9899999999999</v>
      </c>
      <c r="DY70" s="318">
        <f t="shared" si="14"/>
        <v>968.58999999999992</v>
      </c>
      <c r="DZ70" s="318">
        <f t="shared" si="14"/>
        <v>1070.8800000000001</v>
      </c>
      <c r="EA70" s="318">
        <f t="shared" si="14"/>
        <v>1098.2</v>
      </c>
      <c r="EB70" s="318">
        <f t="shared" si="14"/>
        <v>1077.19</v>
      </c>
      <c r="EC70" s="319">
        <f t="shared" si="14"/>
        <v>1104.8499999999999</v>
      </c>
      <c r="ED70" s="320">
        <f t="shared" si="14"/>
        <v>1068.51</v>
      </c>
      <c r="EE70" s="318">
        <v>1219.28</v>
      </c>
      <c r="EF70" s="318">
        <v>1246.02</v>
      </c>
      <c r="EG70" s="318">
        <f t="shared" ref="EG70:ER70" si="15">SUM(EG64:EG68)</f>
        <v>1081.4599999999998</v>
      </c>
      <c r="EH70" s="318">
        <f t="shared" si="15"/>
        <v>1057.4000000000001</v>
      </c>
      <c r="EI70" s="318">
        <f t="shared" si="15"/>
        <v>1043.82</v>
      </c>
      <c r="EJ70" s="318">
        <f t="shared" si="15"/>
        <v>994.91000000000008</v>
      </c>
      <c r="EK70" s="318">
        <f t="shared" si="15"/>
        <v>951.19</v>
      </c>
      <c r="EL70" s="318">
        <f t="shared" si="15"/>
        <v>911.98</v>
      </c>
      <c r="EM70" s="318">
        <f t="shared" si="15"/>
        <v>985.43000000000006</v>
      </c>
      <c r="EN70" s="318">
        <f t="shared" si="15"/>
        <v>981</v>
      </c>
      <c r="EO70" s="319">
        <f t="shared" si="15"/>
        <v>987.26999999999987</v>
      </c>
      <c r="EP70" s="320">
        <f t="shared" si="15"/>
        <v>1063.04</v>
      </c>
      <c r="EQ70" s="318">
        <f t="shared" si="15"/>
        <v>1113.6099999999999</v>
      </c>
      <c r="ER70" s="318">
        <f t="shared" si="15"/>
        <v>1109.0900000000001</v>
      </c>
      <c r="ES70" s="318">
        <v>1202.8699999999999</v>
      </c>
      <c r="ET70" s="318">
        <v>1084.17</v>
      </c>
      <c r="EU70" s="318">
        <v>1103.44</v>
      </c>
      <c r="EV70" s="318">
        <f t="shared" ref="EV70:FA70" si="16">SUM(EV64:EV68)</f>
        <v>1035.9499999999998</v>
      </c>
      <c r="EW70" s="318">
        <f t="shared" si="16"/>
        <v>1035.78</v>
      </c>
      <c r="EX70" s="318">
        <f t="shared" si="16"/>
        <v>1057.8900000000001</v>
      </c>
      <c r="EY70" s="318">
        <f t="shared" si="16"/>
        <v>1048.3</v>
      </c>
      <c r="EZ70" s="318">
        <f t="shared" si="16"/>
        <v>1058.23</v>
      </c>
      <c r="FA70" s="319">
        <f t="shared" si="16"/>
        <v>1118.5700000000002</v>
      </c>
      <c r="FB70" s="320">
        <v>1234.81</v>
      </c>
      <c r="FC70" s="318">
        <v>1206.3599999999999</v>
      </c>
      <c r="FD70" s="318">
        <v>1213.8</v>
      </c>
      <c r="FE70" s="318">
        <v>1230.0999999999999</v>
      </c>
      <c r="FF70" s="318">
        <v>1225.5</v>
      </c>
      <c r="FG70" s="318">
        <v>1105.2099999999998</v>
      </c>
      <c r="FH70" s="318">
        <v>1126.54</v>
      </c>
      <c r="FI70" s="318">
        <v>1136.9100000000001</v>
      </c>
      <c r="FJ70" s="318">
        <v>1202.8699999999999</v>
      </c>
      <c r="FK70" s="318">
        <v>1254.32</v>
      </c>
      <c r="FL70" s="318">
        <v>1228.01</v>
      </c>
      <c r="FM70" s="319">
        <v>1198.45</v>
      </c>
      <c r="FN70" s="320">
        <v>1087.3699999999999</v>
      </c>
      <c r="FO70" s="318">
        <v>1085.23</v>
      </c>
      <c r="FP70" s="318">
        <v>1151.05</v>
      </c>
      <c r="FQ70" s="318">
        <v>1180.3599999999999</v>
      </c>
      <c r="FR70" s="318">
        <v>1180.3599999999999</v>
      </c>
      <c r="FS70" s="318">
        <v>1216.01</v>
      </c>
      <c r="FT70" s="318">
        <v>1263.69</v>
      </c>
      <c r="FU70" s="318">
        <v>1363.11</v>
      </c>
      <c r="FV70" s="318">
        <v>1224.8400000000001</v>
      </c>
      <c r="FW70" s="318">
        <v>1196</v>
      </c>
      <c r="FX70" s="318">
        <v>1212.8399999999999</v>
      </c>
      <c r="FY70" s="318">
        <v>1109.8599999999999</v>
      </c>
      <c r="FZ70" s="320">
        <v>1032.5999999999999</v>
      </c>
      <c r="GA70" s="318">
        <v>1125.77</v>
      </c>
      <c r="GB70" s="318">
        <v>1114.26</v>
      </c>
      <c r="GC70" s="318">
        <v>1208.9100000000001</v>
      </c>
      <c r="GD70" s="318">
        <v>1174.7</v>
      </c>
      <c r="GE70" s="318">
        <f>SUM(GE64:GE68)</f>
        <v>1072.8599999999999</v>
      </c>
      <c r="GF70" s="318">
        <v>1124.04</v>
      </c>
      <c r="GG70" s="318">
        <v>1028.52</v>
      </c>
      <c r="GH70" s="318">
        <v>988.14</v>
      </c>
      <c r="GI70" s="318">
        <v>1001.7</v>
      </c>
      <c r="GJ70" s="318">
        <v>994.2600000000001</v>
      </c>
      <c r="GK70" s="318">
        <v>946.32</v>
      </c>
      <c r="GL70" s="320">
        <v>861.12</v>
      </c>
      <c r="GM70" s="318">
        <v>907</v>
      </c>
      <c r="GN70" s="318">
        <v>1047.67</v>
      </c>
      <c r="GO70" s="318">
        <v>1123.1600000000001</v>
      </c>
      <c r="GP70" s="318">
        <v>1026.3499999999999</v>
      </c>
      <c r="GQ70" s="318">
        <v>1080.02</v>
      </c>
      <c r="GR70" s="318">
        <v>1211.97</v>
      </c>
      <c r="GS70" s="318">
        <v>1240.17</v>
      </c>
      <c r="GT70" s="318">
        <v>1248.95</v>
      </c>
      <c r="GU70" s="318">
        <v>1377.82</v>
      </c>
      <c r="GV70" s="318">
        <f>SUM(GV64:GV68)</f>
        <v>1214.18</v>
      </c>
      <c r="GW70" s="321">
        <v>1283.9100000000001</v>
      </c>
      <c r="GX70" s="322">
        <v>1374.39</v>
      </c>
      <c r="GY70" s="318">
        <v>1428.83</v>
      </c>
      <c r="GZ70" s="318">
        <v>1387.6</v>
      </c>
      <c r="HA70" s="318">
        <v>1385.72</v>
      </c>
      <c r="HB70" s="318">
        <v>1344.69</v>
      </c>
      <c r="HC70" s="318">
        <v>1334.72</v>
      </c>
      <c r="HD70" s="318">
        <v>1411.72</v>
      </c>
      <c r="HE70" s="318">
        <v>1516.66</v>
      </c>
      <c r="HF70" s="318">
        <v>1587.96</v>
      </c>
      <c r="HG70" s="318">
        <v>1607.06</v>
      </c>
      <c r="HH70" s="318">
        <v>1556.46</v>
      </c>
      <c r="HI70" s="318">
        <v>1648.91</v>
      </c>
      <c r="HJ70" s="318">
        <v>1830.5</v>
      </c>
      <c r="HK70" s="318">
        <v>1837.52</v>
      </c>
      <c r="HL70" s="318">
        <v>1823.24</v>
      </c>
      <c r="HM70" s="318">
        <v>1845.08</v>
      </c>
      <c r="HN70" s="318">
        <v>1645.93</v>
      </c>
      <c r="HO70" s="318">
        <v>1556.15</v>
      </c>
      <c r="HP70" s="318">
        <v>1702.02</v>
      </c>
      <c r="HQ70" s="318">
        <v>1643.74</v>
      </c>
      <c r="HR70" s="318">
        <v>1695.79</v>
      </c>
      <c r="HS70" s="318">
        <v>1878.15</v>
      </c>
      <c r="HT70" s="318">
        <v>1925.91</v>
      </c>
      <c r="HU70" s="318">
        <v>1868.04</v>
      </c>
      <c r="HV70" s="318">
        <v>2082.52</v>
      </c>
      <c r="HW70" s="318">
        <v>2047.08</v>
      </c>
      <c r="HX70" s="318">
        <v>2041.69</v>
      </c>
      <c r="HY70" s="318">
        <v>2067.59</v>
      </c>
      <c r="HZ70" s="318">
        <v>2106.4</v>
      </c>
      <c r="IA70" s="318">
        <v>2229.83</v>
      </c>
      <c r="IB70" s="318">
        <v>2305.2600000000002</v>
      </c>
      <c r="IC70" s="318">
        <v>2355.67</v>
      </c>
      <c r="ID70" s="318">
        <v>2436.21</v>
      </c>
      <c r="IE70" s="318">
        <v>2507.2099999999996</v>
      </c>
      <c r="IF70" s="318">
        <v>2551.0599999999995</v>
      </c>
      <c r="IG70" s="318">
        <v>2777.14</v>
      </c>
      <c r="IH70" s="318">
        <v>2755.1099999999997</v>
      </c>
      <c r="II70" s="318">
        <v>2504.02</v>
      </c>
      <c r="IJ70" s="318">
        <v>1826.06</v>
      </c>
      <c r="IK70" s="318">
        <v>1984.0631425077845</v>
      </c>
      <c r="IL70" s="318">
        <v>2112.5831802358348</v>
      </c>
      <c r="IM70" s="318">
        <v>2347.4508778558225</v>
      </c>
      <c r="IN70" s="318">
        <v>2561.7002130079254</v>
      </c>
      <c r="IO70" s="318">
        <f>SUM(IO64:IO68)</f>
        <v>2316.4726262102654</v>
      </c>
      <c r="IP70" s="318">
        <v>2471.3334944856147</v>
      </c>
      <c r="IQ70" s="318">
        <v>2501.2650333770875</v>
      </c>
      <c r="IR70" s="318">
        <v>2869.9427098440151</v>
      </c>
      <c r="IS70" s="318">
        <v>3160.2448428710923</v>
      </c>
      <c r="IT70" s="318">
        <v>3116.6757235546074</v>
      </c>
      <c r="IU70" s="318">
        <v>3075.1361672909611</v>
      </c>
      <c r="IV70" s="318">
        <v>3202.2240193012826</v>
      </c>
      <c r="IW70" s="318">
        <v>3360.7180830845723</v>
      </c>
      <c r="IX70" s="318">
        <v>3536.3142218183534</v>
      </c>
      <c r="IY70" s="318">
        <v>3615.4456609847266</v>
      </c>
      <c r="IZ70" s="318">
        <v>3562.7890648780021</v>
      </c>
      <c r="JA70" s="318">
        <v>3441.0448531923853</v>
      </c>
      <c r="JB70" s="318">
        <v>3182.6157424603934</v>
      </c>
      <c r="JC70" s="318">
        <v>2953.6441328092174</v>
      </c>
      <c r="JD70" s="318">
        <v>2863.0798550108466</v>
      </c>
      <c r="JE70" s="318">
        <v>2914.1748619594255</v>
      </c>
      <c r="JF70" s="318">
        <v>3065.702967965</v>
      </c>
      <c r="JG70" s="318">
        <v>3043.16182802</v>
      </c>
      <c r="JH70" s="318">
        <v>3230.8487475850002</v>
      </c>
      <c r="JI70" s="318">
        <v>2958.8584958490005</v>
      </c>
      <c r="JJ70" s="318">
        <v>2918.1981380960001</v>
      </c>
      <c r="JK70" s="318">
        <v>2624.397245699</v>
      </c>
      <c r="JL70" s="318">
        <v>2731.1482916609998</v>
      </c>
      <c r="JM70" s="318">
        <v>2835.8566636402124</v>
      </c>
      <c r="JN70" s="318">
        <v>2807.5605711429998</v>
      </c>
      <c r="JO70" s="318">
        <v>2952.7091494629999</v>
      </c>
      <c r="JP70" s="318">
        <v>2791.905461883</v>
      </c>
      <c r="JQ70" s="318">
        <v>2729.8500644589999</v>
      </c>
      <c r="JR70" s="318">
        <v>2787.4217006859999</v>
      </c>
      <c r="JS70" s="318">
        <v>2601.5369614799997</v>
      </c>
      <c r="JT70" s="318">
        <v>2513.4913898209998</v>
      </c>
      <c r="JU70" s="318">
        <v>2543.930556321</v>
      </c>
      <c r="JV70" s="318">
        <v>2653.8303518610001</v>
      </c>
      <c r="JW70" s="318">
        <v>2883.6036503090004</v>
      </c>
      <c r="JX70" s="318">
        <v>2963.2887493919998</v>
      </c>
      <c r="JY70" s="318">
        <v>2830.8088776949999</v>
      </c>
      <c r="JZ70" s="318">
        <v>2835.3258570590001</v>
      </c>
      <c r="KA70" s="318">
        <v>2740.2844061349997</v>
      </c>
      <c r="KB70" s="318">
        <v>3026.4002295579999</v>
      </c>
      <c r="KC70" s="318">
        <v>3177.6447708989995</v>
      </c>
      <c r="KD70" s="318">
        <v>3055.0630985450002</v>
      </c>
      <c r="KE70" s="318">
        <v>3060.6665944739998</v>
      </c>
    </row>
    <row r="72" spans="1:291" s="344" customFormat="1"/>
    <row r="74" spans="1:291" ht="18.5">
      <c r="A74" s="592" t="s">
        <v>515</v>
      </c>
    </row>
    <row r="76" spans="1:291" ht="13">
      <c r="A76" s="226"/>
      <c r="B76" s="227">
        <v>36526</v>
      </c>
      <c r="C76" s="227">
        <v>36557</v>
      </c>
      <c r="D76" s="227">
        <v>36586</v>
      </c>
      <c r="E76" s="227">
        <v>36617</v>
      </c>
      <c r="F76" s="227">
        <v>36647</v>
      </c>
      <c r="G76" s="227">
        <v>36678</v>
      </c>
      <c r="H76" s="227">
        <v>36708</v>
      </c>
      <c r="I76" s="227">
        <v>36739</v>
      </c>
      <c r="J76" s="227">
        <v>36770</v>
      </c>
      <c r="K76" s="227">
        <v>36800</v>
      </c>
      <c r="L76" s="227">
        <v>36831</v>
      </c>
      <c r="M76" s="228">
        <v>36861</v>
      </c>
      <c r="N76" s="226">
        <v>36892</v>
      </c>
      <c r="O76" s="227">
        <v>36923</v>
      </c>
      <c r="P76" s="227">
        <v>36951</v>
      </c>
      <c r="Q76" s="227">
        <v>36982</v>
      </c>
      <c r="R76" s="227">
        <v>37012</v>
      </c>
      <c r="S76" s="227">
        <v>37043</v>
      </c>
      <c r="T76" s="227">
        <v>37073</v>
      </c>
      <c r="U76" s="227">
        <v>37104</v>
      </c>
      <c r="V76" s="227">
        <v>37135</v>
      </c>
      <c r="W76" s="227">
        <v>37165</v>
      </c>
      <c r="X76" s="227">
        <v>37196</v>
      </c>
      <c r="Y76" s="228">
        <v>37226</v>
      </c>
      <c r="Z76" s="226">
        <v>37257</v>
      </c>
      <c r="AA76" s="227">
        <v>37288</v>
      </c>
      <c r="AB76" s="227">
        <v>37316</v>
      </c>
      <c r="AC76" s="227">
        <v>37347</v>
      </c>
      <c r="AD76" s="227">
        <v>37377</v>
      </c>
      <c r="AE76" s="227">
        <v>37408</v>
      </c>
      <c r="AF76" s="227">
        <v>37438</v>
      </c>
      <c r="AG76" s="227">
        <v>37469</v>
      </c>
      <c r="AH76" s="227">
        <v>37500</v>
      </c>
      <c r="AI76" s="227">
        <v>37530</v>
      </c>
      <c r="AJ76" s="227">
        <v>37561</v>
      </c>
      <c r="AK76" s="228">
        <v>37591</v>
      </c>
      <c r="AL76" s="226">
        <v>37622</v>
      </c>
      <c r="AM76" s="227">
        <v>37653</v>
      </c>
      <c r="AN76" s="227">
        <v>37681</v>
      </c>
      <c r="AO76" s="227">
        <v>37712</v>
      </c>
      <c r="AP76" s="227">
        <v>37742</v>
      </c>
      <c r="AQ76" s="227">
        <v>37773</v>
      </c>
      <c r="AR76" s="227">
        <v>37803</v>
      </c>
      <c r="AS76" s="227">
        <v>37834</v>
      </c>
      <c r="AT76" s="227">
        <v>37865</v>
      </c>
      <c r="AU76" s="227">
        <v>37895</v>
      </c>
      <c r="AV76" s="227">
        <v>37926</v>
      </c>
      <c r="AW76" s="228">
        <v>37956</v>
      </c>
      <c r="AX76" s="226">
        <v>37987</v>
      </c>
      <c r="AY76" s="227">
        <v>38018</v>
      </c>
      <c r="AZ76" s="227">
        <v>38047</v>
      </c>
      <c r="BA76" s="227">
        <v>38078</v>
      </c>
      <c r="BB76" s="227">
        <v>38108</v>
      </c>
      <c r="BC76" s="227">
        <v>38139</v>
      </c>
      <c r="BD76" s="227">
        <v>38169</v>
      </c>
      <c r="BE76" s="227">
        <v>38200</v>
      </c>
      <c r="BF76" s="227">
        <v>38231</v>
      </c>
      <c r="BG76" s="227">
        <v>38261</v>
      </c>
      <c r="BH76" s="227">
        <v>38292</v>
      </c>
      <c r="BI76" s="228">
        <v>38322</v>
      </c>
      <c r="BJ76" s="226">
        <v>38353</v>
      </c>
      <c r="BK76" s="227">
        <v>38384</v>
      </c>
      <c r="BL76" s="227">
        <v>38412</v>
      </c>
      <c r="BM76" s="227">
        <v>38443</v>
      </c>
      <c r="BN76" s="227">
        <v>38473</v>
      </c>
      <c r="BO76" s="227">
        <v>38504</v>
      </c>
      <c r="BP76" s="227">
        <v>38534</v>
      </c>
      <c r="BQ76" s="227">
        <v>38565</v>
      </c>
      <c r="BR76" s="227">
        <v>38596</v>
      </c>
      <c r="BS76" s="227">
        <v>38626</v>
      </c>
      <c r="BT76" s="227">
        <v>38657</v>
      </c>
      <c r="BU76" s="228">
        <v>38687</v>
      </c>
      <c r="BV76" s="226">
        <v>38718</v>
      </c>
      <c r="BW76" s="227">
        <v>38749</v>
      </c>
      <c r="BX76" s="227">
        <v>38777</v>
      </c>
      <c r="BY76" s="227">
        <v>38808</v>
      </c>
      <c r="BZ76" s="227">
        <v>38838</v>
      </c>
      <c r="CA76" s="227">
        <v>38869</v>
      </c>
      <c r="CB76" s="227">
        <v>38899</v>
      </c>
      <c r="CC76" s="227">
        <v>38930</v>
      </c>
      <c r="CD76" s="227">
        <v>38961</v>
      </c>
      <c r="CE76" s="227">
        <v>38991</v>
      </c>
      <c r="CF76" s="227">
        <v>39022</v>
      </c>
      <c r="CG76" s="228">
        <v>39052</v>
      </c>
      <c r="CH76" s="226">
        <v>39083</v>
      </c>
      <c r="CI76" s="227">
        <v>39114</v>
      </c>
      <c r="CJ76" s="227">
        <v>39142</v>
      </c>
      <c r="CK76" s="227">
        <v>39173</v>
      </c>
      <c r="CL76" s="227">
        <v>39203</v>
      </c>
      <c r="CM76" s="227">
        <v>39234</v>
      </c>
      <c r="CN76" s="227">
        <v>39264</v>
      </c>
      <c r="CO76" s="227">
        <v>39295</v>
      </c>
      <c r="CP76" s="227">
        <v>39326</v>
      </c>
      <c r="CQ76" s="227">
        <v>39356</v>
      </c>
      <c r="CR76" s="227">
        <v>39387</v>
      </c>
      <c r="CS76" s="228">
        <v>39417</v>
      </c>
      <c r="CT76" s="226">
        <v>39448</v>
      </c>
      <c r="CU76" s="227">
        <v>39479</v>
      </c>
      <c r="CV76" s="227">
        <v>39508</v>
      </c>
      <c r="CW76" s="227">
        <v>39539</v>
      </c>
      <c r="CX76" s="227">
        <v>39569</v>
      </c>
      <c r="CY76" s="227">
        <v>39600</v>
      </c>
      <c r="CZ76" s="227">
        <v>39630</v>
      </c>
      <c r="DA76" s="227">
        <v>39661</v>
      </c>
      <c r="DB76" s="227">
        <v>39692</v>
      </c>
      <c r="DC76" s="227">
        <v>39722</v>
      </c>
      <c r="DD76" s="227">
        <v>39753</v>
      </c>
      <c r="DE76" s="228">
        <v>39783</v>
      </c>
      <c r="DF76" s="226">
        <v>39814</v>
      </c>
      <c r="DG76" s="227">
        <v>39845</v>
      </c>
      <c r="DH76" s="227">
        <v>39873</v>
      </c>
      <c r="DI76" s="227">
        <v>39904</v>
      </c>
      <c r="DJ76" s="227">
        <v>39934</v>
      </c>
      <c r="DK76" s="227">
        <v>39965</v>
      </c>
      <c r="DL76" s="227">
        <v>39995</v>
      </c>
      <c r="DM76" s="227">
        <v>40026</v>
      </c>
      <c r="DN76" s="227">
        <v>40057</v>
      </c>
      <c r="DO76" s="227">
        <v>40087</v>
      </c>
      <c r="DP76" s="227">
        <v>40118</v>
      </c>
      <c r="DQ76" s="227">
        <v>40148</v>
      </c>
      <c r="DR76" s="226">
        <v>40179</v>
      </c>
      <c r="DS76" s="227">
        <v>40210</v>
      </c>
      <c r="DT76" s="227">
        <v>40238</v>
      </c>
      <c r="DU76" s="227">
        <v>40269</v>
      </c>
      <c r="DV76" s="227">
        <v>40299</v>
      </c>
      <c r="DW76" s="227">
        <v>40330</v>
      </c>
      <c r="DX76" s="227">
        <v>40360</v>
      </c>
      <c r="DY76" s="227">
        <v>40391</v>
      </c>
      <c r="DZ76" s="227">
        <v>40422</v>
      </c>
      <c r="EA76" s="227">
        <v>40452</v>
      </c>
      <c r="EB76" s="227">
        <v>40483</v>
      </c>
      <c r="EC76" s="228">
        <v>40513</v>
      </c>
      <c r="ED76" s="226">
        <v>40544</v>
      </c>
      <c r="EE76" s="227">
        <v>40575</v>
      </c>
      <c r="EF76" s="227">
        <v>40603</v>
      </c>
      <c r="EG76" s="227">
        <v>40634</v>
      </c>
      <c r="EH76" s="227">
        <v>40664</v>
      </c>
      <c r="EI76" s="227">
        <v>40695</v>
      </c>
      <c r="EJ76" s="227">
        <v>40725</v>
      </c>
      <c r="EK76" s="227">
        <v>40756</v>
      </c>
      <c r="EL76" s="227">
        <v>40787</v>
      </c>
      <c r="EM76" s="227">
        <v>40817</v>
      </c>
      <c r="EN76" s="227">
        <v>40848</v>
      </c>
      <c r="EO76" s="228">
        <v>40878</v>
      </c>
      <c r="EP76" s="226">
        <v>40909</v>
      </c>
      <c r="EQ76" s="227">
        <v>40940</v>
      </c>
      <c r="ER76" s="227">
        <v>40969</v>
      </c>
      <c r="ES76" s="227">
        <v>41000</v>
      </c>
      <c r="ET76" s="227">
        <v>41030</v>
      </c>
      <c r="EU76" s="227">
        <v>41061</v>
      </c>
      <c r="EV76" s="227">
        <v>41091</v>
      </c>
      <c r="EW76" s="227">
        <v>41122</v>
      </c>
      <c r="EX76" s="227">
        <v>41153</v>
      </c>
      <c r="EY76" s="227">
        <v>41183</v>
      </c>
      <c r="EZ76" s="227">
        <v>41214</v>
      </c>
      <c r="FA76" s="228">
        <v>41244</v>
      </c>
      <c r="FB76" s="226">
        <v>41275</v>
      </c>
      <c r="FC76" s="227">
        <v>41306</v>
      </c>
      <c r="FD76" s="227">
        <v>41334</v>
      </c>
      <c r="FE76" s="227">
        <v>41365</v>
      </c>
      <c r="FF76" s="227">
        <v>41395</v>
      </c>
      <c r="FG76" s="227">
        <v>41426</v>
      </c>
      <c r="FH76" s="227">
        <v>41456</v>
      </c>
      <c r="FI76" s="227">
        <v>41487</v>
      </c>
      <c r="FJ76" s="227">
        <v>41518</v>
      </c>
      <c r="FK76" s="227">
        <v>41548</v>
      </c>
      <c r="FL76" s="227">
        <v>41579</v>
      </c>
      <c r="FM76" s="228">
        <v>41609</v>
      </c>
      <c r="FN76" s="226">
        <v>41640</v>
      </c>
      <c r="FO76" s="227">
        <v>41671</v>
      </c>
      <c r="FP76" s="227">
        <v>41699</v>
      </c>
      <c r="FQ76" s="227">
        <v>41730</v>
      </c>
      <c r="FR76" s="227">
        <v>41760</v>
      </c>
      <c r="FS76" s="227">
        <v>41791</v>
      </c>
      <c r="FT76" s="227">
        <v>41821</v>
      </c>
      <c r="FU76" s="227">
        <v>41852</v>
      </c>
      <c r="FV76" s="227">
        <v>41883</v>
      </c>
      <c r="FW76" s="227">
        <v>41913</v>
      </c>
      <c r="FX76" s="227">
        <v>41944</v>
      </c>
      <c r="FY76" s="227">
        <v>41974</v>
      </c>
      <c r="FZ76" s="226">
        <v>42005</v>
      </c>
      <c r="GA76" s="227">
        <v>42036</v>
      </c>
      <c r="GB76" s="227">
        <v>42064</v>
      </c>
      <c r="GC76" s="227">
        <v>42095</v>
      </c>
      <c r="GD76" s="227">
        <v>42125</v>
      </c>
      <c r="GE76" s="227">
        <v>42156</v>
      </c>
      <c r="GF76" s="227">
        <v>42186</v>
      </c>
      <c r="GG76" s="227">
        <v>42217</v>
      </c>
      <c r="GH76" s="227">
        <v>42248</v>
      </c>
      <c r="GI76" s="227">
        <v>42278</v>
      </c>
      <c r="GJ76" s="227">
        <v>42309</v>
      </c>
      <c r="GK76" s="227">
        <v>42339</v>
      </c>
      <c r="GL76" s="226">
        <v>42370</v>
      </c>
      <c r="GM76" s="227">
        <v>42401</v>
      </c>
      <c r="GN76" s="227">
        <v>42430</v>
      </c>
      <c r="GO76" s="227">
        <v>42461</v>
      </c>
      <c r="GP76" s="227">
        <v>42491</v>
      </c>
      <c r="GQ76" s="227">
        <v>42522</v>
      </c>
      <c r="GR76" s="227">
        <v>42552</v>
      </c>
      <c r="GS76" s="227">
        <v>42583</v>
      </c>
      <c r="GT76" s="227">
        <v>42614</v>
      </c>
      <c r="GU76" s="227">
        <v>42644</v>
      </c>
      <c r="GV76" s="227">
        <v>42675</v>
      </c>
      <c r="GW76" s="229">
        <v>42705</v>
      </c>
      <c r="GX76" s="230">
        <v>42736</v>
      </c>
      <c r="GY76" s="227">
        <v>42767</v>
      </c>
      <c r="GZ76" s="227">
        <v>42795</v>
      </c>
      <c r="HA76" s="227">
        <v>42826</v>
      </c>
      <c r="HB76" s="227">
        <v>42856</v>
      </c>
      <c r="HC76" s="227">
        <v>42887</v>
      </c>
      <c r="HD76" s="227">
        <v>42917</v>
      </c>
      <c r="HE76" s="227">
        <v>42948</v>
      </c>
      <c r="HF76" s="227">
        <v>42979</v>
      </c>
      <c r="HG76" s="227">
        <v>43009</v>
      </c>
      <c r="HH76" s="227">
        <v>43040</v>
      </c>
      <c r="HI76" s="227">
        <v>43070</v>
      </c>
      <c r="HJ76" s="227">
        <v>43101</v>
      </c>
      <c r="HK76" s="227">
        <v>43132</v>
      </c>
      <c r="HL76" s="227">
        <v>43160</v>
      </c>
      <c r="HM76" s="227">
        <v>43191</v>
      </c>
      <c r="HN76" s="227">
        <v>43221</v>
      </c>
      <c r="HO76" s="227">
        <v>43252</v>
      </c>
      <c r="HP76" s="227">
        <v>43282</v>
      </c>
      <c r="HQ76" s="227">
        <v>43313</v>
      </c>
      <c r="HR76" s="227">
        <v>43344</v>
      </c>
      <c r="HS76" s="227">
        <v>43374</v>
      </c>
      <c r="HT76" s="271">
        <v>43405</v>
      </c>
      <c r="HU76" s="271">
        <v>43435</v>
      </c>
      <c r="HV76" s="271">
        <v>43466</v>
      </c>
      <c r="HW76" s="271">
        <v>43497</v>
      </c>
      <c r="HX76" s="271">
        <v>43525</v>
      </c>
      <c r="HY76" s="271">
        <v>43556</v>
      </c>
      <c r="HZ76" s="271">
        <v>43586</v>
      </c>
      <c r="IA76" s="271">
        <v>43617</v>
      </c>
      <c r="IB76" s="271">
        <v>43647</v>
      </c>
      <c r="IC76" s="271">
        <v>43678</v>
      </c>
      <c r="ID76" s="271">
        <v>43709</v>
      </c>
      <c r="IE76" s="271">
        <v>43739</v>
      </c>
      <c r="IF76" s="271">
        <v>43770</v>
      </c>
      <c r="IG76" s="271">
        <v>43800</v>
      </c>
      <c r="IH76" s="271">
        <v>43831</v>
      </c>
      <c r="II76" s="271">
        <v>43862</v>
      </c>
      <c r="IJ76" s="271">
        <v>43891</v>
      </c>
      <c r="IK76" s="271">
        <v>43922</v>
      </c>
      <c r="IL76" s="271">
        <v>43952</v>
      </c>
      <c r="IM76" s="271">
        <v>43983</v>
      </c>
      <c r="IN76" s="271">
        <v>44013</v>
      </c>
      <c r="IO76" s="271">
        <v>44044</v>
      </c>
      <c r="IP76" s="271">
        <v>44075</v>
      </c>
      <c r="IQ76" s="271">
        <v>44105</v>
      </c>
      <c r="IR76" s="271">
        <v>44136</v>
      </c>
      <c r="IS76" s="271">
        <v>44166</v>
      </c>
      <c r="IT76" s="271">
        <v>44197</v>
      </c>
      <c r="IU76" s="271">
        <v>44228</v>
      </c>
      <c r="IV76" s="271">
        <v>44256</v>
      </c>
      <c r="IW76" s="271">
        <v>44287</v>
      </c>
      <c r="IX76" s="271">
        <v>44317</v>
      </c>
      <c r="IY76" s="271">
        <v>44348</v>
      </c>
      <c r="IZ76" s="271">
        <v>44378</v>
      </c>
      <c r="JA76" s="271">
        <v>44409</v>
      </c>
      <c r="JB76" s="271">
        <v>44440</v>
      </c>
      <c r="JC76" s="271">
        <v>44470</v>
      </c>
      <c r="JD76" s="271">
        <v>44501</v>
      </c>
      <c r="JE76" s="271">
        <v>44531</v>
      </c>
      <c r="JF76" s="271">
        <v>44562</v>
      </c>
      <c r="JG76" s="271">
        <v>44593</v>
      </c>
      <c r="JH76" s="271">
        <v>44621</v>
      </c>
      <c r="JI76" s="271">
        <v>44652</v>
      </c>
      <c r="JJ76" s="271">
        <v>44682</v>
      </c>
      <c r="JK76" s="271">
        <v>44713</v>
      </c>
      <c r="JL76" s="271">
        <v>44743</v>
      </c>
      <c r="JM76" s="271">
        <v>44774</v>
      </c>
      <c r="JN76" s="271">
        <v>44805</v>
      </c>
      <c r="JO76" s="271">
        <v>44835</v>
      </c>
      <c r="JP76" s="271">
        <v>44866</v>
      </c>
      <c r="JQ76" s="271">
        <v>44896</v>
      </c>
      <c r="JR76" s="271">
        <v>44927</v>
      </c>
      <c r="JS76" s="271">
        <v>44958</v>
      </c>
      <c r="JT76" s="271">
        <v>44986</v>
      </c>
      <c r="JU76" s="271">
        <f t="shared" ref="JU76:JZ76" si="17">JU11</f>
        <v>45017</v>
      </c>
      <c r="JV76" s="271">
        <f t="shared" si="17"/>
        <v>45047</v>
      </c>
      <c r="JW76" s="271">
        <f t="shared" si="17"/>
        <v>45078</v>
      </c>
      <c r="JX76" s="271">
        <f t="shared" si="17"/>
        <v>45108</v>
      </c>
      <c r="JY76" s="271">
        <f t="shared" si="17"/>
        <v>45139</v>
      </c>
      <c r="JZ76" s="271">
        <f t="shared" si="17"/>
        <v>45170</v>
      </c>
      <c r="KA76" s="271">
        <f t="shared" ref="KA76:KB76" si="18">KA11</f>
        <v>45200</v>
      </c>
      <c r="KB76" s="271">
        <f t="shared" si="18"/>
        <v>45231</v>
      </c>
      <c r="KC76" s="271">
        <f t="shared" ref="KC76:KD76" si="19">KC11</f>
        <v>45261</v>
      </c>
      <c r="KD76" s="271">
        <f t="shared" si="19"/>
        <v>45292</v>
      </c>
      <c r="KE76" s="271">
        <f>KE11</f>
        <v>45323</v>
      </c>
    </row>
    <row r="77" spans="1:291" ht="13">
      <c r="A77" s="323" t="s">
        <v>255</v>
      </c>
      <c r="B77" s="148"/>
      <c r="C77" s="148"/>
      <c r="D77" s="148"/>
      <c r="E77" s="148"/>
      <c r="F77" s="148"/>
      <c r="G77" s="148"/>
      <c r="H77" s="148"/>
      <c r="I77" s="148"/>
      <c r="J77" s="148"/>
      <c r="K77" s="148"/>
      <c r="L77" s="148"/>
      <c r="M77" s="148"/>
      <c r="N77" s="148"/>
      <c r="O77" s="148"/>
      <c r="P77" s="148"/>
      <c r="Q77" s="148"/>
      <c r="R77" s="148"/>
      <c r="S77" s="148"/>
      <c r="T77" s="148"/>
      <c r="U77" s="148"/>
      <c r="V77" s="148"/>
      <c r="W77" s="148"/>
      <c r="X77" s="148"/>
      <c r="Y77" s="148"/>
      <c r="Z77" s="148">
        <v>360715814.58138001</v>
      </c>
      <c r="AA77" s="148">
        <v>485933107.34739</v>
      </c>
      <c r="AB77" s="148">
        <v>767666191.92682004</v>
      </c>
      <c r="AC77" s="148">
        <v>760891598.88226199</v>
      </c>
      <c r="AD77" s="148">
        <v>748240514.84735107</v>
      </c>
      <c r="AE77" s="148">
        <v>770268578.36050999</v>
      </c>
      <c r="AF77" s="148">
        <v>507570285.56472999</v>
      </c>
      <c r="AG77" s="148">
        <v>671690541.03909898</v>
      </c>
      <c r="AH77" s="148">
        <v>643542643.27112794</v>
      </c>
      <c r="AI77" s="148">
        <v>638306972.06000006</v>
      </c>
      <c r="AJ77" s="148">
        <v>544468985.27999997</v>
      </c>
      <c r="AK77" s="148">
        <v>659632947</v>
      </c>
      <c r="AL77" s="148">
        <v>710021557.26618004</v>
      </c>
      <c r="AM77" s="148">
        <v>698774994.42410994</v>
      </c>
      <c r="AN77" s="148">
        <v>818223767.71709096</v>
      </c>
      <c r="AO77" s="148">
        <v>1048812280.58086</v>
      </c>
      <c r="AP77" s="148">
        <v>963333888.29538</v>
      </c>
      <c r="AQ77" s="148">
        <v>862872128.10000002</v>
      </c>
      <c r="AR77" s="148">
        <v>814947393.36000001</v>
      </c>
      <c r="AS77" s="148">
        <v>1245029239.73</v>
      </c>
      <c r="AT77" s="148">
        <v>1312898770.0599999</v>
      </c>
      <c r="AU77" s="148">
        <v>1435444056.6799998</v>
      </c>
      <c r="AV77" s="148">
        <v>1958777490.8</v>
      </c>
      <c r="AW77" s="148">
        <v>1291125609.6899998</v>
      </c>
      <c r="AX77" s="148">
        <v>1437961553.5145199</v>
      </c>
      <c r="AY77" s="148">
        <v>1910723976.95</v>
      </c>
      <c r="AZ77" s="148">
        <v>2333665327.6399903</v>
      </c>
      <c r="BA77" s="148">
        <v>2333898585.7199998</v>
      </c>
      <c r="BB77" s="148">
        <v>2076983216.0451002</v>
      </c>
      <c r="BC77" s="148">
        <v>2030731555.1700001</v>
      </c>
      <c r="BD77" s="148">
        <v>1817214285.77</v>
      </c>
      <c r="BE77" s="148">
        <v>2060771160.0839498</v>
      </c>
      <c r="BF77" s="148">
        <v>2053368700.6043</v>
      </c>
      <c r="BG77" s="148">
        <v>2453394455.0806398</v>
      </c>
      <c r="BH77" s="148">
        <v>2360593020.2095499</v>
      </c>
      <c r="BI77" s="148">
        <v>3014754271.25</v>
      </c>
      <c r="BJ77" s="148">
        <v>2405146015.5599999</v>
      </c>
      <c r="BK77" s="148">
        <v>3775301630.45999</v>
      </c>
      <c r="BL77" s="148">
        <v>4837289212.75</v>
      </c>
      <c r="BM77" s="148">
        <v>3653512753.3000002</v>
      </c>
      <c r="BN77" s="148">
        <v>3749220247.3600001</v>
      </c>
      <c r="BO77" s="148">
        <v>4178256227.2399902</v>
      </c>
      <c r="BP77" s="148">
        <v>5331180161.1800098</v>
      </c>
      <c r="BQ77" s="148">
        <v>6039347615.9700203</v>
      </c>
      <c r="BR77" s="148">
        <v>5820499218.56005</v>
      </c>
      <c r="BS77" s="148">
        <v>6768574439.43999</v>
      </c>
      <c r="BT77" s="148">
        <v>6403212497.5200205</v>
      </c>
      <c r="BU77" s="148">
        <v>5964168137.8199701</v>
      </c>
      <c r="BV77" s="148">
        <v>7860654745.5600004</v>
      </c>
      <c r="BW77" s="148">
        <v>8384325611.4902906</v>
      </c>
      <c r="BX77" s="148">
        <v>9777049133.4399986</v>
      </c>
      <c r="BY77" s="148">
        <v>9246613923.9199696</v>
      </c>
      <c r="BZ77" s="148">
        <v>11467835169.449999</v>
      </c>
      <c r="CA77" s="148">
        <v>8235883260.399991</v>
      </c>
      <c r="CB77" s="148">
        <v>7941584055.5400105</v>
      </c>
      <c r="CC77" s="148">
        <v>9040425588.8299999</v>
      </c>
      <c r="CD77" s="148">
        <v>8262081434.4899702</v>
      </c>
      <c r="CE77" s="148">
        <v>9097426261.7300186</v>
      </c>
      <c r="CF77" s="148">
        <v>9967346390.8599892</v>
      </c>
      <c r="CG77" s="148">
        <v>10392828748.5599</v>
      </c>
      <c r="CH77" s="148">
        <v>12368549906.250101</v>
      </c>
      <c r="CI77" s="148">
        <v>14057760515.169901</v>
      </c>
      <c r="CJ77" s="148">
        <v>19096161542.099998</v>
      </c>
      <c r="CK77" s="148">
        <v>19242596736.269703</v>
      </c>
      <c r="CL77" s="148">
        <v>22963208078.0401</v>
      </c>
      <c r="CM77" s="148">
        <v>22382942883.319901</v>
      </c>
      <c r="CN77" s="148">
        <v>25379766248.27</v>
      </c>
      <c r="CO77" s="148">
        <v>28236895751.619999</v>
      </c>
      <c r="CP77" s="148">
        <v>25834143407.82</v>
      </c>
      <c r="CQ77" s="148">
        <v>31604745683.16</v>
      </c>
      <c r="CR77" s="148">
        <v>25469417828.02</v>
      </c>
      <c r="CS77" s="148">
        <v>25836870815.899399</v>
      </c>
      <c r="CT77" s="148">
        <v>32840406091.669998</v>
      </c>
      <c r="CU77" s="148">
        <v>29186729034.630054</v>
      </c>
      <c r="CV77" s="148">
        <v>30127463162.365036</v>
      </c>
      <c r="CW77" s="148">
        <v>28251027868.060101</v>
      </c>
      <c r="CX77" s="148">
        <v>31701503717.909882</v>
      </c>
      <c r="CY77" s="148">
        <v>37661360851.32</v>
      </c>
      <c r="CZ77" s="148">
        <v>32519322250.700001</v>
      </c>
      <c r="DA77" s="148">
        <v>20471227305.049999</v>
      </c>
      <c r="DB77" s="148">
        <v>20634437052.800098</v>
      </c>
      <c r="DC77" s="148">
        <v>15395120949.569931</v>
      </c>
      <c r="DD77" s="148">
        <v>12520279267.93</v>
      </c>
      <c r="DE77" s="148">
        <v>12196635920.459999</v>
      </c>
      <c r="DF77" s="148">
        <v>13649215251.389996</v>
      </c>
      <c r="DG77" s="148">
        <v>12233667767.660007</v>
      </c>
      <c r="DH77" s="148">
        <v>16427569625.019955</v>
      </c>
      <c r="DI77" s="148">
        <v>16782211231.43</v>
      </c>
      <c r="DJ77" s="148">
        <v>18015945509.890083</v>
      </c>
      <c r="DK77" s="148">
        <v>21150867188.169998</v>
      </c>
      <c r="DL77" s="148">
        <v>23583571751.640301</v>
      </c>
      <c r="DM77" s="148">
        <v>25851999211.1497</v>
      </c>
      <c r="DN77" s="148">
        <v>28747976093.820202</v>
      </c>
      <c r="DO77" s="148">
        <v>29546770125.610382</v>
      </c>
      <c r="DP77" s="148">
        <v>25123610222.049999</v>
      </c>
      <c r="DQ77" s="148">
        <v>27799194661.700199</v>
      </c>
      <c r="DR77" s="148">
        <v>30691908960</v>
      </c>
      <c r="DS77" s="148">
        <v>29164411826.220001</v>
      </c>
      <c r="DT77" s="148">
        <v>36618347725.730064</v>
      </c>
      <c r="DU77" s="148">
        <v>38521228010.850113</v>
      </c>
      <c r="DV77" s="148">
        <v>36080071927.129913</v>
      </c>
      <c r="DW77" s="148">
        <v>33390877413.669975</v>
      </c>
      <c r="DX77" s="148">
        <v>33485381983.689899</v>
      </c>
      <c r="DY77" s="148">
        <v>43507108637.750107</v>
      </c>
      <c r="DZ77" s="148">
        <v>44211939558.169907</v>
      </c>
      <c r="EA77" s="148">
        <v>44888110352.520973</v>
      </c>
      <c r="EB77" s="148">
        <v>45680026263.65062</v>
      </c>
      <c r="EC77" s="148">
        <v>49366371690.420601</v>
      </c>
      <c r="ED77" s="148">
        <v>59055850863.470398</v>
      </c>
      <c r="EE77" s="148">
        <v>48376115791.149689</v>
      </c>
      <c r="EF77" s="148">
        <v>66313194192.739891</v>
      </c>
      <c r="EG77" s="148">
        <v>52885786857.820076</v>
      </c>
      <c r="EH77" s="148">
        <v>54999280157.360077</v>
      </c>
      <c r="EI77" s="148">
        <v>57991379010.369835</v>
      </c>
      <c r="EJ77" s="148">
        <v>52162781520.609955</v>
      </c>
      <c r="EK77" s="148">
        <v>62633647517.190178</v>
      </c>
      <c r="EL77" s="148">
        <v>61613209101.91011</v>
      </c>
      <c r="EM77" s="148">
        <v>64647279729.139923</v>
      </c>
      <c r="EN77" s="148">
        <v>67304735650.410202</v>
      </c>
      <c r="EO77" s="148">
        <f>23127394993.14+27636945455.1501+34002907622.7799</f>
        <v>84767248071.070007</v>
      </c>
      <c r="EP77" s="148">
        <v>70878970875.469894</v>
      </c>
      <c r="EQ77" s="148">
        <v>72438017627.7901</v>
      </c>
      <c r="ER77" s="148">
        <v>81253864624.689911</v>
      </c>
      <c r="ES77" s="148">
        <f>14579293704.8+29038692115.83+16870498267.19</f>
        <v>60488484087.820007</v>
      </c>
      <c r="ET77" s="148">
        <v>64756984131.290001</v>
      </c>
      <c r="EU77" s="148">
        <v>52808350321.760406</v>
      </c>
      <c r="EV77" s="148">
        <v>55476642560.358101</v>
      </c>
      <c r="EW77" s="148">
        <v>67340974453.8797</v>
      </c>
      <c r="EX77" s="148">
        <v>59525831998.908501</v>
      </c>
      <c r="EY77" s="148">
        <v>74520404178.270096</v>
      </c>
      <c r="EZ77" s="148">
        <v>60577490474.538895</v>
      </c>
      <c r="FA77" s="148">
        <v>65861851695.8955</v>
      </c>
      <c r="FB77" s="148">
        <v>78049621101.270004</v>
      </c>
      <c r="FC77" s="148">
        <f>26359478149.4049+21831890344.3802+23450373986.2683</f>
        <v>71641742480.053391</v>
      </c>
      <c r="FD77" s="148">
        <v>89440917035.363998</v>
      </c>
      <c r="FE77" s="148">
        <f>35114654295.3014+30729471922.13+34733165891.13</f>
        <v>100577292108.5614</v>
      </c>
      <c r="FF77" s="148">
        <f>29783514677.12+4489171988.02+24599817517.36+29410592259.8032</f>
        <v>88283096442.303192</v>
      </c>
      <c r="FG77" s="148">
        <v>72276912659.360001</v>
      </c>
      <c r="FH77" s="148">
        <f>27110211479.9901+9499646521.73758+11489370201.28+12325456428.29+16132753035.3912</f>
        <v>76557437666.688873</v>
      </c>
      <c r="FI77" s="148">
        <v>96590443249.494095</v>
      </c>
      <c r="FJ77" s="148">
        <v>81247313187.1875</v>
      </c>
      <c r="FK77" s="148">
        <v>89213483022.237106</v>
      </c>
      <c r="FL77" s="148">
        <v>70028464294.920212</v>
      </c>
      <c r="FM77" s="148">
        <v>92930130242.559677</v>
      </c>
      <c r="FN77" s="148">
        <v>77723249468.67009</v>
      </c>
      <c r="FO77" s="148">
        <v>77178931815.701157</v>
      </c>
      <c r="FP77" s="148">
        <v>71598272670.939774</v>
      </c>
      <c r="FQ77" s="148">
        <v>68913940888.550095</v>
      </c>
      <c r="FR77" s="148">
        <v>54269599250.192062</v>
      </c>
      <c r="FS77" s="148">
        <v>51748458665.824997</v>
      </c>
      <c r="FT77" s="148">
        <v>57088979234.275551</v>
      </c>
      <c r="FU77" s="148">
        <v>59275940659.474884</v>
      </c>
      <c r="FV77" s="148">
        <v>56698018546.529198</v>
      </c>
      <c r="FW77" s="148">
        <v>65717377146.686493</v>
      </c>
      <c r="FX77" s="148">
        <v>46189282401.055496</v>
      </c>
      <c r="FY77" s="148">
        <v>48615651431.374527</v>
      </c>
      <c r="FZ77" s="148">
        <v>52495979522.64537</v>
      </c>
      <c r="GA77" s="148">
        <v>45198847313.535645</v>
      </c>
      <c r="GB77" s="148">
        <v>60328217503.225464</v>
      </c>
      <c r="GC77" s="148">
        <v>62013041828.535576</v>
      </c>
      <c r="GD77" s="148">
        <v>58623659643.145981</v>
      </c>
      <c r="GE77" s="148">
        <v>61648949898.675255</v>
      </c>
      <c r="GF77" s="148">
        <v>61012663422.584831</v>
      </c>
      <c r="GG77" s="148">
        <v>55504556263.41584</v>
      </c>
      <c r="GH77" s="148">
        <v>55311016157.010788</v>
      </c>
      <c r="GI77" s="148">
        <v>58914108713.859779</v>
      </c>
      <c r="GJ77" s="148">
        <v>49838050641.420265</v>
      </c>
      <c r="GK77" s="148">
        <v>44843154313.82032</v>
      </c>
      <c r="GL77" s="148">
        <v>47021499406.559731</v>
      </c>
      <c r="GM77" s="148">
        <v>45460769031.170052</v>
      </c>
      <c r="GN77" s="148">
        <v>65310387818.63044</v>
      </c>
      <c r="GO77" s="148">
        <v>54756543343.269951</v>
      </c>
      <c r="GP77" s="148">
        <v>52751752893.359764</v>
      </c>
      <c r="GQ77" s="148">
        <v>56840756082.960037</v>
      </c>
      <c r="GR77" s="148">
        <v>62751421084.05986</v>
      </c>
      <c r="GS77" s="148">
        <v>68363112725.890038</v>
      </c>
      <c r="GT77" s="148">
        <v>66373100456.790672</v>
      </c>
      <c r="GU77" s="148">
        <v>58310084574.109756</v>
      </c>
      <c r="GV77" s="148">
        <v>54392601159.829903</v>
      </c>
      <c r="GW77" s="148">
        <v>60412975782.620132</v>
      </c>
      <c r="GX77" s="148">
        <v>60731769732.720184</v>
      </c>
      <c r="GY77" s="148">
        <v>56750517101.899918</v>
      </c>
      <c r="GZ77" s="148">
        <v>64901676696.709816</v>
      </c>
      <c r="HA77" s="148">
        <v>48433465748.550186</v>
      </c>
      <c r="HB77" s="148">
        <v>53869156512.549736</v>
      </c>
      <c r="HC77" s="148">
        <v>51870782234.549942</v>
      </c>
      <c r="HD77" s="148">
        <v>43876906184.62999</v>
      </c>
      <c r="HE77" s="148">
        <v>55811285781.830002</v>
      </c>
      <c r="HF77" s="148">
        <v>50007268400.139999</v>
      </c>
      <c r="HG77" s="148">
        <v>53417807315.669998</v>
      </c>
      <c r="HH77" s="148">
        <v>46726692364.099998</v>
      </c>
      <c r="HI77" s="148">
        <v>53706616267.129997</v>
      </c>
      <c r="HJ77" s="148">
        <v>61832164683.82</v>
      </c>
      <c r="HK77" s="148" t="s">
        <v>65</v>
      </c>
      <c r="HL77" s="148">
        <v>59064826417.120003</v>
      </c>
      <c r="HM77" s="148">
        <v>56235801354.150002</v>
      </c>
      <c r="HN77" s="148" t="s">
        <v>67</v>
      </c>
      <c r="HO77" s="148">
        <v>53271011029.690002</v>
      </c>
      <c r="HP77" s="148">
        <v>58940453684.339996</v>
      </c>
      <c r="HQ77" s="148">
        <v>73948746660.360001</v>
      </c>
      <c r="HR77" s="148">
        <v>50685572475</v>
      </c>
      <c r="HS77" s="148">
        <v>75097404376.460007</v>
      </c>
      <c r="HT77" s="148">
        <v>56799045186.440002</v>
      </c>
      <c r="HU77" s="148">
        <v>68462662247.010498</v>
      </c>
      <c r="HV77" s="148">
        <v>77542574811.509995</v>
      </c>
      <c r="HW77" s="148">
        <v>72990089681.910004</v>
      </c>
      <c r="HX77" s="148">
        <v>68325794937.10997</v>
      </c>
      <c r="HY77" s="148">
        <v>68695450971.98999</v>
      </c>
      <c r="HZ77" s="148">
        <v>77230168989.940018</v>
      </c>
      <c r="IA77" s="148">
        <v>74321581334.290039</v>
      </c>
      <c r="IB77" s="148">
        <v>81714040138.459961</v>
      </c>
      <c r="IC77" s="148">
        <v>87506438238.320007</v>
      </c>
      <c r="ID77" s="148">
        <v>83832450361.610031</v>
      </c>
      <c r="IE77" s="148">
        <v>83913623770.499969</v>
      </c>
      <c r="IF77" s="148">
        <v>76019995852.800064</v>
      </c>
      <c r="IG77" s="148">
        <v>88410016870.36998</v>
      </c>
      <c r="IH77" s="148">
        <v>111425301726.07004</v>
      </c>
      <c r="II77" s="148">
        <v>93833961707.900024</v>
      </c>
      <c r="IJ77" s="148">
        <v>114793043042.11011</v>
      </c>
      <c r="IK77" s="148">
        <v>90583763739.720032</v>
      </c>
      <c r="IL77" s="148">
        <v>90798167755.080063</v>
      </c>
      <c r="IM77" s="148">
        <v>96326278290.75</v>
      </c>
      <c r="IN77" s="148">
        <v>104524364268.22005</v>
      </c>
      <c r="IO77" s="148">
        <v>96631963745.649994</v>
      </c>
      <c r="IP77" s="148">
        <v>97750455887.199982</v>
      </c>
      <c r="IQ77" s="148">
        <v>104201382908.87</v>
      </c>
      <c r="IR77" s="148">
        <v>98868671966.389999</v>
      </c>
      <c r="IS77" s="148">
        <v>115369507934.92998</v>
      </c>
      <c r="IT77" s="148">
        <v>108362835723.90001</v>
      </c>
      <c r="IU77" s="148">
        <v>127901453721.02998</v>
      </c>
      <c r="IV77" s="148">
        <v>174712232025.26999</v>
      </c>
      <c r="IW77" s="148">
        <v>152206144916.44003</v>
      </c>
      <c r="IX77" s="148">
        <v>187039502900</v>
      </c>
      <c r="IY77" s="148">
        <v>130997347249</v>
      </c>
      <c r="IZ77" s="148">
        <v>149321992398.51001</v>
      </c>
      <c r="JA77" s="148">
        <v>163080764235.52011</v>
      </c>
      <c r="JB77" s="148">
        <v>153244631310.56003</v>
      </c>
      <c r="JC77" s="148">
        <v>150848965738.38004</v>
      </c>
      <c r="JD77" s="148">
        <v>146503251219.66</v>
      </c>
      <c r="JE77" s="148">
        <v>151050415160.12</v>
      </c>
      <c r="JF77" s="148">
        <v>162232388100.54001</v>
      </c>
      <c r="JG77" s="148">
        <v>177099719404.56006</v>
      </c>
      <c r="JH77" s="148">
        <v>208545129942.54993</v>
      </c>
      <c r="JI77" s="148">
        <v>169418392639.40997</v>
      </c>
      <c r="JJ77" s="148">
        <v>183345646089.10995</v>
      </c>
      <c r="JK77" s="148">
        <v>173704471523.75998</v>
      </c>
      <c r="JL77" s="148">
        <v>135831323526.88</v>
      </c>
      <c r="JM77" s="148">
        <v>182981956199.35995</v>
      </c>
      <c r="JN77" s="148">
        <v>178918754490.03998</v>
      </c>
      <c r="JO77" s="148">
        <v>188911713488.18994</v>
      </c>
      <c r="JP77" s="148">
        <v>215128499644.27002</v>
      </c>
      <c r="JQ77" s="148">
        <v>215926173542.99973</v>
      </c>
      <c r="JR77" s="148">
        <v>207889168839.66953</v>
      </c>
      <c r="JS77" s="148">
        <v>169641660747.75998</v>
      </c>
      <c r="JT77" s="148">
        <v>214075488896.53006</v>
      </c>
      <c r="JU77" s="148">
        <v>172058759325.94031</v>
      </c>
      <c r="JV77" s="148">
        <v>203202653888.20038</v>
      </c>
      <c r="JW77" s="148">
        <v>205859927807.94028</v>
      </c>
      <c r="JX77" s="148">
        <v>181589322079.7301</v>
      </c>
      <c r="JY77" s="148">
        <v>216636521906.94955</v>
      </c>
      <c r="JZ77" s="148">
        <v>180066175880.68027</v>
      </c>
      <c r="KA77" s="148">
        <v>140002167887.56982</v>
      </c>
      <c r="KB77" s="148">
        <v>193553189668.04929</v>
      </c>
      <c r="KC77" s="148">
        <v>189031730875.42896</v>
      </c>
      <c r="KD77" s="148">
        <v>206750799748.83997</v>
      </c>
      <c r="KE77" s="148">
        <v>193694521079.69974</v>
      </c>
    </row>
    <row r="78" spans="1:291" ht="13">
      <c r="A78" s="311" t="s">
        <v>309</v>
      </c>
      <c r="B78" s="148"/>
      <c r="C78" s="148"/>
      <c r="D78" s="148"/>
      <c r="E78" s="148"/>
      <c r="F78" s="148"/>
      <c r="G78" s="148"/>
      <c r="H78" s="148"/>
      <c r="I78" s="148"/>
      <c r="J78" s="148"/>
      <c r="K78" s="148"/>
      <c r="L78" s="148"/>
      <c r="M78" s="148"/>
      <c r="N78" s="148"/>
      <c r="O78" s="148"/>
      <c r="P78" s="148"/>
      <c r="Q78" s="148"/>
      <c r="R78" s="148"/>
      <c r="S78" s="148"/>
      <c r="T78" s="148"/>
      <c r="U78" s="148"/>
      <c r="V78" s="148"/>
      <c r="W78" s="148"/>
      <c r="X78" s="148"/>
      <c r="Y78" s="148"/>
      <c r="Z78" s="148">
        <v>883</v>
      </c>
      <c r="AA78" s="148">
        <v>1346</v>
      </c>
      <c r="AB78" s="148">
        <v>1714</v>
      </c>
      <c r="AC78" s="148">
        <v>1886</v>
      </c>
      <c r="AD78" s="148">
        <v>2555</v>
      </c>
      <c r="AE78" s="148">
        <v>2389</v>
      </c>
      <c r="AF78" s="148">
        <v>2969</v>
      </c>
      <c r="AG78" s="148">
        <v>1937</v>
      </c>
      <c r="AH78" s="148">
        <v>1598</v>
      </c>
      <c r="AI78" s="148">
        <v>1651</v>
      </c>
      <c r="AJ78" s="148">
        <v>1769</v>
      </c>
      <c r="AK78" s="148">
        <v>1789</v>
      </c>
      <c r="AL78" s="148">
        <v>1614</v>
      </c>
      <c r="AM78" s="148">
        <v>2101</v>
      </c>
      <c r="AN78" s="148">
        <v>2224</v>
      </c>
      <c r="AO78" s="148">
        <v>2616</v>
      </c>
      <c r="AP78" s="148">
        <v>2373</v>
      </c>
      <c r="AQ78" s="148">
        <v>2383</v>
      </c>
      <c r="AR78" s="148">
        <v>3699</v>
      </c>
      <c r="AS78" s="148">
        <v>3285</v>
      </c>
      <c r="AT78" s="148">
        <v>3920</v>
      </c>
      <c r="AU78" s="148">
        <v>4595</v>
      </c>
      <c r="AV78" s="148">
        <v>5903</v>
      </c>
      <c r="AW78" s="148">
        <v>4331</v>
      </c>
      <c r="AX78" s="148">
        <v>4657</v>
      </c>
      <c r="AY78" s="148">
        <v>5934</v>
      </c>
      <c r="AZ78" s="148">
        <v>8494</v>
      </c>
      <c r="BA78" s="148">
        <v>8352</v>
      </c>
      <c r="BB78" s="148">
        <v>8391</v>
      </c>
      <c r="BC78" s="148">
        <v>6735</v>
      </c>
      <c r="BD78" s="148">
        <v>5928</v>
      </c>
      <c r="BE78" s="148">
        <v>5691</v>
      </c>
      <c r="BF78" s="148">
        <v>5562</v>
      </c>
      <c r="BG78" s="148">
        <v>5920</v>
      </c>
      <c r="BH78" s="148">
        <v>6547</v>
      </c>
      <c r="BI78" s="148">
        <v>6518</v>
      </c>
      <c r="BJ78" s="148">
        <v>7377</v>
      </c>
      <c r="BK78" s="148">
        <v>9465</v>
      </c>
      <c r="BL78" s="148">
        <v>12838</v>
      </c>
      <c r="BM78" s="148">
        <v>11032</v>
      </c>
      <c r="BN78" s="148">
        <v>11455</v>
      </c>
      <c r="BO78" s="148">
        <v>11780</v>
      </c>
      <c r="BP78" s="148">
        <v>16592</v>
      </c>
      <c r="BQ78" s="148">
        <v>18160</v>
      </c>
      <c r="BR78" s="148">
        <v>16378</v>
      </c>
      <c r="BS78" s="148">
        <v>19732</v>
      </c>
      <c r="BT78" s="148">
        <v>16240</v>
      </c>
      <c r="BU78" s="148">
        <v>15445</v>
      </c>
      <c r="BV78" s="148">
        <v>21306</v>
      </c>
      <c r="BW78" s="148">
        <v>19790</v>
      </c>
      <c r="BX78" s="148">
        <v>23282</v>
      </c>
      <c r="BY78" s="148">
        <v>21207</v>
      </c>
      <c r="BZ78" s="148">
        <v>26995</v>
      </c>
      <c r="CA78" s="148">
        <v>20810</v>
      </c>
      <c r="CB78" s="148">
        <v>19647</v>
      </c>
      <c r="CC78" s="148">
        <v>22306</v>
      </c>
      <c r="CD78" s="148">
        <v>21571</v>
      </c>
      <c r="CE78" s="148">
        <v>23852</v>
      </c>
      <c r="CF78" s="148">
        <v>26252</v>
      </c>
      <c r="CG78" s="148">
        <v>24192</v>
      </c>
      <c r="CH78" s="148">
        <v>39475</v>
      </c>
      <c r="CI78" s="148">
        <v>32587</v>
      </c>
      <c r="CJ78" s="148">
        <v>46370</v>
      </c>
      <c r="CK78" s="148">
        <v>43018</v>
      </c>
      <c r="CL78" s="148">
        <v>45488</v>
      </c>
      <c r="CM78" s="148">
        <v>44736</v>
      </c>
      <c r="CN78" s="148">
        <v>46070</v>
      </c>
      <c r="CO78" s="148">
        <v>62961</v>
      </c>
      <c r="CP78" s="148">
        <v>53806</v>
      </c>
      <c r="CQ78" s="148">
        <v>55659</v>
      </c>
      <c r="CR78" s="148">
        <v>50613</v>
      </c>
      <c r="CS78" s="148">
        <v>47809</v>
      </c>
      <c r="CT78" s="148">
        <v>63394</v>
      </c>
      <c r="CU78" s="148">
        <v>55283</v>
      </c>
      <c r="CV78" s="148">
        <v>49989</v>
      </c>
      <c r="CW78" s="148">
        <v>49742</v>
      </c>
      <c r="CX78" s="148">
        <v>49687</v>
      </c>
      <c r="CY78" s="148">
        <v>55842</v>
      </c>
      <c r="CZ78" s="148">
        <v>56759</v>
      </c>
      <c r="DA78" s="148">
        <v>48517</v>
      </c>
      <c r="DB78" s="148">
        <v>53591</v>
      </c>
      <c r="DC78" s="148">
        <v>53123</v>
      </c>
      <c r="DD78" s="148">
        <v>45539</v>
      </c>
      <c r="DE78" s="148">
        <v>45948</v>
      </c>
      <c r="DF78" s="148">
        <v>53739</v>
      </c>
      <c r="DG78" s="148">
        <v>46732</v>
      </c>
      <c r="DH78" s="148">
        <v>61155</v>
      </c>
      <c r="DI78" s="148">
        <v>56203</v>
      </c>
      <c r="DJ78" s="148">
        <v>56555</v>
      </c>
      <c r="DK78" s="148">
        <v>63073</v>
      </c>
      <c r="DL78" s="148">
        <v>65791</v>
      </c>
      <c r="DM78" s="148">
        <v>61990</v>
      </c>
      <c r="DN78" s="148">
        <v>63477</v>
      </c>
      <c r="DO78" s="148">
        <v>63642</v>
      </c>
      <c r="DP78" s="148">
        <v>60332</v>
      </c>
      <c r="DQ78" s="148">
        <v>59298</v>
      </c>
      <c r="DR78" s="148">
        <v>65515</v>
      </c>
      <c r="DS78" s="148">
        <v>64277</v>
      </c>
      <c r="DT78" s="148">
        <v>79050</v>
      </c>
      <c r="DU78" s="148">
        <v>78813</v>
      </c>
      <c r="DV78" s="148">
        <v>87848</v>
      </c>
      <c r="DW78" s="148">
        <v>82481</v>
      </c>
      <c r="DX78" s="148">
        <v>85299</v>
      </c>
      <c r="DY78" s="148">
        <v>92405</v>
      </c>
      <c r="DZ78" s="148">
        <v>81301</v>
      </c>
      <c r="EA78" s="148">
        <v>79348</v>
      </c>
      <c r="EB78" s="148">
        <v>83295</v>
      </c>
      <c r="EC78" s="148">
        <v>91926</v>
      </c>
      <c r="ED78" s="148">
        <v>98352</v>
      </c>
      <c r="EE78" s="148">
        <v>107063</v>
      </c>
      <c r="EF78" s="148">
        <v>121239</v>
      </c>
      <c r="EG78" s="148">
        <v>97782</v>
      </c>
      <c r="EH78" s="148">
        <v>121971</v>
      </c>
      <c r="EI78" s="148">
        <v>118700</v>
      </c>
      <c r="EJ78" s="148">
        <v>114989</v>
      </c>
      <c r="EK78" s="148">
        <v>141721</v>
      </c>
      <c r="EL78" s="148">
        <v>125257</v>
      </c>
      <c r="EM78" s="148">
        <v>121132</v>
      </c>
      <c r="EN78" s="148">
        <v>122983</v>
      </c>
      <c r="EO78" s="148">
        <v>121897</v>
      </c>
      <c r="EP78" s="148">
        <v>125952</v>
      </c>
      <c r="EQ78" s="148">
        <v>110886</v>
      </c>
      <c r="ER78" s="148">
        <v>117648</v>
      </c>
      <c r="ES78" s="148">
        <f>31056+44937+29579</f>
        <v>105572</v>
      </c>
      <c r="ET78" s="148">
        <v>125361</v>
      </c>
      <c r="EU78" s="148">
        <v>111206</v>
      </c>
      <c r="EV78" s="148">
        <v>111423</v>
      </c>
      <c r="EW78" s="148">
        <v>113502</v>
      </c>
      <c r="EX78" s="148">
        <v>97899</v>
      </c>
      <c r="EY78" s="148">
        <v>108538</v>
      </c>
      <c r="EZ78" s="148">
        <v>97157</v>
      </c>
      <c r="FA78" s="148">
        <v>88221</v>
      </c>
      <c r="FB78" s="148">
        <v>114432</v>
      </c>
      <c r="FC78" s="148">
        <f>37583+36637+40362</f>
        <v>114582</v>
      </c>
      <c r="FD78" s="148">
        <v>127109</v>
      </c>
      <c r="FE78" s="148">
        <f>55976+46284+51610</f>
        <v>153870</v>
      </c>
      <c r="FF78" s="148">
        <f>48662+7523+39722+51605</f>
        <v>147512</v>
      </c>
      <c r="FG78" s="148">
        <v>148778</v>
      </c>
      <c r="FH78" s="148">
        <f>54928+22168+25944+27226+28278</f>
        <v>158544</v>
      </c>
      <c r="FI78" s="148">
        <v>163678</v>
      </c>
      <c r="FJ78" s="148">
        <v>141418</v>
      </c>
      <c r="FK78" s="148">
        <v>152069</v>
      </c>
      <c r="FL78" s="148">
        <v>134913</v>
      </c>
      <c r="FM78" s="148">
        <v>136246</v>
      </c>
      <c r="FN78" s="148">
        <v>153579</v>
      </c>
      <c r="FO78" s="148">
        <v>144925</v>
      </c>
      <c r="FP78" s="148">
        <v>144313</v>
      </c>
      <c r="FQ78" s="148">
        <v>134653</v>
      </c>
      <c r="FR78" s="148">
        <v>134653</v>
      </c>
      <c r="FS78" s="148">
        <v>108422</v>
      </c>
      <c r="FT78" s="148">
        <v>121284</v>
      </c>
      <c r="FU78" s="148">
        <v>110266</v>
      </c>
      <c r="FV78" s="148">
        <v>118015</v>
      </c>
      <c r="FW78" s="148">
        <v>141274</v>
      </c>
      <c r="FX78" s="148">
        <v>111350</v>
      </c>
      <c r="FY78" s="148">
        <v>113232</v>
      </c>
      <c r="FZ78" s="148">
        <v>132115</v>
      </c>
      <c r="GA78" s="148">
        <v>110391</v>
      </c>
      <c r="GB78" s="148">
        <v>136446</v>
      </c>
      <c r="GC78" s="148">
        <v>122240</v>
      </c>
      <c r="GD78" s="148">
        <v>117292</v>
      </c>
      <c r="GE78" s="148">
        <v>123285</v>
      </c>
      <c r="GF78" s="148">
        <v>132485</v>
      </c>
      <c r="GG78" s="148">
        <v>134587</v>
      </c>
      <c r="GH78" s="148">
        <v>141165</v>
      </c>
      <c r="GI78" s="148">
        <v>141008</v>
      </c>
      <c r="GJ78" s="148">
        <v>122394</v>
      </c>
      <c r="GK78" s="148">
        <v>106037</v>
      </c>
      <c r="GL78" s="148">
        <v>128625</v>
      </c>
      <c r="GM78" s="148">
        <v>121623</v>
      </c>
      <c r="GN78" s="148">
        <v>132305</v>
      </c>
      <c r="GO78" s="148">
        <v>104622</v>
      </c>
      <c r="GP78" s="148">
        <v>101967</v>
      </c>
      <c r="GQ78" s="148">
        <v>113382</v>
      </c>
      <c r="GR78" s="148">
        <v>121081</v>
      </c>
      <c r="GS78" s="148">
        <v>127384</v>
      </c>
      <c r="GT78" s="148">
        <v>113110</v>
      </c>
      <c r="GU78" s="148">
        <v>104182</v>
      </c>
      <c r="GV78" s="148">
        <v>105783</v>
      </c>
      <c r="GW78" s="148">
        <v>110145</v>
      </c>
      <c r="GX78" s="148">
        <v>119293</v>
      </c>
      <c r="GY78" s="148">
        <v>105389</v>
      </c>
      <c r="GZ78" s="148">
        <v>127680</v>
      </c>
      <c r="HA78" s="148">
        <v>100988</v>
      </c>
      <c r="HB78" s="148">
        <v>129525</v>
      </c>
      <c r="HC78" s="148">
        <v>118543</v>
      </c>
      <c r="HD78" s="148">
        <v>113846</v>
      </c>
      <c r="HE78" s="148">
        <v>126335</v>
      </c>
      <c r="HF78" s="148">
        <v>107617</v>
      </c>
      <c r="HG78" s="148">
        <v>116829</v>
      </c>
      <c r="HH78" s="148">
        <v>106035</v>
      </c>
      <c r="HI78" s="148">
        <v>101286</v>
      </c>
      <c r="HJ78" s="148">
        <v>134728</v>
      </c>
      <c r="HK78" s="148">
        <v>113827</v>
      </c>
      <c r="HL78" s="148">
        <v>127179</v>
      </c>
      <c r="HM78" s="148">
        <v>130856</v>
      </c>
      <c r="HN78" s="148">
        <v>150158</v>
      </c>
      <c r="HO78" s="148">
        <v>150821</v>
      </c>
      <c r="HP78" s="148">
        <v>148823</v>
      </c>
      <c r="HQ78" s="148">
        <v>171573</v>
      </c>
      <c r="HR78" s="148">
        <v>139602</v>
      </c>
      <c r="HS78" s="148">
        <v>163279</v>
      </c>
      <c r="HT78" s="148">
        <v>128837</v>
      </c>
      <c r="HU78" s="148">
        <v>145090</v>
      </c>
      <c r="HV78" s="148">
        <v>164551</v>
      </c>
      <c r="HW78" s="148">
        <v>152635</v>
      </c>
      <c r="HX78" s="148">
        <v>148954</v>
      </c>
      <c r="HY78" s="148">
        <v>173466</v>
      </c>
      <c r="HZ78" s="148">
        <v>190027</v>
      </c>
      <c r="IA78" s="148">
        <v>176147</v>
      </c>
      <c r="IB78" s="148">
        <v>197232</v>
      </c>
      <c r="IC78" s="148">
        <v>206762</v>
      </c>
      <c r="ID78" s="148">
        <v>197394</v>
      </c>
      <c r="IE78" s="148">
        <v>209029</v>
      </c>
      <c r="IF78" s="148">
        <v>200236</v>
      </c>
      <c r="IG78" s="148">
        <v>206932</v>
      </c>
      <c r="IH78" s="148">
        <v>259695</v>
      </c>
      <c r="II78" s="148">
        <v>249311</v>
      </c>
      <c r="IJ78" s="148">
        <v>381702</v>
      </c>
      <c r="IK78" s="148">
        <v>368303</v>
      </c>
      <c r="IL78" s="148">
        <v>356018</v>
      </c>
      <c r="IM78" s="148">
        <v>398419</v>
      </c>
      <c r="IN78" s="148">
        <v>414719</v>
      </c>
      <c r="IO78" s="148">
        <v>370936</v>
      </c>
      <c r="IP78" s="148">
        <v>407264</v>
      </c>
      <c r="IQ78" s="148">
        <v>409280</v>
      </c>
      <c r="IR78" s="148">
        <v>365513</v>
      </c>
      <c r="IS78" s="148">
        <v>331302</v>
      </c>
      <c r="IT78" s="148">
        <v>339671</v>
      </c>
      <c r="IU78" s="148">
        <v>409902</v>
      </c>
      <c r="IV78" s="148">
        <v>596201</v>
      </c>
      <c r="IW78" s="148">
        <v>510899</v>
      </c>
      <c r="IX78" s="148">
        <v>510269</v>
      </c>
      <c r="IY78" s="148">
        <v>577006</v>
      </c>
      <c r="IZ78" s="148">
        <v>499554</v>
      </c>
      <c r="JA78" s="148">
        <v>583770</v>
      </c>
      <c r="JB78" s="148">
        <v>652923</v>
      </c>
      <c r="JC78" s="148">
        <v>642676</v>
      </c>
      <c r="JD78" s="148">
        <v>616726</v>
      </c>
      <c r="JE78" s="148">
        <v>715250</v>
      </c>
      <c r="JF78" s="148">
        <v>753637</v>
      </c>
      <c r="JG78" s="148">
        <v>762423</v>
      </c>
      <c r="JH78" s="148">
        <v>940948</v>
      </c>
      <c r="JI78" s="148">
        <v>812994</v>
      </c>
      <c r="JJ78" s="148">
        <v>1025810</v>
      </c>
      <c r="JK78" s="148">
        <v>942799</v>
      </c>
      <c r="JL78" s="148">
        <v>822353</v>
      </c>
      <c r="JM78" s="148">
        <v>1195471</v>
      </c>
      <c r="JN78" s="148">
        <v>1047261</v>
      </c>
      <c r="JO78" s="148">
        <v>1071897</v>
      </c>
      <c r="JP78" s="148">
        <v>1367433</v>
      </c>
      <c r="JQ78" s="148">
        <v>1618226</v>
      </c>
      <c r="JR78" s="148">
        <v>1549031</v>
      </c>
      <c r="JS78" s="148">
        <v>1407583</v>
      </c>
      <c r="JT78" s="148">
        <v>1791228</v>
      </c>
      <c r="JU78" s="148">
        <v>1441016</v>
      </c>
      <c r="JV78" s="148">
        <v>1899664</v>
      </c>
      <c r="JW78" s="148">
        <v>1679164</v>
      </c>
      <c r="JX78" s="148">
        <v>1425783</v>
      </c>
      <c r="JY78" s="148">
        <v>2055724</v>
      </c>
      <c r="JZ78" s="148">
        <v>1811981</v>
      </c>
      <c r="KA78" s="148">
        <v>1402830</v>
      </c>
      <c r="KB78" s="148">
        <v>2024352</v>
      </c>
      <c r="KC78" s="148">
        <v>1690767</v>
      </c>
      <c r="KD78" s="148">
        <v>1681030</v>
      </c>
      <c r="KE78" s="148">
        <v>1765238</v>
      </c>
    </row>
    <row r="79" spans="1:291" ht="13">
      <c r="A79" s="542" t="s">
        <v>308</v>
      </c>
      <c r="B79" s="162"/>
      <c r="C79" s="162"/>
      <c r="D79" s="162"/>
      <c r="E79" s="162"/>
      <c r="F79" s="162"/>
      <c r="G79" s="162"/>
      <c r="H79" s="162"/>
      <c r="I79" s="162"/>
      <c r="J79" s="162"/>
      <c r="K79" s="162"/>
      <c r="L79" s="162"/>
      <c r="M79" s="162"/>
      <c r="N79" s="162"/>
      <c r="O79" s="162"/>
      <c r="P79" s="162"/>
      <c r="Q79" s="162"/>
      <c r="R79" s="162"/>
      <c r="S79" s="162"/>
      <c r="T79" s="162"/>
      <c r="U79" s="162"/>
      <c r="V79" s="162"/>
      <c r="W79" s="162"/>
      <c r="X79" s="162"/>
      <c r="Y79" s="162"/>
      <c r="Z79" s="162">
        <v>463553968.03208983</v>
      </c>
      <c r="AA79" s="162">
        <v>691730036.88</v>
      </c>
      <c r="AB79" s="162">
        <v>900407961.69000006</v>
      </c>
      <c r="AC79" s="162">
        <v>898399428.61000001</v>
      </c>
      <c r="AD79" s="162">
        <v>1002103902.03</v>
      </c>
      <c r="AE79" s="162">
        <v>822685159.13</v>
      </c>
      <c r="AF79" s="162">
        <v>913051049.64470994</v>
      </c>
      <c r="AG79" s="162">
        <v>874631194.00394988</v>
      </c>
      <c r="AH79" s="162">
        <v>623128606.23821998</v>
      </c>
      <c r="AI79" s="162">
        <v>535793254.30555999</v>
      </c>
      <c r="AJ79" s="162">
        <v>650053160.30704987</v>
      </c>
      <c r="AK79" s="162">
        <v>631124062.78999996</v>
      </c>
      <c r="AL79" s="162">
        <v>829108458.41999984</v>
      </c>
      <c r="AM79" s="162">
        <v>814529739.3599999</v>
      </c>
      <c r="AN79" s="162">
        <v>924990177.06999993</v>
      </c>
      <c r="AO79" s="162">
        <v>1013047159.4000001</v>
      </c>
      <c r="AP79" s="162">
        <v>1043178491.4600003</v>
      </c>
      <c r="AQ79" s="162">
        <v>776544713.9799999</v>
      </c>
      <c r="AR79" s="162">
        <v>1007961273.2099999</v>
      </c>
      <c r="AS79" s="162">
        <v>982582332.42000008</v>
      </c>
      <c r="AT79" s="162">
        <v>1170801841.0200002</v>
      </c>
      <c r="AU79" s="162">
        <v>1150088175.9400003</v>
      </c>
      <c r="AV79" s="162">
        <v>1780699174.1500006</v>
      </c>
      <c r="AW79" s="162">
        <v>1016710216.0399998</v>
      </c>
      <c r="AX79" s="162">
        <v>1020550475.66</v>
      </c>
      <c r="AY79" s="162">
        <v>1620340004.2000005</v>
      </c>
      <c r="AZ79" s="162">
        <v>1829804559.9899993</v>
      </c>
      <c r="BA79" s="162">
        <v>1924202899.6900008</v>
      </c>
      <c r="BB79" s="162">
        <v>1614210935.0599997</v>
      </c>
      <c r="BC79" s="162">
        <v>1186578583.5099995</v>
      </c>
      <c r="BD79" s="162">
        <v>1231472181.7000012</v>
      </c>
      <c r="BE79" s="162">
        <v>1284057053.25</v>
      </c>
      <c r="BF79" s="162">
        <v>1588652264.6299999</v>
      </c>
      <c r="BG79" s="162">
        <v>1726302269.6000004</v>
      </c>
      <c r="BH79" s="162">
        <v>2101590429.6299994</v>
      </c>
      <c r="BI79" s="162">
        <v>1812861239.4800005</v>
      </c>
      <c r="BJ79" s="162">
        <v>2055813973.5900002</v>
      </c>
      <c r="BK79" s="162">
        <v>3163121745.8399992</v>
      </c>
      <c r="BL79" s="162">
        <v>3741558903.9399977</v>
      </c>
      <c r="BM79" s="162">
        <v>2984498864.1600008</v>
      </c>
      <c r="BN79" s="162">
        <v>2994089170.7399969</v>
      </c>
      <c r="BO79" s="162">
        <v>3020424833.5599999</v>
      </c>
      <c r="BP79" s="162">
        <v>4468750464.079998</v>
      </c>
      <c r="BQ79" s="162">
        <v>4418918448.7299976</v>
      </c>
      <c r="BR79" s="162">
        <v>4527151752.3000002</v>
      </c>
      <c r="BS79" s="162">
        <v>5293623344.1899996</v>
      </c>
      <c r="BT79" s="162">
        <v>4714338473.7500038</v>
      </c>
      <c r="BU79" s="162">
        <v>4253606835.9199991</v>
      </c>
      <c r="BV79" s="162">
        <v>6428736109.539999</v>
      </c>
      <c r="BW79" s="162">
        <v>6634816992.3399963</v>
      </c>
      <c r="BX79" s="162">
        <v>7307425647.7400026</v>
      </c>
      <c r="BY79" s="162">
        <v>8128198957.4700022</v>
      </c>
      <c r="BZ79" s="162">
        <v>7262361311.3900003</v>
      </c>
      <c r="CA79" s="162">
        <v>5470505507.0700026</v>
      </c>
      <c r="CB79" s="162">
        <v>5360367026.0100021</v>
      </c>
      <c r="CC79" s="162">
        <v>5583057493.0600052</v>
      </c>
      <c r="CD79" s="162">
        <v>6240214567.8500042</v>
      </c>
      <c r="CE79" s="162">
        <v>6913358998.8500042</v>
      </c>
      <c r="CF79" s="162">
        <v>7145281949.7200022</v>
      </c>
      <c r="CG79" s="162">
        <v>7245228038.0200005</v>
      </c>
      <c r="CH79" s="162">
        <v>8587578671.7299995</v>
      </c>
      <c r="CI79" s="162">
        <v>11843686588.530001</v>
      </c>
      <c r="CJ79" s="162">
        <v>14744977184.429995</v>
      </c>
      <c r="CK79" s="162">
        <v>14810886656.910002</v>
      </c>
      <c r="CL79" s="162">
        <v>16155281466.120014</v>
      </c>
      <c r="CM79" s="162">
        <v>18802678823.980007</v>
      </c>
      <c r="CN79" s="162">
        <v>22936145637.960011</v>
      </c>
      <c r="CO79" s="162">
        <v>23497265719.06002</v>
      </c>
      <c r="CP79" s="162">
        <v>23210932670.429996</v>
      </c>
      <c r="CQ79" s="162">
        <v>21754279810.820011</v>
      </c>
      <c r="CR79" s="162">
        <v>22134346137.219994</v>
      </c>
      <c r="CS79" s="162">
        <v>23736567958.5</v>
      </c>
      <c r="CT79" s="162">
        <v>23983717518.48</v>
      </c>
      <c r="CU79" s="162">
        <v>23150179579.98</v>
      </c>
      <c r="CV79" s="162">
        <v>21523832563.970001</v>
      </c>
      <c r="CW79" s="162">
        <v>20933681317.740002</v>
      </c>
      <c r="CX79" s="162">
        <v>22759688228.91</v>
      </c>
      <c r="CY79" s="162">
        <v>23509542715.840019</v>
      </c>
      <c r="CZ79" s="162">
        <v>18066902561.93</v>
      </c>
      <c r="DA79" s="162">
        <v>14126850605.91</v>
      </c>
      <c r="DB79" s="162">
        <v>11914130138.799999</v>
      </c>
      <c r="DC79" s="162">
        <v>7951374258.2399998</v>
      </c>
      <c r="DD79" s="162">
        <v>7958463751.7299995</v>
      </c>
      <c r="DE79" s="162">
        <v>6941697755.739974</v>
      </c>
      <c r="DF79" s="162">
        <v>7897048176.96</v>
      </c>
      <c r="DG79" s="162">
        <v>9013313093.1299992</v>
      </c>
      <c r="DH79" s="162">
        <v>9829640635.1900005</v>
      </c>
      <c r="DI79" s="162">
        <v>9738306570</v>
      </c>
      <c r="DJ79" s="162">
        <v>10890785773.27</v>
      </c>
      <c r="DK79" s="162">
        <v>12894578372.02</v>
      </c>
      <c r="DL79" s="162">
        <v>13543714574.519999</v>
      </c>
      <c r="DM79" s="162">
        <v>15265106022.129999</v>
      </c>
      <c r="DN79" s="162">
        <v>16458817718.690001</v>
      </c>
      <c r="DO79" s="162">
        <v>16665368781.030001</v>
      </c>
      <c r="DP79" s="162">
        <v>14552945234.440001</v>
      </c>
      <c r="DQ79" s="162">
        <v>15798533428.92</v>
      </c>
      <c r="DR79" s="162">
        <v>17714625646.200001</v>
      </c>
      <c r="DS79" s="162">
        <v>19824227735.029999</v>
      </c>
      <c r="DT79" s="162">
        <v>19423797802.849998</v>
      </c>
      <c r="DU79" s="162">
        <v>20511980401.580002</v>
      </c>
      <c r="DV79" s="162">
        <v>18895611958.310001</v>
      </c>
      <c r="DW79" s="162">
        <v>20342887949.27</v>
      </c>
      <c r="DX79" s="162">
        <v>19752639284.740002</v>
      </c>
      <c r="DY79" s="162">
        <v>20718060031.380001</v>
      </c>
      <c r="DZ79" s="162">
        <v>21967132240.169998</v>
      </c>
      <c r="EA79" s="162">
        <v>22083106489.77</v>
      </c>
      <c r="EB79" s="162">
        <v>22968361675.419998</v>
      </c>
      <c r="EC79" s="162">
        <v>22161521363.560001</v>
      </c>
      <c r="ED79" s="162">
        <v>23931603783.830002</v>
      </c>
      <c r="EE79" s="162">
        <v>27076518525.490002</v>
      </c>
      <c r="EF79" s="162">
        <v>26317680028.16</v>
      </c>
      <c r="EG79" s="162">
        <v>26822095978.130001</v>
      </c>
      <c r="EH79" s="162">
        <v>26398487487.860001</v>
      </c>
      <c r="EI79" s="162">
        <v>31654177946.5</v>
      </c>
      <c r="EJ79" s="162">
        <v>31176453539.790001</v>
      </c>
      <c r="EK79" s="162">
        <v>30471662187.639999</v>
      </c>
      <c r="EL79" s="162">
        <v>33079368196.43</v>
      </c>
      <c r="EM79" s="162">
        <v>34251737070.889999</v>
      </c>
      <c r="EN79" s="162">
        <v>35200962958.669998</v>
      </c>
      <c r="EO79" s="162">
        <f>3591657754146/100</f>
        <v>35916577541.459999</v>
      </c>
      <c r="EP79" s="162">
        <v>33258119994.450001</v>
      </c>
      <c r="EQ79" s="162">
        <v>37241323526.519997</v>
      </c>
      <c r="ER79" s="162">
        <v>31578136639.200001</v>
      </c>
      <c r="ES79" s="162">
        <f>2962361110853/100</f>
        <v>29623611108.529999</v>
      </c>
      <c r="ET79" s="162">
        <v>28278876347.049999</v>
      </c>
      <c r="EU79" s="162">
        <v>29623432956.27</v>
      </c>
      <c r="EV79" s="162">
        <v>30548458459.389999</v>
      </c>
      <c r="EW79" s="162">
        <v>29029077697.41</v>
      </c>
      <c r="EX79" s="162">
        <v>29921257617.599998</v>
      </c>
      <c r="EY79" s="162">
        <v>29931705158.400002</v>
      </c>
      <c r="EZ79" s="162">
        <v>33128099127.23</v>
      </c>
      <c r="FA79" s="162">
        <v>41424173197.440002</v>
      </c>
      <c r="FB79" s="162">
        <v>39189583446.779999</v>
      </c>
      <c r="FC79" s="162">
        <v>45834853495.050003</v>
      </c>
      <c r="FD79" s="162">
        <v>49183043066.209999</v>
      </c>
      <c r="FE79" s="162">
        <v>49980368638.599998</v>
      </c>
      <c r="FF79" s="162">
        <v>43565740861.699997</v>
      </c>
      <c r="FG79" s="162">
        <v>40726294622.029999</v>
      </c>
      <c r="FH79" s="162">
        <v>40188058486.129906</v>
      </c>
      <c r="FI79" s="162">
        <v>37640390170.509995</v>
      </c>
      <c r="FJ79" s="162">
        <v>34979154899.569916</v>
      </c>
      <c r="FK79" s="162">
        <v>34468004846.260002</v>
      </c>
      <c r="FL79" s="162">
        <v>34255142790.349712</v>
      </c>
      <c r="FM79" s="162">
        <v>39223495145.870003</v>
      </c>
      <c r="FN79" s="162">
        <v>33094857626.259998</v>
      </c>
      <c r="FO79" s="162">
        <v>33648663589.799999</v>
      </c>
      <c r="FP79" s="162">
        <v>37011651768.660004</v>
      </c>
      <c r="FQ79" s="162">
        <v>36125732377.220001</v>
      </c>
      <c r="FR79" s="162">
        <v>33430410086.43</v>
      </c>
      <c r="FS79" s="162">
        <v>32212994493.91</v>
      </c>
      <c r="FT79" s="162">
        <v>33762404943.07</v>
      </c>
      <c r="FU79" s="162">
        <v>29584861543.09</v>
      </c>
      <c r="FV79" s="162">
        <v>29651516441.860001</v>
      </c>
      <c r="FW79" s="162">
        <v>33380903558.349998</v>
      </c>
      <c r="FX79" s="162">
        <v>30302812433.849998</v>
      </c>
      <c r="FY79" s="162">
        <v>31378198482.75</v>
      </c>
      <c r="FZ79" s="162">
        <v>32983565154.66</v>
      </c>
      <c r="GA79" s="162">
        <v>35330004148.07</v>
      </c>
      <c r="GB79" s="162">
        <v>40570160962.269997</v>
      </c>
      <c r="GC79" s="162">
        <v>40541220143.800003</v>
      </c>
      <c r="GD79" s="162">
        <v>38865680481.230003</v>
      </c>
      <c r="GE79" s="162">
        <v>41519877735.330002</v>
      </c>
      <c r="GF79" s="162">
        <v>40063335355.769997</v>
      </c>
      <c r="GG79" s="162">
        <v>41669428303.43</v>
      </c>
      <c r="GH79" s="162">
        <v>40222388551.879997</v>
      </c>
      <c r="GI79" s="162">
        <v>40237297457.160004</v>
      </c>
      <c r="GJ79" s="162">
        <v>39345547197.980003</v>
      </c>
      <c r="GK79" s="162">
        <v>34117995943.150002</v>
      </c>
      <c r="GL79" s="162">
        <v>35438856536.870003</v>
      </c>
      <c r="GM79" s="162">
        <v>32961727650.529999</v>
      </c>
      <c r="GN79" s="162">
        <v>37516527798.949997</v>
      </c>
      <c r="GO79" s="162">
        <v>35911345046.790001</v>
      </c>
      <c r="GP79" s="162">
        <v>33253843073.990002</v>
      </c>
      <c r="GQ79" s="162">
        <v>41524617155.669998</v>
      </c>
      <c r="GR79" s="162">
        <v>45380573442.459999</v>
      </c>
      <c r="GS79" s="162">
        <v>41924061736.279999</v>
      </c>
      <c r="GT79" s="162">
        <v>40514886190.150002</v>
      </c>
      <c r="GU79" s="162">
        <v>39800888693.519997</v>
      </c>
      <c r="GV79" s="162">
        <v>37716975610.07</v>
      </c>
      <c r="GW79" s="162">
        <v>41016567480.589996</v>
      </c>
      <c r="GX79" s="162">
        <v>41731290726.190002</v>
      </c>
      <c r="GY79" s="162">
        <v>41078179101.080002</v>
      </c>
      <c r="GZ79" s="162">
        <v>38714925507.010002</v>
      </c>
      <c r="HA79" s="162">
        <v>33188641508.310001</v>
      </c>
      <c r="HB79" s="162">
        <v>33735185753.220001</v>
      </c>
      <c r="HC79" s="162">
        <v>33162478620.810001</v>
      </c>
      <c r="HD79" s="162">
        <v>34635207423.330002</v>
      </c>
      <c r="HE79" s="162">
        <v>37642690447.589996</v>
      </c>
      <c r="HF79" s="162">
        <v>39984020379.599998</v>
      </c>
      <c r="HG79" s="162">
        <v>40435474305.910004</v>
      </c>
      <c r="HH79" s="162">
        <v>39512106655.870003</v>
      </c>
      <c r="HI79" s="162">
        <v>39154427017.059998</v>
      </c>
      <c r="HJ79" s="162">
        <v>43173551212.849998</v>
      </c>
      <c r="HK79" s="162" t="s">
        <v>66</v>
      </c>
      <c r="HL79" s="162">
        <v>40714879824.449997</v>
      </c>
      <c r="HM79" s="162">
        <v>41789853856.900002</v>
      </c>
      <c r="HN79" s="162" t="s">
        <v>68</v>
      </c>
      <c r="HO79" s="162">
        <v>39902738563.529999</v>
      </c>
      <c r="HP79" s="162">
        <v>48436208130.919998</v>
      </c>
      <c r="HQ79" s="162">
        <v>42757191758.120003</v>
      </c>
      <c r="HR79" s="162">
        <v>42977921174.139999</v>
      </c>
      <c r="HS79" s="162">
        <v>51591687666.389801</v>
      </c>
      <c r="HT79" s="162">
        <v>50831508021.660004</v>
      </c>
      <c r="HU79" s="162">
        <v>56307988859.936897</v>
      </c>
      <c r="HV79" s="162">
        <v>51706379020.749954</v>
      </c>
      <c r="HW79" s="162">
        <v>57901609209.250046</v>
      </c>
      <c r="HX79" s="162">
        <v>57825327052.309937</v>
      </c>
      <c r="HY79" s="162">
        <v>57275722578.330017</v>
      </c>
      <c r="HZ79" s="162">
        <v>57051653641.740021</v>
      </c>
      <c r="IA79" s="162">
        <v>54765478822.380058</v>
      </c>
      <c r="IB79" s="162">
        <v>55900254128.009987</v>
      </c>
      <c r="IC79" s="162">
        <v>58062613138.580032</v>
      </c>
      <c r="ID79" s="162">
        <v>66513440337.619934</v>
      </c>
      <c r="IE79" s="162">
        <v>61832077658.90004</v>
      </c>
      <c r="IF79" s="162">
        <v>62119499677.769997</v>
      </c>
      <c r="IG79" s="162">
        <v>70201127264.059998</v>
      </c>
      <c r="IH79" s="162">
        <v>72142477377.900055</v>
      </c>
      <c r="II79" s="162">
        <v>76089316959.129959</v>
      </c>
      <c r="IJ79" s="162">
        <v>61034420080.149956</v>
      </c>
      <c r="IK79" s="162">
        <v>64153824214.000015</v>
      </c>
      <c r="IL79" s="162">
        <v>72047091722.299973</v>
      </c>
      <c r="IM79" s="162">
        <v>65077040916.100044</v>
      </c>
      <c r="IN79" s="162">
        <v>70065157954.260025</v>
      </c>
      <c r="IO79" s="162">
        <v>75303549030.340027</v>
      </c>
      <c r="IP79" s="162">
        <v>79888160061.560013</v>
      </c>
      <c r="IQ79" s="162">
        <v>81545083025.630005</v>
      </c>
      <c r="IR79" s="162">
        <v>82730067990.58989</v>
      </c>
      <c r="IS79" s="162">
        <v>87945191184.619888</v>
      </c>
      <c r="IT79" s="162">
        <v>97691553498.680008</v>
      </c>
      <c r="IU79" s="162">
        <v>110594518504</v>
      </c>
      <c r="IV79" s="162">
        <v>106126807043</v>
      </c>
      <c r="IW79" s="162">
        <v>110232745143</v>
      </c>
      <c r="IX79" s="162">
        <v>104941343477</v>
      </c>
      <c r="IY79" s="162">
        <v>113109905447</v>
      </c>
      <c r="IZ79" s="162">
        <v>101044228836</v>
      </c>
      <c r="JA79" s="162">
        <v>102360523875</v>
      </c>
      <c r="JB79" s="162">
        <v>102641573024</v>
      </c>
      <c r="JC79" s="162">
        <v>110505866680</v>
      </c>
      <c r="JD79" s="162">
        <v>104742264126</v>
      </c>
      <c r="JE79" s="162">
        <v>97688521462</v>
      </c>
      <c r="JF79" s="162">
        <v>109285040369</v>
      </c>
      <c r="JG79" s="162">
        <v>115803752645</v>
      </c>
      <c r="JH79" s="162">
        <v>111427214699</v>
      </c>
      <c r="JI79" s="162">
        <v>110967922132</v>
      </c>
      <c r="JJ79" s="162">
        <v>108714977459</v>
      </c>
      <c r="JK79" s="162">
        <v>95880092537</v>
      </c>
      <c r="JL79" s="162">
        <v>101493830837</v>
      </c>
      <c r="JM79" s="162">
        <v>105602434031</v>
      </c>
      <c r="JN79" s="162">
        <v>117350388886</v>
      </c>
      <c r="JO79" s="162">
        <v>129255613177</v>
      </c>
      <c r="JP79" s="162">
        <v>130525150307</v>
      </c>
      <c r="JQ79" s="162">
        <v>123971376305</v>
      </c>
      <c r="JR79" s="162">
        <v>127050126347</v>
      </c>
      <c r="JS79" s="162">
        <v>131779894300</v>
      </c>
      <c r="JT79" s="162">
        <v>115051257105</v>
      </c>
      <c r="JU79" s="162">
        <v>125845641101</v>
      </c>
      <c r="JV79" s="162">
        <v>133328191742</v>
      </c>
      <c r="JW79" s="162">
        <v>124417763233</v>
      </c>
      <c r="JX79" s="162">
        <v>123556275753</v>
      </c>
      <c r="JY79" s="162">
        <v>122620023756</v>
      </c>
      <c r="JZ79" s="162">
        <v>129138136976</v>
      </c>
      <c r="KA79" s="162">
        <v>132076632863</v>
      </c>
      <c r="KB79" s="162">
        <v>131302674988</v>
      </c>
      <c r="KC79" s="162">
        <v>131974242269</v>
      </c>
      <c r="KD79" s="162">
        <v>128599614918</v>
      </c>
      <c r="KE79" s="162">
        <v>139237839783</v>
      </c>
    </row>
    <row r="80" spans="1:291" ht="13">
      <c r="A80" s="551" t="s">
        <v>512</v>
      </c>
      <c r="B80" s="148"/>
      <c r="C80" s="148"/>
      <c r="D80" s="148"/>
      <c r="E80" s="148"/>
      <c r="F80" s="148"/>
      <c r="G80" s="148"/>
      <c r="H80" s="148"/>
      <c r="I80" s="148"/>
      <c r="J80" s="148"/>
      <c r="K80" s="148"/>
      <c r="L80" s="148"/>
      <c r="M80" s="148"/>
      <c r="N80" s="148"/>
      <c r="O80" s="148"/>
      <c r="P80" s="148"/>
      <c r="Q80" s="148"/>
      <c r="R80" s="148"/>
      <c r="S80" s="148"/>
      <c r="T80" s="148"/>
      <c r="U80" s="148"/>
      <c r="V80" s="148"/>
      <c r="W80" s="148"/>
      <c r="X80" s="148"/>
      <c r="Y80" s="148"/>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c r="AW80" s="148"/>
      <c r="AX80" s="148"/>
      <c r="AY80" s="148"/>
      <c r="AZ80" s="148"/>
      <c r="BA80" s="148"/>
      <c r="BB80" s="148"/>
      <c r="BC80" s="148"/>
      <c r="BD80" s="148"/>
      <c r="BE80" s="148"/>
      <c r="BF80" s="148"/>
      <c r="BG80" s="148"/>
      <c r="BH80" s="148"/>
      <c r="BI80" s="148"/>
      <c r="BJ80" s="148"/>
      <c r="BK80" s="148"/>
      <c r="BL80" s="148"/>
      <c r="BM80" s="148"/>
      <c r="BN80" s="148"/>
      <c r="BO80" s="148"/>
      <c r="BP80" s="148"/>
      <c r="BQ80" s="148"/>
      <c r="BR80" s="148"/>
      <c r="BS80" s="148"/>
      <c r="BT80" s="148"/>
      <c r="BU80" s="148"/>
      <c r="BV80" s="148"/>
      <c r="BW80" s="148"/>
      <c r="BX80" s="148"/>
      <c r="BY80" s="148"/>
      <c r="BZ80" s="148"/>
      <c r="CA80" s="148"/>
      <c r="CB80" s="148"/>
      <c r="CC80" s="148"/>
      <c r="CD80" s="148"/>
      <c r="CE80" s="148"/>
      <c r="CF80" s="148"/>
      <c r="CG80" s="148"/>
      <c r="CH80" s="148"/>
      <c r="CI80" s="148"/>
      <c r="CJ80" s="148"/>
      <c r="CK80" s="148"/>
      <c r="CL80" s="148"/>
      <c r="CM80" s="148"/>
      <c r="CN80" s="148"/>
      <c r="CO80" s="148"/>
      <c r="CP80" s="148"/>
      <c r="CQ80" s="148"/>
      <c r="CR80" s="148"/>
      <c r="CS80" s="148"/>
      <c r="CT80" s="148"/>
      <c r="CU80" s="148"/>
      <c r="CV80" s="148"/>
      <c r="CW80" s="148"/>
      <c r="CX80" s="148"/>
      <c r="CY80" s="148"/>
      <c r="CZ80" s="148"/>
      <c r="DA80" s="148"/>
      <c r="DB80" s="148"/>
      <c r="DC80" s="148"/>
      <c r="DD80" s="148"/>
      <c r="DE80" s="148"/>
      <c r="DF80" s="148"/>
      <c r="DG80" s="148"/>
      <c r="DH80" s="148"/>
      <c r="DI80" s="148"/>
      <c r="DJ80" s="148"/>
      <c r="DK80" s="148"/>
      <c r="DL80" s="148"/>
      <c r="DM80" s="148"/>
      <c r="DN80" s="148"/>
      <c r="DO80" s="148"/>
      <c r="DP80" s="148"/>
      <c r="DQ80" s="148"/>
      <c r="DR80" s="148"/>
      <c r="DS80" s="148"/>
      <c r="DT80" s="148"/>
      <c r="DU80" s="148"/>
      <c r="DV80" s="148"/>
      <c r="DW80" s="148"/>
      <c r="DX80" s="148"/>
      <c r="DY80" s="148"/>
      <c r="DZ80" s="148"/>
      <c r="EA80" s="148"/>
      <c r="EB80" s="148"/>
      <c r="EC80" s="148"/>
      <c r="ED80" s="148"/>
      <c r="EE80" s="148"/>
      <c r="EF80" s="148"/>
      <c r="EG80" s="148"/>
      <c r="EH80" s="148"/>
      <c r="EI80" s="148"/>
      <c r="EJ80" s="148"/>
      <c r="EK80" s="148"/>
      <c r="EL80" s="148"/>
      <c r="EM80" s="148"/>
      <c r="EN80" s="148"/>
      <c r="EO80" s="148"/>
      <c r="EP80" s="148"/>
      <c r="EQ80" s="148"/>
      <c r="ER80" s="148"/>
      <c r="ES80" s="148"/>
      <c r="ET80" s="148"/>
      <c r="EU80" s="148"/>
      <c r="EV80" s="148"/>
      <c r="EW80" s="148"/>
      <c r="EX80" s="148"/>
      <c r="EY80" s="148"/>
      <c r="EZ80" s="148"/>
      <c r="FA80" s="148"/>
      <c r="FB80" s="148"/>
      <c r="FC80" s="148"/>
      <c r="FD80" s="148"/>
      <c r="FE80" s="148"/>
      <c r="FF80" s="148"/>
      <c r="FG80" s="148"/>
      <c r="FH80" s="148"/>
      <c r="FI80" s="148"/>
      <c r="FJ80" s="148"/>
      <c r="FK80" s="148"/>
      <c r="FL80" s="148"/>
      <c r="FM80" s="148"/>
      <c r="FN80" s="148"/>
      <c r="FO80" s="148"/>
      <c r="FP80" s="148"/>
      <c r="FQ80" s="148"/>
      <c r="FR80" s="148"/>
      <c r="FS80" s="148"/>
      <c r="FT80" s="148"/>
      <c r="FU80" s="148"/>
      <c r="FV80" s="148"/>
      <c r="FW80" s="148"/>
      <c r="FX80" s="148"/>
      <c r="FY80" s="148"/>
      <c r="FZ80" s="148"/>
      <c r="GA80" s="148"/>
      <c r="GB80" s="148"/>
      <c r="GC80" s="148"/>
      <c r="GD80" s="148"/>
      <c r="GE80" s="148"/>
      <c r="GF80" s="148"/>
      <c r="GG80" s="148"/>
      <c r="GH80" s="148"/>
      <c r="GI80" s="148"/>
      <c r="GJ80" s="148"/>
      <c r="GK80" s="148"/>
      <c r="GL80" s="148"/>
      <c r="GM80" s="148"/>
      <c r="GN80" s="148"/>
      <c r="GO80" s="148"/>
      <c r="GP80" s="148"/>
      <c r="GQ80" s="148"/>
      <c r="GR80" s="148"/>
      <c r="GS80" s="148"/>
      <c r="GT80" s="148"/>
      <c r="GU80" s="148"/>
      <c r="GV80" s="148"/>
      <c r="GW80" s="148"/>
      <c r="GX80" s="148"/>
      <c r="GY80" s="148"/>
      <c r="GZ80" s="148"/>
      <c r="HA80" s="148"/>
      <c r="HB80" s="148"/>
      <c r="HC80" s="148"/>
      <c r="HD80" s="148"/>
      <c r="HE80" s="148"/>
      <c r="HF80" s="148"/>
      <c r="HG80" s="148"/>
      <c r="HH80" s="148"/>
      <c r="HI80" s="148"/>
      <c r="HJ80" s="148"/>
      <c r="HK80" s="148"/>
      <c r="HL80" s="148"/>
      <c r="HM80" s="148"/>
      <c r="HN80" s="148"/>
      <c r="HO80" s="148"/>
      <c r="HP80" s="148"/>
      <c r="HQ80" s="148"/>
      <c r="HR80" s="148"/>
      <c r="HS80" s="148"/>
      <c r="HT80" s="148"/>
      <c r="HU80" s="148"/>
      <c r="HV80" s="148"/>
      <c r="HW80" s="148"/>
      <c r="HX80" s="148"/>
      <c r="HY80" s="148"/>
      <c r="HZ80" s="148"/>
      <c r="IA80" s="148"/>
      <c r="IB80" s="148"/>
      <c r="IC80" s="148"/>
      <c r="ID80" s="148"/>
      <c r="IE80" s="148"/>
      <c r="IF80" s="148"/>
      <c r="IG80" s="148"/>
      <c r="IH80" s="148"/>
      <c r="II80" s="148"/>
      <c r="IJ80" s="148"/>
      <c r="IK80" s="148"/>
      <c r="IL80" s="148"/>
      <c r="IM80" s="148"/>
      <c r="IN80" s="148"/>
      <c r="IO80" s="148"/>
      <c r="IP80" s="148"/>
      <c r="IQ80" s="148"/>
      <c r="IR80" s="148"/>
      <c r="IS80" s="148"/>
      <c r="IT80" s="552">
        <v>7.1520000000000004E-3</v>
      </c>
      <c r="IU80" s="552">
        <v>8.2000000000000007E-3</v>
      </c>
      <c r="IV80" s="552">
        <v>1.0742E-2</v>
      </c>
      <c r="IW80" s="552">
        <v>9.7520000000000003E-3</v>
      </c>
      <c r="IX80" s="552">
        <v>1.0444E-2</v>
      </c>
      <c r="IY80" s="552">
        <v>1.005E-2</v>
      </c>
      <c r="IZ80" s="552">
        <v>1.0218E-2</v>
      </c>
      <c r="JA80" s="552">
        <v>7.45E-3</v>
      </c>
      <c r="JB80" s="552">
        <v>7.2040000000000003E-3</v>
      </c>
      <c r="JC80" s="552">
        <v>1.0691000000000001E-2</v>
      </c>
      <c r="JD80" s="552">
        <v>1.3034E-2</v>
      </c>
      <c r="JE80" s="552">
        <v>1.4145E-2</v>
      </c>
      <c r="JF80" s="552">
        <v>1.5646E-2</v>
      </c>
      <c r="JG80" s="552">
        <v>2.0806000000000002E-2</v>
      </c>
      <c r="JH80" s="552">
        <v>1.7042000000000002E-2</v>
      </c>
      <c r="JI80" s="552">
        <v>1.7351999999999999E-2</v>
      </c>
      <c r="JJ80" s="552">
        <v>1.6605999999999999E-2</v>
      </c>
      <c r="JK80" s="552">
        <v>2.1500999999999999E-2</v>
      </c>
      <c r="JL80" s="552">
        <v>1.7266E-2</v>
      </c>
      <c r="JM80" s="552">
        <v>1.3764E-2</v>
      </c>
      <c r="JN80" s="552">
        <v>1.4763E-2</v>
      </c>
      <c r="JO80" s="552">
        <v>1.1022000000000001E-2</v>
      </c>
      <c r="JP80" s="552">
        <v>1.1198E-2</v>
      </c>
      <c r="JQ80" s="552">
        <v>1.5803999999999999E-2</v>
      </c>
      <c r="JR80" s="552">
        <v>1.5199000000000001E-2</v>
      </c>
      <c r="JS80" s="552">
        <v>1.5134999999999999E-2</v>
      </c>
      <c r="JT80" s="552">
        <v>1.3736999999999999E-2</v>
      </c>
      <c r="JU80" s="552">
        <v>1.2579999999999999E-2</v>
      </c>
      <c r="JV80" s="552">
        <v>1.2716999999999999E-2</v>
      </c>
      <c r="JW80" s="552">
        <v>1.1520000000000001E-2</v>
      </c>
      <c r="JX80" s="552">
        <v>9.7109999999999991E-3</v>
      </c>
      <c r="JY80" s="552">
        <v>8.48728324794501E-3</v>
      </c>
      <c r="JZ80" s="552">
        <v>1.3587674876880618E-2</v>
      </c>
      <c r="KA80" s="552">
        <v>9.944576488316148E-3</v>
      </c>
      <c r="KB80" s="552">
        <v>1.29842E-2</v>
      </c>
      <c r="KC80" s="552">
        <v>1.2193481910613979E-2</v>
      </c>
      <c r="KD80" s="552">
        <v>9.99565E-3</v>
      </c>
      <c r="KE80" s="600">
        <v>7.6157200000000003E-3</v>
      </c>
    </row>
    <row r="81" spans="1:291" ht="13">
      <c r="A81" s="340"/>
      <c r="B81" s="342"/>
      <c r="C81" s="342"/>
      <c r="D81" s="342"/>
      <c r="E81" s="342"/>
      <c r="F81" s="342"/>
      <c r="G81" s="342"/>
      <c r="H81" s="342"/>
      <c r="I81" s="342"/>
      <c r="J81" s="342"/>
      <c r="K81" s="342"/>
      <c r="L81" s="342"/>
      <c r="M81" s="342"/>
      <c r="N81" s="342"/>
      <c r="O81" s="342"/>
      <c r="P81" s="342"/>
      <c r="Q81" s="342"/>
      <c r="R81" s="342"/>
      <c r="S81" s="342"/>
      <c r="T81" s="342"/>
      <c r="U81" s="342"/>
      <c r="V81" s="342"/>
      <c r="W81" s="342"/>
      <c r="X81" s="342"/>
      <c r="Y81" s="342"/>
      <c r="Z81" s="342"/>
      <c r="AA81" s="342"/>
      <c r="AB81" s="342"/>
      <c r="AC81" s="342"/>
      <c r="AD81" s="342"/>
      <c r="AE81" s="342"/>
      <c r="AF81" s="342"/>
      <c r="AG81" s="342"/>
      <c r="AH81" s="342"/>
      <c r="AI81" s="342"/>
      <c r="AJ81" s="342"/>
      <c r="AK81" s="342"/>
      <c r="AL81" s="342"/>
      <c r="AM81" s="342"/>
      <c r="AN81" s="342"/>
      <c r="AO81" s="342"/>
      <c r="AP81" s="342"/>
      <c r="AQ81" s="342"/>
      <c r="AR81" s="342"/>
      <c r="AS81" s="342"/>
      <c r="AT81" s="342"/>
      <c r="AU81" s="342"/>
      <c r="AV81" s="342"/>
      <c r="AW81" s="342"/>
      <c r="AX81" s="342"/>
      <c r="AY81" s="342"/>
      <c r="AZ81" s="342"/>
      <c r="BA81" s="342"/>
      <c r="BB81" s="342"/>
      <c r="BC81" s="342"/>
      <c r="BD81" s="342"/>
      <c r="BE81" s="342"/>
      <c r="BF81" s="342"/>
      <c r="BG81" s="342"/>
      <c r="BH81" s="342"/>
      <c r="BI81" s="342"/>
      <c r="BJ81" s="342"/>
      <c r="BK81" s="342"/>
      <c r="BL81" s="342"/>
      <c r="BM81" s="342"/>
      <c r="BN81" s="342"/>
      <c r="BO81" s="342"/>
      <c r="BP81" s="342"/>
      <c r="BQ81" s="342"/>
      <c r="BR81" s="342"/>
      <c r="BS81" s="342"/>
      <c r="BT81" s="342"/>
      <c r="BU81" s="342"/>
      <c r="BV81" s="342"/>
      <c r="BW81" s="342"/>
      <c r="BX81" s="342"/>
      <c r="BY81" s="342"/>
      <c r="BZ81" s="342"/>
      <c r="CA81" s="342"/>
      <c r="CB81" s="342"/>
      <c r="CC81" s="342"/>
      <c r="CD81" s="342"/>
      <c r="CE81" s="342"/>
      <c r="CF81" s="342"/>
      <c r="CG81" s="342"/>
      <c r="CH81" s="342"/>
      <c r="CI81" s="342"/>
      <c r="CJ81" s="342"/>
      <c r="CK81" s="342"/>
      <c r="CL81" s="342"/>
      <c r="CM81" s="342"/>
      <c r="CN81" s="342"/>
      <c r="CO81" s="342"/>
      <c r="CP81" s="342"/>
      <c r="CQ81" s="342"/>
      <c r="CR81" s="342"/>
      <c r="CS81" s="342"/>
      <c r="CT81" s="342"/>
      <c r="CU81" s="342"/>
      <c r="CV81" s="342"/>
      <c r="CW81" s="342"/>
      <c r="CX81" s="342"/>
      <c r="CY81" s="342"/>
      <c r="CZ81" s="342"/>
      <c r="DA81" s="342"/>
      <c r="DB81" s="342"/>
      <c r="DC81" s="342"/>
      <c r="DD81" s="342"/>
      <c r="DE81" s="342"/>
      <c r="DF81" s="342"/>
      <c r="DG81" s="342"/>
      <c r="DH81" s="342"/>
      <c r="DI81" s="342"/>
      <c r="DJ81" s="342"/>
      <c r="DK81" s="342"/>
      <c r="DL81" s="342"/>
      <c r="DM81" s="342"/>
      <c r="DN81" s="342"/>
      <c r="DO81" s="342"/>
      <c r="DP81" s="342"/>
      <c r="DQ81" s="342"/>
      <c r="DR81" s="342"/>
      <c r="DS81" s="342"/>
      <c r="DT81" s="342"/>
      <c r="DU81" s="342"/>
      <c r="DV81" s="342"/>
      <c r="DW81" s="342"/>
      <c r="DX81" s="342"/>
      <c r="DY81" s="342"/>
      <c r="DZ81" s="342"/>
      <c r="EA81" s="342"/>
      <c r="EB81" s="342"/>
      <c r="EC81" s="342"/>
      <c r="ED81" s="342"/>
      <c r="EE81" s="342"/>
      <c r="EF81" s="342"/>
      <c r="EG81" s="342"/>
      <c r="EH81" s="342"/>
      <c r="EI81" s="342"/>
      <c r="EJ81" s="342"/>
      <c r="EK81" s="342"/>
      <c r="EL81" s="342"/>
      <c r="EM81" s="342"/>
      <c r="EN81" s="342"/>
      <c r="EO81" s="342"/>
      <c r="EP81" s="342"/>
      <c r="EQ81" s="342"/>
      <c r="ER81" s="342"/>
      <c r="ES81" s="342"/>
      <c r="ET81" s="342"/>
      <c r="EU81" s="342"/>
      <c r="EV81" s="342"/>
      <c r="EW81" s="342"/>
      <c r="EX81" s="342"/>
      <c r="EY81" s="342"/>
      <c r="EZ81" s="342"/>
      <c r="FA81" s="342"/>
      <c r="FB81" s="342"/>
      <c r="FC81" s="342"/>
      <c r="FD81" s="342"/>
      <c r="FE81" s="342"/>
      <c r="FF81" s="342"/>
      <c r="FG81" s="342"/>
      <c r="FH81" s="342"/>
      <c r="FI81" s="342"/>
      <c r="FJ81" s="342"/>
      <c r="FK81" s="342"/>
      <c r="FL81" s="342"/>
      <c r="FM81" s="342"/>
      <c r="FN81" s="342"/>
      <c r="FO81" s="342"/>
      <c r="FP81" s="342"/>
      <c r="FQ81" s="342"/>
      <c r="FR81" s="342"/>
      <c r="FS81" s="342"/>
      <c r="FT81" s="342"/>
      <c r="FU81" s="342"/>
      <c r="FV81" s="342"/>
      <c r="FW81" s="342"/>
      <c r="FX81" s="342"/>
      <c r="FY81" s="342"/>
      <c r="FZ81" s="342"/>
      <c r="GA81" s="342"/>
      <c r="GB81" s="342"/>
      <c r="GC81" s="342"/>
      <c r="GD81" s="342"/>
      <c r="GE81" s="342"/>
      <c r="GF81" s="342"/>
      <c r="GG81" s="342"/>
      <c r="GH81" s="342"/>
      <c r="GI81" s="342"/>
      <c r="GJ81" s="342"/>
      <c r="GK81" s="342"/>
      <c r="GL81" s="342"/>
      <c r="GM81" s="342"/>
      <c r="GN81" s="342"/>
      <c r="GO81" s="342"/>
      <c r="GP81" s="342"/>
      <c r="GQ81" s="342"/>
      <c r="GR81" s="342"/>
      <c r="GS81" s="342"/>
      <c r="GT81" s="342"/>
      <c r="GU81" s="342"/>
      <c r="GV81" s="342"/>
      <c r="GW81" s="342"/>
      <c r="GX81" s="342"/>
      <c r="GY81" s="342"/>
      <c r="GZ81" s="342"/>
      <c r="HA81" s="342"/>
      <c r="HB81" s="342"/>
      <c r="HC81" s="342"/>
      <c r="HD81" s="342"/>
      <c r="HE81" s="342"/>
      <c r="HF81" s="342"/>
      <c r="HG81" s="342"/>
      <c r="HH81" s="342"/>
      <c r="HI81" s="342"/>
      <c r="HJ81" s="342"/>
      <c r="HK81" s="342"/>
      <c r="HL81" s="342"/>
      <c r="HM81" s="342"/>
      <c r="HN81" s="342"/>
      <c r="HO81" s="342"/>
      <c r="HP81" s="342"/>
      <c r="HQ81" s="342"/>
      <c r="HR81" s="342"/>
      <c r="HS81" s="342"/>
      <c r="HT81" s="342"/>
      <c r="HU81" s="342"/>
      <c r="HV81" s="342"/>
      <c r="HW81" s="342"/>
      <c r="HX81" s="342"/>
      <c r="HY81" s="342"/>
      <c r="HZ81" s="342"/>
    </row>
    <row r="82" spans="1:291" s="344" customFormat="1" ht="13">
      <c r="A82" s="346"/>
      <c r="B82" s="347"/>
      <c r="C82" s="347"/>
      <c r="D82" s="347"/>
      <c r="E82" s="347"/>
      <c r="F82" s="347"/>
      <c r="G82" s="347"/>
      <c r="H82" s="347"/>
      <c r="I82" s="347"/>
      <c r="J82" s="347"/>
      <c r="K82" s="347"/>
      <c r="L82" s="347"/>
      <c r="M82" s="347"/>
      <c r="N82" s="347"/>
      <c r="O82" s="347"/>
      <c r="P82" s="347"/>
      <c r="Q82" s="347"/>
      <c r="R82" s="347"/>
      <c r="S82" s="347"/>
      <c r="T82" s="347"/>
      <c r="U82" s="347"/>
      <c r="V82" s="347"/>
      <c r="W82" s="347"/>
      <c r="X82" s="347"/>
      <c r="Y82" s="347"/>
      <c r="Z82" s="347"/>
      <c r="AA82" s="347"/>
      <c r="AB82" s="347"/>
      <c r="AC82" s="347"/>
      <c r="AD82" s="347"/>
      <c r="AE82" s="347"/>
      <c r="AF82" s="347"/>
      <c r="AG82" s="347"/>
      <c r="AH82" s="347"/>
      <c r="AI82" s="347"/>
      <c r="AJ82" s="347"/>
      <c r="AK82" s="347"/>
      <c r="AL82" s="347"/>
      <c r="AM82" s="347"/>
      <c r="AN82" s="347"/>
      <c r="AO82" s="347"/>
      <c r="AP82" s="347"/>
      <c r="AQ82" s="347"/>
      <c r="AR82" s="347"/>
      <c r="AS82" s="347"/>
      <c r="AT82" s="347"/>
      <c r="AU82" s="347"/>
      <c r="AV82" s="347"/>
      <c r="AW82" s="347"/>
      <c r="AX82" s="347"/>
      <c r="AY82" s="347"/>
      <c r="AZ82" s="347"/>
      <c r="BA82" s="347"/>
      <c r="BB82" s="347"/>
      <c r="BC82" s="347"/>
      <c r="BD82" s="347"/>
      <c r="BE82" s="347"/>
      <c r="BF82" s="347"/>
      <c r="BG82" s="347"/>
      <c r="BH82" s="347"/>
      <c r="BI82" s="347"/>
      <c r="BJ82" s="347"/>
      <c r="BK82" s="347"/>
      <c r="BL82" s="347"/>
      <c r="BM82" s="347"/>
      <c r="BN82" s="347"/>
      <c r="BO82" s="347"/>
      <c r="BP82" s="347"/>
      <c r="BQ82" s="347"/>
      <c r="BR82" s="347"/>
      <c r="BS82" s="347"/>
      <c r="BT82" s="347"/>
      <c r="BU82" s="347"/>
      <c r="BV82" s="347"/>
      <c r="BW82" s="347"/>
      <c r="BX82" s="347"/>
      <c r="BY82" s="347"/>
      <c r="BZ82" s="347"/>
      <c r="CA82" s="347"/>
      <c r="CB82" s="347"/>
      <c r="CC82" s="347"/>
      <c r="CD82" s="347"/>
      <c r="CE82" s="347"/>
      <c r="CF82" s="347"/>
      <c r="CG82" s="347"/>
      <c r="CH82" s="347"/>
      <c r="CI82" s="347"/>
      <c r="CJ82" s="347"/>
      <c r="CK82" s="347"/>
      <c r="CL82" s="347"/>
      <c r="CM82" s="347"/>
      <c r="CN82" s="347"/>
      <c r="CO82" s="347"/>
      <c r="CP82" s="347"/>
      <c r="CQ82" s="347"/>
      <c r="CR82" s="347"/>
      <c r="CS82" s="347"/>
      <c r="CT82" s="347"/>
      <c r="CU82" s="347"/>
      <c r="CV82" s="347"/>
      <c r="CW82" s="347"/>
      <c r="CX82" s="347"/>
      <c r="CY82" s="347"/>
      <c r="CZ82" s="347"/>
      <c r="DA82" s="347"/>
      <c r="DB82" s="347"/>
      <c r="DC82" s="347"/>
      <c r="DD82" s="347"/>
      <c r="DE82" s="347"/>
      <c r="DF82" s="347"/>
      <c r="DG82" s="347"/>
      <c r="DH82" s="347"/>
      <c r="DI82" s="347"/>
      <c r="DJ82" s="347"/>
      <c r="DK82" s="347"/>
      <c r="DL82" s="347"/>
      <c r="DM82" s="347"/>
      <c r="DN82" s="347"/>
      <c r="DO82" s="347"/>
      <c r="DP82" s="347"/>
      <c r="DQ82" s="347"/>
      <c r="DR82" s="347"/>
      <c r="DS82" s="347"/>
      <c r="DT82" s="347"/>
      <c r="DU82" s="347"/>
      <c r="DV82" s="347"/>
      <c r="DW82" s="347"/>
      <c r="DX82" s="347"/>
      <c r="DY82" s="347"/>
      <c r="DZ82" s="347"/>
      <c r="EA82" s="347"/>
      <c r="EB82" s="347"/>
      <c r="EC82" s="347"/>
      <c r="ED82" s="347"/>
      <c r="EE82" s="347"/>
      <c r="EF82" s="347"/>
      <c r="EG82" s="347"/>
      <c r="EH82" s="347"/>
      <c r="EI82" s="347"/>
      <c r="EJ82" s="347"/>
      <c r="EK82" s="347"/>
      <c r="EL82" s="347"/>
      <c r="EM82" s="347"/>
      <c r="EN82" s="347"/>
      <c r="EO82" s="347"/>
      <c r="EP82" s="347"/>
      <c r="EQ82" s="347"/>
      <c r="ER82" s="347"/>
      <c r="ES82" s="347"/>
      <c r="ET82" s="347"/>
      <c r="EU82" s="347"/>
      <c r="EV82" s="347"/>
      <c r="EW82" s="347"/>
      <c r="EX82" s="347"/>
      <c r="EY82" s="347"/>
      <c r="EZ82" s="347"/>
      <c r="FA82" s="347"/>
      <c r="FB82" s="347"/>
      <c r="FC82" s="347"/>
      <c r="FD82" s="347"/>
      <c r="FE82" s="347"/>
      <c r="FF82" s="347"/>
      <c r="FG82" s="347"/>
      <c r="FH82" s="347"/>
      <c r="FI82" s="347"/>
      <c r="FJ82" s="347"/>
      <c r="FK82" s="347"/>
      <c r="FL82" s="347"/>
      <c r="FM82" s="347"/>
      <c r="FN82" s="347"/>
      <c r="FO82" s="347"/>
      <c r="FP82" s="347"/>
      <c r="FQ82" s="347"/>
      <c r="FR82" s="347"/>
      <c r="FS82" s="347"/>
      <c r="FT82" s="347"/>
      <c r="FU82" s="347"/>
      <c r="FV82" s="347"/>
      <c r="FW82" s="347"/>
      <c r="FX82" s="347"/>
      <c r="FY82" s="347"/>
      <c r="FZ82" s="347"/>
      <c r="GA82" s="347"/>
      <c r="GB82" s="347"/>
      <c r="GC82" s="347"/>
      <c r="GD82" s="347"/>
      <c r="GE82" s="347"/>
      <c r="GF82" s="347"/>
      <c r="GG82" s="347"/>
      <c r="GH82" s="347"/>
      <c r="GI82" s="347"/>
      <c r="GJ82" s="347"/>
      <c r="GK82" s="347"/>
      <c r="GL82" s="347"/>
      <c r="GM82" s="347"/>
      <c r="GN82" s="347"/>
      <c r="GO82" s="347"/>
      <c r="GP82" s="347"/>
      <c r="GQ82" s="347"/>
      <c r="GR82" s="347"/>
      <c r="GS82" s="347"/>
      <c r="GT82" s="347"/>
      <c r="GU82" s="347"/>
      <c r="GV82" s="347"/>
      <c r="GW82" s="347"/>
      <c r="GX82" s="347"/>
      <c r="GY82" s="347"/>
      <c r="GZ82" s="347"/>
      <c r="HA82" s="347"/>
      <c r="HB82" s="347"/>
      <c r="HC82" s="347"/>
      <c r="HD82" s="347"/>
      <c r="HE82" s="347"/>
      <c r="HF82" s="347"/>
      <c r="HG82" s="347"/>
      <c r="HH82" s="347"/>
      <c r="HI82" s="347"/>
      <c r="HJ82" s="347"/>
      <c r="HK82" s="347"/>
      <c r="HL82" s="347"/>
      <c r="HM82" s="347"/>
      <c r="HN82" s="347"/>
      <c r="HO82" s="347"/>
      <c r="HP82" s="347"/>
      <c r="HQ82" s="347"/>
      <c r="HR82" s="347"/>
      <c r="HS82" s="347"/>
      <c r="HT82" s="347"/>
      <c r="HU82" s="347"/>
      <c r="HV82" s="347"/>
      <c r="HW82" s="347"/>
      <c r="HX82" s="347"/>
      <c r="HY82" s="347"/>
      <c r="HZ82" s="347"/>
    </row>
    <row r="83" spans="1:291" ht="18.5">
      <c r="A83" s="592" t="s">
        <v>516</v>
      </c>
    </row>
    <row r="84" spans="1:291" ht="13">
      <c r="A84" s="340"/>
      <c r="B84" s="342"/>
      <c r="C84" s="342"/>
      <c r="D84" s="342"/>
      <c r="E84" s="342"/>
      <c r="F84" s="342"/>
      <c r="G84" s="342"/>
      <c r="H84" s="342"/>
      <c r="I84" s="342"/>
      <c r="J84" s="342"/>
      <c r="K84" s="342"/>
      <c r="L84" s="342"/>
      <c r="M84" s="342"/>
      <c r="N84" s="342"/>
      <c r="O84" s="342"/>
      <c r="P84" s="342"/>
      <c r="Q84" s="342"/>
      <c r="R84" s="342"/>
      <c r="S84" s="342"/>
      <c r="T84" s="342"/>
      <c r="U84" s="342"/>
      <c r="V84" s="342"/>
      <c r="W84" s="342"/>
      <c r="X84" s="342"/>
      <c r="Y84" s="342"/>
      <c r="Z84" s="342"/>
      <c r="AA84" s="342"/>
      <c r="AB84" s="342"/>
      <c r="AC84" s="342"/>
      <c r="AD84" s="342"/>
      <c r="AE84" s="342"/>
      <c r="AF84" s="342"/>
      <c r="AG84" s="342"/>
      <c r="AH84" s="342"/>
      <c r="AI84" s="342"/>
      <c r="AJ84" s="342"/>
      <c r="AK84" s="342"/>
      <c r="AL84" s="342"/>
      <c r="AM84" s="342"/>
      <c r="AN84" s="342"/>
      <c r="AO84" s="342"/>
      <c r="AP84" s="342"/>
      <c r="AQ84" s="342"/>
      <c r="AR84" s="342"/>
      <c r="AS84" s="342"/>
      <c r="AT84" s="342"/>
      <c r="AU84" s="342"/>
      <c r="AV84" s="342"/>
      <c r="AW84" s="342"/>
      <c r="AX84" s="342"/>
      <c r="AY84" s="342"/>
      <c r="AZ84" s="342"/>
      <c r="BA84" s="342"/>
      <c r="BB84" s="342"/>
      <c r="BC84" s="342"/>
      <c r="BD84" s="342"/>
      <c r="BE84" s="342"/>
      <c r="BF84" s="342"/>
      <c r="BG84" s="342"/>
      <c r="BH84" s="342"/>
      <c r="BI84" s="342"/>
      <c r="BJ84" s="342"/>
      <c r="BK84" s="342"/>
      <c r="BL84" s="342"/>
      <c r="BM84" s="342"/>
      <c r="BN84" s="342"/>
      <c r="BO84" s="342"/>
      <c r="BP84" s="342"/>
      <c r="BQ84" s="342"/>
      <c r="BR84" s="342"/>
      <c r="BS84" s="342"/>
      <c r="BT84" s="342"/>
      <c r="BU84" s="342"/>
      <c r="BV84" s="342"/>
      <c r="BW84" s="342"/>
      <c r="BX84" s="342"/>
      <c r="BY84" s="342"/>
      <c r="BZ84" s="342"/>
      <c r="CA84" s="342"/>
      <c r="CB84" s="342"/>
      <c r="CC84" s="342"/>
      <c r="CD84" s="342"/>
      <c r="CE84" s="342"/>
      <c r="CF84" s="342"/>
      <c r="CG84" s="342"/>
      <c r="CH84" s="342"/>
      <c r="CI84" s="342"/>
      <c r="CJ84" s="342"/>
      <c r="CK84" s="342"/>
      <c r="CL84" s="342"/>
      <c r="CM84" s="342"/>
      <c r="CN84" s="342"/>
      <c r="CO84" s="342"/>
      <c r="CP84" s="342"/>
      <c r="CQ84" s="342"/>
      <c r="CR84" s="342"/>
      <c r="CS84" s="342"/>
      <c r="CT84" s="342"/>
      <c r="CU84" s="342"/>
      <c r="CV84" s="342"/>
      <c r="CW84" s="342"/>
      <c r="CX84" s="342"/>
      <c r="CY84" s="342"/>
      <c r="CZ84" s="342"/>
      <c r="DA84" s="342"/>
      <c r="DB84" s="342"/>
      <c r="DC84" s="342"/>
      <c r="DD84" s="342"/>
      <c r="DE84" s="342"/>
      <c r="DF84" s="342"/>
      <c r="DG84" s="342"/>
      <c r="DH84" s="342"/>
      <c r="DI84" s="342"/>
      <c r="DJ84" s="342"/>
      <c r="DK84" s="342"/>
      <c r="DL84" s="342"/>
      <c r="DM84" s="342"/>
      <c r="DN84" s="342"/>
      <c r="DO84" s="342"/>
      <c r="DP84" s="342"/>
      <c r="DQ84" s="342"/>
      <c r="DR84" s="342"/>
      <c r="DS84" s="342"/>
      <c r="DT84" s="342"/>
      <c r="DU84" s="342"/>
      <c r="DV84" s="342"/>
      <c r="DW84" s="342"/>
      <c r="DX84" s="342"/>
      <c r="DY84" s="342"/>
      <c r="DZ84" s="342"/>
      <c r="EA84" s="342"/>
      <c r="EB84" s="342"/>
      <c r="EC84" s="342"/>
      <c r="ED84" s="342"/>
      <c r="EE84" s="342"/>
      <c r="EF84" s="342"/>
      <c r="EG84" s="342"/>
      <c r="EH84" s="342"/>
      <c r="EI84" s="342"/>
      <c r="EJ84" s="342"/>
      <c r="EK84" s="342"/>
      <c r="EL84" s="342"/>
      <c r="EM84" s="342"/>
      <c r="EN84" s="342"/>
      <c r="EO84" s="342"/>
      <c r="EP84" s="342"/>
      <c r="EQ84" s="342"/>
      <c r="ER84" s="342"/>
      <c r="ES84" s="342"/>
      <c r="ET84" s="342"/>
      <c r="EU84" s="342"/>
      <c r="EV84" s="342"/>
      <c r="EW84" s="342"/>
      <c r="EX84" s="342"/>
      <c r="EY84" s="342"/>
      <c r="EZ84" s="342"/>
      <c r="FA84" s="342"/>
      <c r="FB84" s="342"/>
      <c r="FC84" s="342"/>
      <c r="FD84" s="342"/>
      <c r="FE84" s="342"/>
      <c r="FF84" s="342"/>
      <c r="FG84" s="342"/>
      <c r="FH84" s="342"/>
      <c r="FI84" s="342"/>
      <c r="FJ84" s="342"/>
      <c r="FK84" s="342"/>
      <c r="FL84" s="342"/>
      <c r="FM84" s="342"/>
      <c r="FN84" s="342"/>
      <c r="FO84" s="342"/>
      <c r="FP84" s="342"/>
      <c r="FQ84" s="342"/>
      <c r="FR84" s="342"/>
      <c r="FS84" s="342"/>
      <c r="FT84" s="342"/>
      <c r="FU84" s="342"/>
      <c r="FV84" s="342"/>
      <c r="FW84" s="342"/>
      <c r="FX84" s="342"/>
      <c r="FY84" s="342"/>
      <c r="FZ84" s="342"/>
      <c r="GA84" s="342"/>
      <c r="GB84" s="342"/>
      <c r="GC84" s="342"/>
      <c r="GD84" s="342"/>
      <c r="GE84" s="342"/>
      <c r="GF84" s="342"/>
      <c r="GG84" s="342"/>
      <c r="GH84" s="342"/>
      <c r="GI84" s="342"/>
      <c r="GJ84" s="342"/>
      <c r="GK84" s="342"/>
      <c r="GL84" s="342"/>
      <c r="GM84" s="342"/>
      <c r="GN84" s="342"/>
      <c r="GO84" s="342"/>
      <c r="GP84" s="342"/>
      <c r="GQ84" s="342"/>
      <c r="GR84" s="342"/>
      <c r="GS84" s="342"/>
      <c r="GT84" s="342"/>
      <c r="GU84" s="342"/>
      <c r="GV84" s="342"/>
      <c r="GW84" s="342"/>
      <c r="GX84" s="342"/>
      <c r="GY84" s="342"/>
      <c r="GZ84" s="342"/>
      <c r="HA84" s="342"/>
      <c r="HB84" s="342"/>
      <c r="HC84" s="342"/>
      <c r="HD84" s="342"/>
      <c r="HE84" s="342"/>
      <c r="HF84" s="342"/>
      <c r="HG84" s="342"/>
      <c r="HH84" s="342"/>
      <c r="HI84" s="342"/>
      <c r="HJ84" s="342"/>
      <c r="HK84" s="342"/>
      <c r="HL84" s="342"/>
      <c r="HM84" s="342"/>
      <c r="HN84" s="342"/>
      <c r="HO84" s="342"/>
      <c r="HP84" s="342"/>
      <c r="HQ84" s="342"/>
      <c r="HR84" s="342"/>
      <c r="HS84" s="342"/>
      <c r="HT84" s="342"/>
      <c r="HU84" s="342"/>
      <c r="HV84" s="342"/>
      <c r="HW84" s="342"/>
      <c r="HX84" s="342"/>
      <c r="HY84" s="342"/>
      <c r="HZ84" s="342"/>
    </row>
    <row r="85" spans="1:291" ht="15.5">
      <c r="A85" s="378" t="s">
        <v>256</v>
      </c>
    </row>
    <row r="86" spans="1:291" ht="13">
      <c r="A86" s="310" t="s">
        <v>371</v>
      </c>
      <c r="B86" s="207"/>
      <c r="C86" s="207">
        <v>33238</v>
      </c>
      <c r="D86" s="207">
        <v>33603</v>
      </c>
      <c r="E86" s="207">
        <v>33969</v>
      </c>
      <c r="F86" s="207">
        <v>34334</v>
      </c>
      <c r="G86" s="207">
        <v>34699</v>
      </c>
      <c r="H86" s="207">
        <v>35064</v>
      </c>
      <c r="I86" s="207">
        <v>35430</v>
      </c>
      <c r="J86" s="207">
        <v>35795</v>
      </c>
      <c r="K86" s="207">
        <v>36160</v>
      </c>
      <c r="L86" s="207">
        <v>36525</v>
      </c>
      <c r="M86" s="208">
        <v>36891</v>
      </c>
      <c r="N86" s="207">
        <v>36892</v>
      </c>
      <c r="O86" s="209">
        <v>36923</v>
      </c>
      <c r="P86" s="209">
        <v>36951</v>
      </c>
      <c r="Q86" s="209">
        <v>36982</v>
      </c>
      <c r="R86" s="209">
        <v>37012</v>
      </c>
      <c r="S86" s="209">
        <v>37043</v>
      </c>
      <c r="T86" s="209">
        <v>37073</v>
      </c>
      <c r="U86" s="209">
        <v>37104</v>
      </c>
      <c r="V86" s="209">
        <v>37135</v>
      </c>
      <c r="W86" s="209">
        <v>37165</v>
      </c>
      <c r="X86" s="209">
        <v>37196</v>
      </c>
      <c r="Y86" s="209">
        <v>37226</v>
      </c>
      <c r="Z86" s="207">
        <v>37257</v>
      </c>
      <c r="AA86" s="209">
        <v>37288</v>
      </c>
      <c r="AB86" s="209">
        <v>37316</v>
      </c>
      <c r="AC86" s="209">
        <v>37347</v>
      </c>
      <c r="AD86" s="209">
        <v>37377</v>
      </c>
      <c r="AE86" s="209">
        <v>37408</v>
      </c>
      <c r="AF86" s="209">
        <v>37438</v>
      </c>
      <c r="AG86" s="209">
        <v>37469</v>
      </c>
      <c r="AH86" s="209">
        <v>37500</v>
      </c>
      <c r="AI86" s="209">
        <v>37530</v>
      </c>
      <c r="AJ86" s="209">
        <v>37561</v>
      </c>
      <c r="AK86" s="209">
        <v>37591</v>
      </c>
      <c r="AL86" s="207">
        <v>37622</v>
      </c>
      <c r="AM86" s="209">
        <v>37653</v>
      </c>
      <c r="AN86" s="209">
        <v>37681</v>
      </c>
      <c r="AO86" s="209">
        <v>37712</v>
      </c>
      <c r="AP86" s="209">
        <v>37742</v>
      </c>
      <c r="AQ86" s="209">
        <v>37773</v>
      </c>
      <c r="AR86" s="209">
        <v>37803</v>
      </c>
      <c r="AS86" s="209">
        <v>37834</v>
      </c>
      <c r="AT86" s="209">
        <v>37865</v>
      </c>
      <c r="AU86" s="209">
        <v>37895</v>
      </c>
      <c r="AV86" s="209">
        <v>37926</v>
      </c>
      <c r="AW86" s="209">
        <v>37956</v>
      </c>
      <c r="AX86" s="207">
        <v>37987</v>
      </c>
      <c r="AY86" s="209">
        <v>38018</v>
      </c>
      <c r="AZ86" s="209">
        <v>38047</v>
      </c>
      <c r="BA86" s="209">
        <v>38078</v>
      </c>
      <c r="BB86" s="209">
        <v>38108</v>
      </c>
      <c r="BC86" s="209">
        <v>38139</v>
      </c>
      <c r="BD86" s="209">
        <v>38169</v>
      </c>
      <c r="BE86" s="209">
        <v>38200</v>
      </c>
      <c r="BF86" s="209">
        <v>38231</v>
      </c>
      <c r="BG86" s="209">
        <v>38261</v>
      </c>
      <c r="BH86" s="209">
        <v>38292</v>
      </c>
      <c r="BI86" s="209">
        <v>38322</v>
      </c>
      <c r="BJ86" s="207">
        <v>38353</v>
      </c>
      <c r="BK86" s="209">
        <v>38384</v>
      </c>
      <c r="BL86" s="209">
        <v>38412</v>
      </c>
      <c r="BM86" s="209">
        <v>38443</v>
      </c>
      <c r="BN86" s="209">
        <v>38473</v>
      </c>
      <c r="BO86" s="209">
        <v>38504</v>
      </c>
      <c r="BP86" s="209">
        <v>38534</v>
      </c>
      <c r="BQ86" s="209">
        <v>38565</v>
      </c>
      <c r="BR86" s="209">
        <v>38596</v>
      </c>
      <c r="BS86" s="209">
        <v>38626</v>
      </c>
      <c r="BT86" s="209">
        <v>38657</v>
      </c>
      <c r="BU86" s="209">
        <v>38687</v>
      </c>
      <c r="BV86" s="207">
        <v>38718</v>
      </c>
      <c r="BW86" s="209">
        <v>38749</v>
      </c>
      <c r="BX86" s="209">
        <v>38777</v>
      </c>
      <c r="BY86" s="209">
        <v>38808</v>
      </c>
      <c r="BZ86" s="209">
        <v>38838</v>
      </c>
      <c r="CA86" s="209">
        <v>38869</v>
      </c>
      <c r="CB86" s="209">
        <v>38899</v>
      </c>
      <c r="CC86" s="209">
        <v>38930</v>
      </c>
      <c r="CD86" s="209">
        <v>38961</v>
      </c>
      <c r="CE86" s="209">
        <v>38991</v>
      </c>
      <c r="CF86" s="209">
        <v>39022</v>
      </c>
      <c r="CG86" s="209">
        <v>39052</v>
      </c>
      <c r="CH86" s="207">
        <v>39083</v>
      </c>
      <c r="CI86" s="209">
        <v>39114</v>
      </c>
      <c r="CJ86" s="209">
        <v>39142</v>
      </c>
      <c r="CK86" s="209">
        <v>39173</v>
      </c>
      <c r="CL86" s="209">
        <v>39203</v>
      </c>
      <c r="CM86" s="209">
        <v>39234</v>
      </c>
      <c r="CN86" s="209">
        <v>39264</v>
      </c>
      <c r="CO86" s="209">
        <v>39295</v>
      </c>
      <c r="CP86" s="209">
        <v>39326</v>
      </c>
      <c r="CQ86" s="209">
        <v>39356</v>
      </c>
      <c r="CR86" s="209">
        <v>39387</v>
      </c>
      <c r="CS86" s="209">
        <v>39417</v>
      </c>
      <c r="CT86" s="207">
        <v>39448</v>
      </c>
      <c r="CU86" s="209">
        <v>39479</v>
      </c>
      <c r="CV86" s="209">
        <v>39508</v>
      </c>
      <c r="CW86" s="209">
        <v>39539</v>
      </c>
      <c r="CX86" s="209">
        <v>39569</v>
      </c>
      <c r="CY86" s="209">
        <v>39600</v>
      </c>
      <c r="CZ86" s="209">
        <v>39630</v>
      </c>
      <c r="DA86" s="209">
        <v>39661</v>
      </c>
      <c r="DB86" s="209">
        <v>39692</v>
      </c>
      <c r="DC86" s="209">
        <v>39722</v>
      </c>
      <c r="DD86" s="209">
        <v>39753</v>
      </c>
      <c r="DE86" s="209">
        <v>39783</v>
      </c>
      <c r="DF86" s="207">
        <v>39814</v>
      </c>
      <c r="DG86" s="209">
        <v>39845</v>
      </c>
      <c r="DH86" s="209">
        <v>39873</v>
      </c>
      <c r="DI86" s="209">
        <v>39904</v>
      </c>
      <c r="DJ86" s="209">
        <v>39934</v>
      </c>
      <c r="DK86" s="209">
        <v>39965</v>
      </c>
      <c r="DL86" s="209">
        <v>39995</v>
      </c>
      <c r="DM86" s="209">
        <v>40026</v>
      </c>
      <c r="DN86" s="209">
        <v>40057</v>
      </c>
      <c r="DO86" s="209">
        <v>40087</v>
      </c>
      <c r="DP86" s="209">
        <v>40118</v>
      </c>
      <c r="DQ86" s="209">
        <v>40118</v>
      </c>
      <c r="DR86" s="207">
        <v>40179</v>
      </c>
      <c r="DS86" s="209">
        <v>40210</v>
      </c>
      <c r="DT86" s="209">
        <v>40238</v>
      </c>
      <c r="DU86" s="209">
        <v>40269</v>
      </c>
      <c r="DV86" s="209">
        <v>40299</v>
      </c>
      <c r="DW86" s="209">
        <v>40330</v>
      </c>
      <c r="DX86" s="209">
        <v>40360</v>
      </c>
      <c r="DY86" s="209">
        <v>40391</v>
      </c>
      <c r="DZ86" s="209">
        <v>40422</v>
      </c>
      <c r="EA86" s="209">
        <v>40452</v>
      </c>
      <c r="EB86" s="209">
        <v>40483</v>
      </c>
      <c r="EC86" s="209">
        <v>40513</v>
      </c>
      <c r="ED86" s="207">
        <v>40544</v>
      </c>
      <c r="EE86" s="209">
        <v>40575</v>
      </c>
      <c r="EF86" s="209">
        <v>40603</v>
      </c>
      <c r="EG86" s="209">
        <v>40634</v>
      </c>
      <c r="EH86" s="209">
        <v>40664</v>
      </c>
      <c r="EI86" s="271">
        <v>40695</v>
      </c>
      <c r="EJ86" s="209">
        <v>40725</v>
      </c>
      <c r="EK86" s="209">
        <v>40756</v>
      </c>
      <c r="EL86" s="209">
        <v>40787</v>
      </c>
      <c r="EM86" s="209">
        <v>40817</v>
      </c>
      <c r="EN86" s="209">
        <v>40848</v>
      </c>
      <c r="EO86" s="210">
        <v>40878</v>
      </c>
      <c r="EP86" s="207">
        <v>40909</v>
      </c>
      <c r="EQ86" s="209">
        <v>40940</v>
      </c>
      <c r="ER86" s="209">
        <v>40969</v>
      </c>
      <c r="ES86" s="209">
        <v>41000</v>
      </c>
      <c r="ET86" s="209">
        <v>41030</v>
      </c>
      <c r="EU86" s="209">
        <v>41061</v>
      </c>
      <c r="EV86" s="209">
        <v>41091</v>
      </c>
      <c r="EW86" s="209">
        <v>41122</v>
      </c>
      <c r="EX86" s="209">
        <v>41153</v>
      </c>
      <c r="EY86" s="209">
        <v>41183</v>
      </c>
      <c r="EZ86" s="209">
        <v>41214</v>
      </c>
      <c r="FA86" s="210">
        <v>41244</v>
      </c>
      <c r="FB86" s="207">
        <v>41275</v>
      </c>
      <c r="FC86" s="209">
        <v>41306</v>
      </c>
      <c r="FD86" s="209">
        <v>41334</v>
      </c>
      <c r="FE86" s="209">
        <v>41365</v>
      </c>
      <c r="FF86" s="209">
        <v>41395</v>
      </c>
      <c r="FG86" s="209">
        <v>41426</v>
      </c>
      <c r="FH86" s="209">
        <v>41456</v>
      </c>
      <c r="FI86" s="209">
        <v>41487</v>
      </c>
      <c r="FJ86" s="209">
        <v>41518</v>
      </c>
      <c r="FK86" s="209">
        <v>41548</v>
      </c>
      <c r="FL86" s="209">
        <v>41579</v>
      </c>
      <c r="FM86" s="211">
        <v>41609</v>
      </c>
      <c r="FN86" s="207">
        <v>41640</v>
      </c>
      <c r="FO86" s="209">
        <v>41671</v>
      </c>
      <c r="FP86" s="209">
        <v>41699</v>
      </c>
      <c r="FQ86" s="209">
        <v>41730</v>
      </c>
      <c r="FR86" s="209">
        <v>41760</v>
      </c>
      <c r="FS86" s="209">
        <v>41791</v>
      </c>
      <c r="FT86" s="209">
        <v>41821</v>
      </c>
      <c r="FU86" s="209">
        <v>41852</v>
      </c>
      <c r="FV86" s="209">
        <v>41883</v>
      </c>
      <c r="FW86" s="209">
        <v>41913</v>
      </c>
      <c r="FX86" s="209">
        <v>41944</v>
      </c>
      <c r="FY86" s="211">
        <v>41974</v>
      </c>
      <c r="FZ86" s="207">
        <v>42005</v>
      </c>
      <c r="GA86" s="209">
        <v>42036</v>
      </c>
      <c r="GB86" s="209">
        <v>42064</v>
      </c>
      <c r="GC86" s="209">
        <v>42095</v>
      </c>
      <c r="GD86" s="209">
        <v>42125</v>
      </c>
      <c r="GE86" s="209">
        <v>42156</v>
      </c>
      <c r="GF86" s="209">
        <v>42186</v>
      </c>
      <c r="GG86" s="209">
        <v>42217</v>
      </c>
      <c r="GH86" s="209">
        <v>42248</v>
      </c>
      <c r="GI86" s="209">
        <v>42278</v>
      </c>
      <c r="GJ86" s="212">
        <v>42338</v>
      </c>
      <c r="GK86" s="212">
        <v>42369</v>
      </c>
      <c r="GL86" s="207">
        <v>42370</v>
      </c>
      <c r="GM86" s="212">
        <v>42401</v>
      </c>
      <c r="GN86" s="212">
        <v>42430</v>
      </c>
      <c r="GO86" s="212">
        <v>42461</v>
      </c>
      <c r="GP86" s="212">
        <v>42491</v>
      </c>
      <c r="GQ86" s="212">
        <v>42522</v>
      </c>
      <c r="GR86" s="212">
        <v>42552</v>
      </c>
      <c r="GS86" s="212">
        <v>42583</v>
      </c>
      <c r="GT86" s="212">
        <v>42614</v>
      </c>
      <c r="GU86" s="212">
        <v>42644</v>
      </c>
      <c r="GV86" s="212">
        <v>42675</v>
      </c>
      <c r="GW86" s="213">
        <v>42705</v>
      </c>
      <c r="GX86" s="214">
        <v>42736</v>
      </c>
      <c r="GY86" s="212">
        <v>42767</v>
      </c>
      <c r="GZ86" s="212">
        <v>42795</v>
      </c>
      <c r="HA86" s="212">
        <v>42826</v>
      </c>
      <c r="HB86" s="212">
        <v>42856</v>
      </c>
      <c r="HC86" s="212">
        <v>42887</v>
      </c>
      <c r="HD86" s="212">
        <v>42917</v>
      </c>
      <c r="HE86" s="212">
        <v>42948</v>
      </c>
      <c r="HF86" s="212">
        <v>42979</v>
      </c>
      <c r="HG86" s="212">
        <v>43009</v>
      </c>
      <c r="HH86" s="212">
        <v>43040</v>
      </c>
      <c r="HI86" s="260">
        <v>43070</v>
      </c>
      <c r="HJ86" s="256">
        <v>43101</v>
      </c>
      <c r="HK86" s="212">
        <v>43132</v>
      </c>
      <c r="HL86" s="212">
        <v>43160</v>
      </c>
      <c r="HM86" s="212">
        <v>43191</v>
      </c>
      <c r="HN86" s="212">
        <v>43221</v>
      </c>
      <c r="HO86" s="212">
        <v>43252</v>
      </c>
      <c r="HP86" s="212">
        <v>43282</v>
      </c>
      <c r="HQ86" s="212">
        <v>43313</v>
      </c>
      <c r="HR86" s="212">
        <v>43344</v>
      </c>
      <c r="HS86" s="212">
        <v>43374</v>
      </c>
      <c r="HT86" s="212">
        <v>43405</v>
      </c>
      <c r="HU86" s="212">
        <v>43435</v>
      </c>
      <c r="HV86" s="212">
        <v>43466</v>
      </c>
      <c r="HW86" s="212">
        <v>43497</v>
      </c>
      <c r="HX86" s="212">
        <v>43525</v>
      </c>
      <c r="HY86" s="212">
        <v>43556</v>
      </c>
      <c r="HZ86" s="212">
        <v>43586</v>
      </c>
      <c r="IA86" s="212">
        <v>43617</v>
      </c>
      <c r="IB86" s="212">
        <v>43647</v>
      </c>
      <c r="IC86" s="212">
        <v>43678</v>
      </c>
      <c r="ID86" s="212">
        <v>43709</v>
      </c>
      <c r="IE86" s="212">
        <v>43739</v>
      </c>
      <c r="IF86" s="212">
        <v>43770</v>
      </c>
      <c r="IG86" s="212">
        <v>43800</v>
      </c>
      <c r="IH86" s="212">
        <v>43831</v>
      </c>
      <c r="II86" s="212">
        <v>43862</v>
      </c>
      <c r="IJ86" s="212">
        <v>43891</v>
      </c>
      <c r="IK86" s="212">
        <v>43922</v>
      </c>
      <c r="IL86" s="212">
        <v>43952</v>
      </c>
      <c r="IM86" s="212">
        <v>43983</v>
      </c>
      <c r="IN86" s="212">
        <v>44013</v>
      </c>
      <c r="IO86" s="212">
        <v>44044</v>
      </c>
      <c r="IP86" s="271">
        <v>44075</v>
      </c>
      <c r="IQ86" s="271">
        <v>44105</v>
      </c>
      <c r="IR86" s="271">
        <v>44136</v>
      </c>
      <c r="IS86" s="271">
        <v>44166</v>
      </c>
      <c r="IT86" s="271">
        <v>44197</v>
      </c>
      <c r="IU86" s="271">
        <v>44228</v>
      </c>
      <c r="IV86" s="271">
        <v>44256</v>
      </c>
      <c r="IW86" s="271">
        <v>44287</v>
      </c>
      <c r="IX86" s="271">
        <v>44317</v>
      </c>
      <c r="IY86" s="271">
        <v>44348</v>
      </c>
      <c r="IZ86" s="271">
        <v>44378</v>
      </c>
      <c r="JA86" s="271">
        <v>44409</v>
      </c>
      <c r="JB86" s="271">
        <v>44440</v>
      </c>
      <c r="JC86" s="271">
        <v>44470</v>
      </c>
      <c r="JD86" s="271">
        <v>44501</v>
      </c>
      <c r="JE86" s="271">
        <v>44531</v>
      </c>
      <c r="JF86" s="271">
        <v>44562</v>
      </c>
      <c r="JG86" s="271">
        <v>44593</v>
      </c>
      <c r="JH86" s="271">
        <v>44621</v>
      </c>
      <c r="JI86" s="271">
        <v>44652</v>
      </c>
      <c r="JJ86" s="271">
        <v>44682</v>
      </c>
      <c r="JK86" s="271">
        <v>44713</v>
      </c>
      <c r="JL86" s="271">
        <v>44743</v>
      </c>
      <c r="JM86" s="271">
        <v>44774</v>
      </c>
      <c r="JN86" s="271">
        <v>44805</v>
      </c>
      <c r="JO86" s="271">
        <v>44835</v>
      </c>
      <c r="JP86" s="271">
        <v>44866</v>
      </c>
      <c r="JQ86" s="271">
        <v>44896</v>
      </c>
      <c r="JR86" s="271">
        <v>44927</v>
      </c>
      <c r="JS86" s="271">
        <v>44958</v>
      </c>
      <c r="JT86" s="271">
        <v>44986</v>
      </c>
      <c r="JU86" s="271">
        <f t="shared" ref="JU86:JZ86" si="20">JU11</f>
        <v>45017</v>
      </c>
      <c r="JV86" s="271">
        <f t="shared" si="20"/>
        <v>45047</v>
      </c>
      <c r="JW86" s="271">
        <f t="shared" si="20"/>
        <v>45078</v>
      </c>
      <c r="JX86" s="271">
        <f t="shared" si="20"/>
        <v>45108</v>
      </c>
      <c r="JY86" s="271">
        <f t="shared" si="20"/>
        <v>45139</v>
      </c>
      <c r="JZ86" s="271">
        <f t="shared" si="20"/>
        <v>45170</v>
      </c>
      <c r="KA86" s="271">
        <f t="shared" ref="KA86:KB86" si="21">KA11</f>
        <v>45200</v>
      </c>
      <c r="KB86" s="271">
        <f t="shared" si="21"/>
        <v>45231</v>
      </c>
      <c r="KC86" s="271">
        <f t="shared" ref="KC86:KD86" si="22">KC11</f>
        <v>45261</v>
      </c>
      <c r="KD86" s="271">
        <f t="shared" si="22"/>
        <v>45292</v>
      </c>
      <c r="KE86" s="271">
        <f>KE11</f>
        <v>45323</v>
      </c>
    </row>
    <row r="87" spans="1:291" ht="13">
      <c r="A87" s="381" t="s">
        <v>530</v>
      </c>
      <c r="B87" s="180"/>
      <c r="C87" s="180">
        <v>615</v>
      </c>
      <c r="D87" s="180">
        <v>601</v>
      </c>
      <c r="E87" s="180">
        <v>597</v>
      </c>
      <c r="F87" s="180">
        <v>582</v>
      </c>
      <c r="G87" s="180">
        <v>582</v>
      </c>
      <c r="H87" s="180">
        <v>577</v>
      </c>
      <c r="I87" s="180">
        <v>589</v>
      </c>
      <c r="J87" s="180">
        <v>595</v>
      </c>
      <c r="K87" s="180">
        <v>599</v>
      </c>
      <c r="L87" s="180">
        <v>534</v>
      </c>
      <c r="M87" s="181">
        <v>495</v>
      </c>
      <c r="N87" s="176">
        <v>492</v>
      </c>
      <c r="O87" s="177">
        <v>492</v>
      </c>
      <c r="P87" s="177">
        <v>488</v>
      </c>
      <c r="Q87" s="177">
        <v>481</v>
      </c>
      <c r="R87" s="177">
        <v>480</v>
      </c>
      <c r="S87" s="177">
        <v>461</v>
      </c>
      <c r="T87" s="177">
        <v>463</v>
      </c>
      <c r="U87" s="177">
        <v>462</v>
      </c>
      <c r="V87" s="177">
        <v>457</v>
      </c>
      <c r="W87" s="177">
        <v>455</v>
      </c>
      <c r="X87" s="177">
        <v>452</v>
      </c>
      <c r="Y87" s="177">
        <v>448</v>
      </c>
      <c r="Z87" s="176">
        <v>444</v>
      </c>
      <c r="AA87" s="177">
        <v>441</v>
      </c>
      <c r="AB87" s="177">
        <v>438</v>
      </c>
      <c r="AC87" s="177">
        <v>429</v>
      </c>
      <c r="AD87" s="177">
        <v>426</v>
      </c>
      <c r="AE87" s="177">
        <v>423</v>
      </c>
      <c r="AF87" s="177">
        <v>422</v>
      </c>
      <c r="AG87" s="177">
        <v>421</v>
      </c>
      <c r="AH87" s="177">
        <v>418</v>
      </c>
      <c r="AI87" s="177">
        <v>415</v>
      </c>
      <c r="AJ87" s="177">
        <v>411</v>
      </c>
      <c r="AK87" s="177">
        <v>406</v>
      </c>
      <c r="AL87" s="176">
        <v>401</v>
      </c>
      <c r="AM87" s="177">
        <v>396</v>
      </c>
      <c r="AN87" s="177">
        <v>394</v>
      </c>
      <c r="AO87" s="177">
        <v>393</v>
      </c>
      <c r="AP87" s="177">
        <v>393</v>
      </c>
      <c r="AQ87" s="177">
        <v>392</v>
      </c>
      <c r="AR87" s="177">
        <v>389</v>
      </c>
      <c r="AS87" s="177">
        <v>389</v>
      </c>
      <c r="AT87" s="177">
        <v>385</v>
      </c>
      <c r="AU87" s="177">
        <v>378</v>
      </c>
      <c r="AV87" s="177">
        <v>374</v>
      </c>
      <c r="AW87" s="177">
        <v>373</v>
      </c>
      <c r="AX87" s="176">
        <v>368</v>
      </c>
      <c r="AY87" s="177">
        <v>366</v>
      </c>
      <c r="AZ87" s="177">
        <v>361</v>
      </c>
      <c r="BA87" s="177">
        <v>358</v>
      </c>
      <c r="BB87" s="177">
        <v>354</v>
      </c>
      <c r="BC87" s="177">
        <v>352</v>
      </c>
      <c r="BD87" s="177">
        <v>351</v>
      </c>
      <c r="BE87" s="177">
        <v>348</v>
      </c>
      <c r="BF87" s="177">
        <v>349</v>
      </c>
      <c r="BG87" s="177">
        <v>347</v>
      </c>
      <c r="BH87" s="177">
        <v>344</v>
      </c>
      <c r="BI87" s="177">
        <v>342</v>
      </c>
      <c r="BJ87" s="176">
        <v>343</v>
      </c>
      <c r="BK87" s="177">
        <v>342</v>
      </c>
      <c r="BL87" s="177">
        <v>339</v>
      </c>
      <c r="BM87" s="177">
        <v>334</v>
      </c>
      <c r="BN87" s="177">
        <v>332</v>
      </c>
      <c r="BO87" s="177">
        <v>329</v>
      </c>
      <c r="BP87" s="177">
        <v>325</v>
      </c>
      <c r="BQ87" s="177">
        <v>322</v>
      </c>
      <c r="BR87" s="177">
        <v>320</v>
      </c>
      <c r="BS87" s="177">
        <v>321</v>
      </c>
      <c r="BT87" s="177">
        <v>318</v>
      </c>
      <c r="BU87" s="177">
        <v>315</v>
      </c>
      <c r="BV87" s="176">
        <v>312</v>
      </c>
      <c r="BW87" s="177">
        <v>311</v>
      </c>
      <c r="BX87" s="177">
        <v>308</v>
      </c>
      <c r="BY87" s="177">
        <v>308</v>
      </c>
      <c r="BZ87" s="177">
        <v>307</v>
      </c>
      <c r="CA87" s="177">
        <v>301</v>
      </c>
      <c r="CB87" s="177">
        <v>303</v>
      </c>
      <c r="CC87" s="177">
        <v>303</v>
      </c>
      <c r="CD87" s="177">
        <v>302</v>
      </c>
      <c r="CE87" s="177">
        <v>300</v>
      </c>
      <c r="CF87" s="177">
        <v>299</v>
      </c>
      <c r="CG87" s="177">
        <v>297</v>
      </c>
      <c r="CH87" s="176">
        <v>297</v>
      </c>
      <c r="CI87" s="177">
        <v>295</v>
      </c>
      <c r="CJ87" s="177">
        <v>298</v>
      </c>
      <c r="CK87" s="177">
        <v>294</v>
      </c>
      <c r="CL87" s="177">
        <v>292</v>
      </c>
      <c r="CM87" s="177">
        <v>292</v>
      </c>
      <c r="CN87" s="177">
        <v>288</v>
      </c>
      <c r="CO87" s="177">
        <v>286</v>
      </c>
      <c r="CP87" s="177">
        <v>286</v>
      </c>
      <c r="CQ87" s="177">
        <v>286</v>
      </c>
      <c r="CR87" s="177">
        <v>286</v>
      </c>
      <c r="CS87" s="177">
        <v>284</v>
      </c>
      <c r="CT87" s="176">
        <v>283</v>
      </c>
      <c r="CU87" s="177">
        <v>284</v>
      </c>
      <c r="CV87" s="177">
        <v>285</v>
      </c>
      <c r="CW87" s="177">
        <v>280</v>
      </c>
      <c r="CX87" s="177">
        <v>276</v>
      </c>
      <c r="CY87" s="177">
        <v>274</v>
      </c>
      <c r="CZ87" s="177">
        <v>269</v>
      </c>
      <c r="DA87" s="177">
        <v>271</v>
      </c>
      <c r="DB87" s="177">
        <v>271</v>
      </c>
      <c r="DC87" s="177">
        <v>271</v>
      </c>
      <c r="DD87" s="177">
        <v>269</v>
      </c>
      <c r="DE87" s="177">
        <v>270</v>
      </c>
      <c r="DF87" s="176">
        <v>269</v>
      </c>
      <c r="DG87" s="177">
        <v>267</v>
      </c>
      <c r="DH87" s="177">
        <v>266</v>
      </c>
      <c r="DI87" s="177">
        <v>264</v>
      </c>
      <c r="DJ87" s="177">
        <v>263</v>
      </c>
      <c r="DK87" s="177">
        <v>264</v>
      </c>
      <c r="DL87" s="177">
        <v>264</v>
      </c>
      <c r="DM87" s="177">
        <v>264</v>
      </c>
      <c r="DN87" s="177">
        <v>265</v>
      </c>
      <c r="DO87" s="177">
        <v>263</v>
      </c>
      <c r="DP87" s="177">
        <v>262</v>
      </c>
      <c r="DQ87" s="177">
        <v>262</v>
      </c>
      <c r="DR87" s="176">
        <v>302</v>
      </c>
      <c r="DS87" s="177">
        <v>303</v>
      </c>
      <c r="DT87" s="177">
        <v>300</v>
      </c>
      <c r="DU87" s="177">
        <v>298</v>
      </c>
      <c r="DV87" s="177">
        <v>296</v>
      </c>
      <c r="DW87" s="177">
        <v>297</v>
      </c>
      <c r="DX87" s="177">
        <v>293</v>
      </c>
      <c r="DY87" s="177">
        <v>293</v>
      </c>
      <c r="DZ87" s="177">
        <v>296</v>
      </c>
      <c r="EA87" s="177">
        <v>297</v>
      </c>
      <c r="EB87" s="177">
        <v>296</v>
      </c>
      <c r="EC87" s="177">
        <v>295</v>
      </c>
      <c r="ED87" s="176">
        <v>288</v>
      </c>
      <c r="EE87" s="177">
        <v>286</v>
      </c>
      <c r="EF87" s="177">
        <v>283</v>
      </c>
      <c r="EG87" s="177">
        <v>285</v>
      </c>
      <c r="EH87" s="177">
        <v>281</v>
      </c>
      <c r="EI87" s="177">
        <v>284</v>
      </c>
      <c r="EJ87" s="177">
        <v>280</v>
      </c>
      <c r="EK87" s="177">
        <v>277</v>
      </c>
      <c r="EL87" s="177">
        <v>277</v>
      </c>
      <c r="EM87" s="177">
        <v>274</v>
      </c>
      <c r="EN87" s="177">
        <v>273</v>
      </c>
      <c r="EO87" s="178">
        <v>274</v>
      </c>
      <c r="EP87" s="176">
        <v>275</v>
      </c>
      <c r="EQ87" s="177">
        <v>275</v>
      </c>
      <c r="ER87" s="177">
        <v>274</v>
      </c>
      <c r="ES87" s="177">
        <v>274</v>
      </c>
      <c r="ET87" s="177">
        <v>269</v>
      </c>
      <c r="EU87" s="177">
        <v>265</v>
      </c>
      <c r="EV87" s="177">
        <v>264</v>
      </c>
      <c r="EW87" s="177">
        <v>264</v>
      </c>
      <c r="EX87" s="177">
        <v>264</v>
      </c>
      <c r="EY87" s="177">
        <v>263</v>
      </c>
      <c r="EZ87" s="177">
        <v>263</v>
      </c>
      <c r="FA87" s="178">
        <v>262</v>
      </c>
      <c r="FB87" s="176">
        <v>260</v>
      </c>
      <c r="FC87" s="177">
        <v>261</v>
      </c>
      <c r="FD87" s="177">
        <v>262</v>
      </c>
      <c r="FE87" s="177">
        <v>263</v>
      </c>
      <c r="FF87" s="177">
        <v>262</v>
      </c>
      <c r="FG87" s="177">
        <v>262</v>
      </c>
      <c r="FH87" s="177">
        <v>260</v>
      </c>
      <c r="FI87" s="177">
        <v>259</v>
      </c>
      <c r="FJ87" s="177">
        <v>260</v>
      </c>
      <c r="FK87" s="177">
        <v>260</v>
      </c>
      <c r="FL87" s="177">
        <v>260</v>
      </c>
      <c r="FM87" s="179">
        <v>255</v>
      </c>
      <c r="FN87" s="176">
        <v>254</v>
      </c>
      <c r="FO87" s="177">
        <v>254</v>
      </c>
      <c r="FP87" s="177">
        <v>252</v>
      </c>
      <c r="FQ87" s="177">
        <v>253</v>
      </c>
      <c r="FR87" s="177">
        <v>253</v>
      </c>
      <c r="FS87" s="177">
        <v>252</v>
      </c>
      <c r="FT87" s="177">
        <v>254</v>
      </c>
      <c r="FU87" s="177">
        <v>253</v>
      </c>
      <c r="FV87" s="177">
        <v>254</v>
      </c>
      <c r="FW87" s="177">
        <v>252</v>
      </c>
      <c r="FX87" s="177">
        <v>253</v>
      </c>
      <c r="FY87" s="179">
        <v>250</v>
      </c>
      <c r="FZ87" s="176">
        <v>252</v>
      </c>
      <c r="GA87" s="177">
        <v>251</v>
      </c>
      <c r="GB87" s="177">
        <v>251</v>
      </c>
      <c r="GC87" s="177">
        <v>250</v>
      </c>
      <c r="GD87" s="177">
        <v>253</v>
      </c>
      <c r="GE87" s="177">
        <v>250</v>
      </c>
      <c r="GF87" s="177">
        <v>249</v>
      </c>
      <c r="GG87" s="177">
        <v>249</v>
      </c>
      <c r="GH87" s="177">
        <v>250</v>
      </c>
      <c r="GI87" s="177">
        <v>249</v>
      </c>
      <c r="GJ87" s="177">
        <v>249</v>
      </c>
      <c r="GK87" s="177">
        <v>245</v>
      </c>
      <c r="GL87" s="176">
        <v>241</v>
      </c>
      <c r="GM87" s="177">
        <v>239</v>
      </c>
      <c r="GN87" s="177">
        <v>239</v>
      </c>
      <c r="GO87" s="177">
        <v>240</v>
      </c>
      <c r="GP87" s="177">
        <v>239</v>
      </c>
      <c r="GQ87" s="177">
        <v>237</v>
      </c>
      <c r="GR87" s="177">
        <v>237</v>
      </c>
      <c r="GS87" s="177">
        <v>239</v>
      </c>
      <c r="GT87" s="177">
        <v>235</v>
      </c>
      <c r="GU87" s="177">
        <v>236</v>
      </c>
      <c r="GV87" s="177">
        <v>236</v>
      </c>
      <c r="GW87" s="178">
        <v>233</v>
      </c>
      <c r="GX87" s="176">
        <v>219</v>
      </c>
      <c r="GY87" s="177">
        <v>218</v>
      </c>
      <c r="GZ87" s="177">
        <v>207</v>
      </c>
      <c r="HA87" s="177">
        <v>205</v>
      </c>
      <c r="HB87" s="177">
        <v>204</v>
      </c>
      <c r="HC87" s="177">
        <v>203</v>
      </c>
      <c r="HD87" s="177">
        <v>204</v>
      </c>
      <c r="HE87" s="177">
        <v>199</v>
      </c>
      <c r="HF87" s="177">
        <v>199</v>
      </c>
      <c r="HG87" s="177">
        <v>197</v>
      </c>
      <c r="HH87" s="177">
        <v>195</v>
      </c>
      <c r="HI87" s="179">
        <v>195</v>
      </c>
      <c r="HJ87" s="258">
        <f>201-HJ94</f>
        <v>194</v>
      </c>
      <c r="HK87" s="177">
        <v>195</v>
      </c>
      <c r="HL87" s="177">
        <f>199-HL94</f>
        <v>192</v>
      </c>
      <c r="HM87" s="177">
        <f>199-HM94</f>
        <v>192</v>
      </c>
      <c r="HN87" s="177">
        <f>197-HN94</f>
        <v>190</v>
      </c>
      <c r="HO87" s="177">
        <v>189</v>
      </c>
      <c r="HP87" s="177">
        <v>189</v>
      </c>
      <c r="HQ87" s="177">
        <v>190</v>
      </c>
      <c r="HR87" s="177">
        <v>192</v>
      </c>
      <c r="HS87" s="177">
        <v>191</v>
      </c>
      <c r="HT87" s="177">
        <v>188</v>
      </c>
      <c r="HU87" s="177">
        <v>194</v>
      </c>
      <c r="HV87" s="177">
        <v>188</v>
      </c>
      <c r="HW87" s="177">
        <v>187</v>
      </c>
      <c r="HX87" s="177">
        <v>187</v>
      </c>
      <c r="HY87" s="177">
        <v>186</v>
      </c>
      <c r="HZ87" s="177">
        <v>184</v>
      </c>
      <c r="IA87" s="177">
        <v>183</v>
      </c>
      <c r="IB87" s="177">
        <v>183</v>
      </c>
      <c r="IC87" s="177">
        <v>181</v>
      </c>
      <c r="ID87" s="177">
        <v>182</v>
      </c>
      <c r="IE87" s="177">
        <v>181</v>
      </c>
      <c r="IF87" s="177">
        <v>182</v>
      </c>
      <c r="IG87" s="177">
        <v>183</v>
      </c>
      <c r="IH87" s="177">
        <v>181</v>
      </c>
      <c r="II87" s="177">
        <v>181</v>
      </c>
      <c r="IJ87" s="177">
        <v>182</v>
      </c>
      <c r="IK87" s="177">
        <v>181</v>
      </c>
      <c r="IL87" s="177">
        <v>180</v>
      </c>
      <c r="IM87" s="177">
        <v>180</v>
      </c>
      <c r="IN87" s="177">
        <v>180</v>
      </c>
      <c r="IO87" s="177">
        <v>177</v>
      </c>
      <c r="IP87" s="177">
        <v>177</v>
      </c>
      <c r="IQ87" s="177">
        <v>176</v>
      </c>
      <c r="IR87" s="177">
        <v>176</v>
      </c>
      <c r="IS87" s="177">
        <v>173</v>
      </c>
      <c r="IT87" s="177">
        <v>171</v>
      </c>
      <c r="IU87" s="177">
        <v>169</v>
      </c>
      <c r="IV87" s="177">
        <v>169</v>
      </c>
      <c r="IW87" s="177">
        <v>170</v>
      </c>
      <c r="IX87" s="177">
        <v>174</v>
      </c>
      <c r="IY87" s="177">
        <v>176</v>
      </c>
      <c r="IZ87" s="177">
        <v>177</v>
      </c>
      <c r="JA87" s="177">
        <v>179</v>
      </c>
      <c r="JB87" s="177">
        <v>178</v>
      </c>
      <c r="JC87" s="177">
        <v>181</v>
      </c>
      <c r="JD87" s="177">
        <v>181</v>
      </c>
      <c r="JE87" s="177">
        <v>185</v>
      </c>
      <c r="JF87" s="177">
        <v>184</v>
      </c>
      <c r="JG87" s="177">
        <v>182</v>
      </c>
      <c r="JH87" s="177">
        <v>183</v>
      </c>
      <c r="JI87" s="177">
        <v>179</v>
      </c>
      <c r="JJ87" s="177">
        <v>178</v>
      </c>
      <c r="JK87" s="177">
        <v>176</v>
      </c>
      <c r="JL87" s="177">
        <v>177</v>
      </c>
      <c r="JM87" s="177">
        <v>177</v>
      </c>
      <c r="JN87" s="177">
        <v>177</v>
      </c>
      <c r="JO87" s="177">
        <v>177</v>
      </c>
      <c r="JP87" s="177">
        <v>177</v>
      </c>
      <c r="JQ87" s="177">
        <v>177</v>
      </c>
      <c r="JR87" s="177">
        <v>178</v>
      </c>
      <c r="JS87" s="177">
        <v>176</v>
      </c>
      <c r="JT87" s="177">
        <v>174</v>
      </c>
      <c r="JU87" s="177">
        <v>175</v>
      </c>
      <c r="JV87" s="177">
        <v>177</v>
      </c>
      <c r="JW87" s="177">
        <v>179</v>
      </c>
      <c r="JX87" s="177">
        <v>176</v>
      </c>
      <c r="JY87" s="177">
        <v>174</v>
      </c>
      <c r="JZ87" s="177">
        <v>174</v>
      </c>
      <c r="KA87" s="177">
        <v>186</v>
      </c>
      <c r="KB87" s="177">
        <v>185</v>
      </c>
      <c r="KC87" s="177">
        <v>185</v>
      </c>
      <c r="KD87" s="177">
        <v>186</v>
      </c>
      <c r="KE87" s="177">
        <v>184</v>
      </c>
    </row>
    <row r="88" spans="1:291" ht="13">
      <c r="A88" s="381" t="s">
        <v>257</v>
      </c>
      <c r="B88" s="180"/>
      <c r="C88" s="180">
        <v>0</v>
      </c>
      <c r="D88" s="180">
        <v>0</v>
      </c>
      <c r="E88" s="180">
        <v>0</v>
      </c>
      <c r="F88" s="180">
        <v>0</v>
      </c>
      <c r="G88" s="180">
        <v>0</v>
      </c>
      <c r="H88" s="180">
        <v>0</v>
      </c>
      <c r="I88" s="180">
        <v>0</v>
      </c>
      <c r="J88" s="180">
        <v>0</v>
      </c>
      <c r="K88" s="180">
        <v>0</v>
      </c>
      <c r="L88" s="180">
        <v>0</v>
      </c>
      <c r="M88" s="181">
        <v>0</v>
      </c>
      <c r="N88" s="176">
        <v>0</v>
      </c>
      <c r="O88" s="177">
        <v>0</v>
      </c>
      <c r="P88" s="177">
        <v>0</v>
      </c>
      <c r="Q88" s="177">
        <v>0</v>
      </c>
      <c r="R88" s="177">
        <v>0</v>
      </c>
      <c r="S88" s="177">
        <v>15</v>
      </c>
      <c r="T88" s="177">
        <v>15</v>
      </c>
      <c r="U88" s="177">
        <v>15</v>
      </c>
      <c r="V88" s="177">
        <v>15</v>
      </c>
      <c r="W88" s="177">
        <v>17</v>
      </c>
      <c r="X88" s="177">
        <v>19</v>
      </c>
      <c r="Y88" s="177">
        <v>19</v>
      </c>
      <c r="Z88" s="176">
        <v>19</v>
      </c>
      <c r="AA88" s="177">
        <v>20</v>
      </c>
      <c r="AB88" s="177">
        <v>20</v>
      </c>
      <c r="AC88" s="177">
        <v>22</v>
      </c>
      <c r="AD88" s="177">
        <v>24</v>
      </c>
      <c r="AE88" s="177">
        <v>25</v>
      </c>
      <c r="AF88" s="177">
        <v>25</v>
      </c>
      <c r="AG88" s="177">
        <v>25</v>
      </c>
      <c r="AH88" s="177">
        <v>27</v>
      </c>
      <c r="AI88" s="177">
        <v>27</v>
      </c>
      <c r="AJ88" s="177">
        <v>27</v>
      </c>
      <c r="AK88" s="177">
        <v>29</v>
      </c>
      <c r="AL88" s="176">
        <v>29</v>
      </c>
      <c r="AM88" s="177">
        <v>31</v>
      </c>
      <c r="AN88" s="177">
        <v>32</v>
      </c>
      <c r="AO88" s="177">
        <v>33</v>
      </c>
      <c r="AP88" s="177">
        <v>31</v>
      </c>
      <c r="AQ88" s="177">
        <v>32</v>
      </c>
      <c r="AR88" s="177">
        <v>33</v>
      </c>
      <c r="AS88" s="177">
        <v>33</v>
      </c>
      <c r="AT88" s="177">
        <v>33</v>
      </c>
      <c r="AU88" s="177">
        <v>34</v>
      </c>
      <c r="AV88" s="177">
        <v>36</v>
      </c>
      <c r="AW88" s="177">
        <v>36</v>
      </c>
      <c r="AX88" s="176">
        <v>36</v>
      </c>
      <c r="AY88" s="177">
        <v>36</v>
      </c>
      <c r="AZ88" s="177">
        <v>36</v>
      </c>
      <c r="BA88" s="177">
        <v>36</v>
      </c>
      <c r="BB88" s="177">
        <v>37</v>
      </c>
      <c r="BC88" s="177">
        <v>39</v>
      </c>
      <c r="BD88" s="177">
        <v>39</v>
      </c>
      <c r="BE88" s="177">
        <v>39</v>
      </c>
      <c r="BF88" s="177">
        <v>40</v>
      </c>
      <c r="BG88" s="177">
        <v>41</v>
      </c>
      <c r="BH88" s="177">
        <v>46</v>
      </c>
      <c r="BI88" s="177">
        <v>47</v>
      </c>
      <c r="BJ88" s="176">
        <v>47</v>
      </c>
      <c r="BK88" s="177">
        <v>48</v>
      </c>
      <c r="BL88" s="177">
        <v>50</v>
      </c>
      <c r="BM88" s="177">
        <v>50</v>
      </c>
      <c r="BN88" s="177">
        <v>52</v>
      </c>
      <c r="BO88" s="177">
        <v>53</v>
      </c>
      <c r="BP88" s="177">
        <v>57</v>
      </c>
      <c r="BQ88" s="177">
        <v>57</v>
      </c>
      <c r="BR88" s="177">
        <v>58</v>
      </c>
      <c r="BS88" s="177">
        <v>60</v>
      </c>
      <c r="BT88" s="177">
        <v>63</v>
      </c>
      <c r="BU88" s="177">
        <v>65</v>
      </c>
      <c r="BV88" s="176">
        <v>65</v>
      </c>
      <c r="BW88" s="177">
        <v>68</v>
      </c>
      <c r="BX88" s="177">
        <v>70</v>
      </c>
      <c r="BY88" s="177">
        <v>73</v>
      </c>
      <c r="BZ88" s="177">
        <v>76</v>
      </c>
      <c r="CA88" s="177">
        <v>79</v>
      </c>
      <c r="CB88" s="177">
        <v>82</v>
      </c>
      <c r="CC88" s="177">
        <v>82</v>
      </c>
      <c r="CD88" s="177">
        <v>83</v>
      </c>
      <c r="CE88" s="177">
        <v>89</v>
      </c>
      <c r="CF88" s="177">
        <v>90</v>
      </c>
      <c r="CG88" s="177">
        <v>94</v>
      </c>
      <c r="CH88" s="176">
        <v>97</v>
      </c>
      <c r="CI88" s="177">
        <v>101</v>
      </c>
      <c r="CJ88" s="177">
        <v>104</v>
      </c>
      <c r="CK88" s="177">
        <v>114</v>
      </c>
      <c r="CL88" s="177">
        <v>115</v>
      </c>
      <c r="CM88" s="177">
        <v>122</v>
      </c>
      <c r="CN88" s="177">
        <v>139</v>
      </c>
      <c r="CO88" s="177">
        <v>140</v>
      </c>
      <c r="CP88" s="177">
        <v>141</v>
      </c>
      <c r="CQ88" s="177">
        <v>151</v>
      </c>
      <c r="CR88" s="177">
        <v>153</v>
      </c>
      <c r="CS88" s="177">
        <v>156</v>
      </c>
      <c r="CT88" s="176">
        <v>157</v>
      </c>
      <c r="CU88" s="177">
        <v>157</v>
      </c>
      <c r="CV88" s="177">
        <v>157</v>
      </c>
      <c r="CW88" s="177">
        <v>161</v>
      </c>
      <c r="CX88" s="177">
        <v>162</v>
      </c>
      <c r="CY88" s="177">
        <v>163</v>
      </c>
      <c r="CZ88" s="177">
        <v>165</v>
      </c>
      <c r="DA88" s="177">
        <v>164</v>
      </c>
      <c r="DB88" s="177">
        <v>163</v>
      </c>
      <c r="DC88" s="177">
        <v>163</v>
      </c>
      <c r="DD88" s="177">
        <v>162</v>
      </c>
      <c r="DE88" s="177">
        <v>160</v>
      </c>
      <c r="DF88" s="176">
        <v>160</v>
      </c>
      <c r="DG88" s="177">
        <v>159</v>
      </c>
      <c r="DH88" s="177">
        <v>157</v>
      </c>
      <c r="DI88" s="177">
        <v>157</v>
      </c>
      <c r="DJ88" s="177">
        <v>158</v>
      </c>
      <c r="DK88" s="177">
        <v>159</v>
      </c>
      <c r="DL88" s="177">
        <v>159</v>
      </c>
      <c r="DM88" s="177">
        <v>158</v>
      </c>
      <c r="DN88" s="177">
        <v>158</v>
      </c>
      <c r="DO88" s="177">
        <v>159</v>
      </c>
      <c r="DP88" s="177">
        <v>158</v>
      </c>
      <c r="DQ88" s="177">
        <v>158</v>
      </c>
      <c r="DR88" s="176">
        <v>160</v>
      </c>
      <c r="DS88" s="177">
        <v>157</v>
      </c>
      <c r="DT88" s="177">
        <v>159</v>
      </c>
      <c r="DU88" s="177">
        <v>161</v>
      </c>
      <c r="DV88" s="177">
        <v>161</v>
      </c>
      <c r="DW88" s="177">
        <v>159</v>
      </c>
      <c r="DX88" s="177">
        <v>161</v>
      </c>
      <c r="DY88" s="177">
        <v>162</v>
      </c>
      <c r="DZ88" s="177">
        <v>162</v>
      </c>
      <c r="EA88" s="177">
        <v>163</v>
      </c>
      <c r="EB88" s="177">
        <v>164</v>
      </c>
      <c r="EC88" s="177">
        <v>167</v>
      </c>
      <c r="ED88" s="176">
        <v>168</v>
      </c>
      <c r="EE88" s="177">
        <v>172</v>
      </c>
      <c r="EF88" s="177">
        <v>173</v>
      </c>
      <c r="EG88" s="177">
        <v>174</v>
      </c>
      <c r="EH88" s="177">
        <v>175</v>
      </c>
      <c r="EI88" s="177">
        <v>177</v>
      </c>
      <c r="EJ88" s="177">
        <v>181</v>
      </c>
      <c r="EK88" s="177">
        <v>182</v>
      </c>
      <c r="EL88" s="177">
        <v>182</v>
      </c>
      <c r="EM88" s="177">
        <v>182</v>
      </c>
      <c r="EN88" s="177">
        <v>182</v>
      </c>
      <c r="EO88" s="178">
        <v>182</v>
      </c>
      <c r="EP88" s="176">
        <v>181</v>
      </c>
      <c r="EQ88" s="177">
        <v>180</v>
      </c>
      <c r="ER88" s="177">
        <v>180</v>
      </c>
      <c r="ES88" s="177">
        <v>182</v>
      </c>
      <c r="ET88" s="177">
        <v>182</v>
      </c>
      <c r="EU88" s="177">
        <v>182</v>
      </c>
      <c r="EV88" s="177">
        <v>181</v>
      </c>
      <c r="EW88" s="177">
        <v>180</v>
      </c>
      <c r="EX88" s="177">
        <v>179</v>
      </c>
      <c r="EY88" s="177">
        <v>177</v>
      </c>
      <c r="EZ88" s="177">
        <v>177</v>
      </c>
      <c r="FA88" s="178">
        <v>178</v>
      </c>
      <c r="FB88" s="176">
        <v>178</v>
      </c>
      <c r="FC88" s="177">
        <v>179</v>
      </c>
      <c r="FD88" s="177">
        <v>178</v>
      </c>
      <c r="FE88" s="177">
        <v>182</v>
      </c>
      <c r="FF88" s="177">
        <v>182</v>
      </c>
      <c r="FG88" s="177">
        <v>182</v>
      </c>
      <c r="FH88" s="177">
        <v>183</v>
      </c>
      <c r="FI88" s="177">
        <v>183</v>
      </c>
      <c r="FJ88" s="177">
        <v>183</v>
      </c>
      <c r="FK88" s="177">
        <v>186</v>
      </c>
      <c r="FL88" s="177">
        <v>185</v>
      </c>
      <c r="FM88" s="179">
        <v>187</v>
      </c>
      <c r="FN88" s="176">
        <v>187</v>
      </c>
      <c r="FO88" s="177">
        <v>196</v>
      </c>
      <c r="FP88" s="177">
        <v>196</v>
      </c>
      <c r="FQ88" s="177">
        <v>196</v>
      </c>
      <c r="FR88" s="177">
        <v>196</v>
      </c>
      <c r="FS88" s="177">
        <v>196</v>
      </c>
      <c r="FT88" s="177">
        <v>194</v>
      </c>
      <c r="FU88" s="177">
        <v>194</v>
      </c>
      <c r="FV88" s="177">
        <v>193</v>
      </c>
      <c r="FW88" s="177">
        <v>194</v>
      </c>
      <c r="FX88" s="177">
        <v>193</v>
      </c>
      <c r="FY88" s="179">
        <v>192</v>
      </c>
      <c r="FZ88" s="176">
        <v>191</v>
      </c>
      <c r="GA88" s="177">
        <v>191</v>
      </c>
      <c r="GB88" s="177">
        <v>191</v>
      </c>
      <c r="GC88" s="177">
        <v>191</v>
      </c>
      <c r="GD88" s="177">
        <v>190</v>
      </c>
      <c r="GE88" s="177">
        <v>192</v>
      </c>
      <c r="GF88" s="177">
        <v>192</v>
      </c>
      <c r="GG88" s="177">
        <v>192</v>
      </c>
      <c r="GH88" s="177">
        <v>191</v>
      </c>
      <c r="GI88" s="177">
        <v>191</v>
      </c>
      <c r="GJ88" s="177">
        <v>191</v>
      </c>
      <c r="GK88" s="177">
        <v>193</v>
      </c>
      <c r="GL88" s="176">
        <v>194</v>
      </c>
      <c r="GM88" s="177">
        <v>194</v>
      </c>
      <c r="GN88" s="177">
        <v>194</v>
      </c>
      <c r="GO88" s="177">
        <v>193</v>
      </c>
      <c r="GP88" s="177">
        <v>192</v>
      </c>
      <c r="GQ88" s="177">
        <v>191</v>
      </c>
      <c r="GR88" s="177">
        <v>191</v>
      </c>
      <c r="GS88" s="177">
        <v>189</v>
      </c>
      <c r="GT88" s="177">
        <v>190</v>
      </c>
      <c r="GU88" s="177">
        <v>190</v>
      </c>
      <c r="GV88" s="177">
        <v>190</v>
      </c>
      <c r="GW88" s="178">
        <v>191</v>
      </c>
      <c r="GX88" s="176">
        <v>191</v>
      </c>
      <c r="GY88" s="177">
        <v>193</v>
      </c>
      <c r="GZ88" s="177">
        <v>192</v>
      </c>
      <c r="HA88" s="177">
        <v>193</v>
      </c>
      <c r="HB88" s="177">
        <v>193</v>
      </c>
      <c r="HC88" s="177">
        <v>194</v>
      </c>
      <c r="HD88" s="177">
        <v>197</v>
      </c>
      <c r="HE88" s="177">
        <v>197</v>
      </c>
      <c r="HF88" s="177">
        <v>199</v>
      </c>
      <c r="HG88" s="177">
        <v>200</v>
      </c>
      <c r="HH88" s="177">
        <v>200</v>
      </c>
      <c r="HI88" s="179">
        <v>202</v>
      </c>
      <c r="HJ88" s="258">
        <v>201</v>
      </c>
      <c r="HK88" s="177">
        <v>201</v>
      </c>
      <c r="HL88" s="177">
        <v>202</v>
      </c>
      <c r="HM88" s="177">
        <v>205</v>
      </c>
      <c r="HN88" s="177">
        <v>206</v>
      </c>
      <c r="HO88" s="177">
        <v>206</v>
      </c>
      <c r="HP88" s="177">
        <v>206</v>
      </c>
      <c r="HQ88" s="177">
        <v>206</v>
      </c>
      <c r="HR88" s="177">
        <v>205</v>
      </c>
      <c r="HS88" s="177">
        <v>206</v>
      </c>
      <c r="HT88" s="177">
        <v>206</v>
      </c>
      <c r="HU88" s="177">
        <v>206</v>
      </c>
      <c r="HV88" s="177">
        <v>204</v>
      </c>
      <c r="HW88" s="177">
        <v>204</v>
      </c>
      <c r="HX88" s="177">
        <v>205</v>
      </c>
      <c r="HY88" s="177">
        <v>205</v>
      </c>
      <c r="HZ88" s="177">
        <v>204</v>
      </c>
      <c r="IA88" s="177">
        <v>203</v>
      </c>
      <c r="IB88" s="177">
        <v>204</v>
      </c>
      <c r="IC88" s="177">
        <v>202</v>
      </c>
      <c r="ID88" s="177">
        <v>202</v>
      </c>
      <c r="IE88" s="177">
        <v>205</v>
      </c>
      <c r="IF88" s="177">
        <v>204</v>
      </c>
      <c r="IG88" s="177">
        <v>204</v>
      </c>
      <c r="IH88" s="177">
        <v>204</v>
      </c>
      <c r="II88" s="177">
        <v>207</v>
      </c>
      <c r="IJ88" s="177">
        <v>206</v>
      </c>
      <c r="IK88" s="177">
        <v>206</v>
      </c>
      <c r="IL88" s="177">
        <v>207</v>
      </c>
      <c r="IM88" s="177">
        <v>206</v>
      </c>
      <c r="IN88" s="177">
        <v>208</v>
      </c>
      <c r="IO88" s="177">
        <v>212</v>
      </c>
      <c r="IP88" s="177">
        <v>219</v>
      </c>
      <c r="IQ88" s="177">
        <v>223</v>
      </c>
      <c r="IR88" s="177">
        <v>227</v>
      </c>
      <c r="IS88" s="177">
        <v>229</v>
      </c>
      <c r="IT88" s="177">
        <v>233</v>
      </c>
      <c r="IU88" s="177">
        <v>246</v>
      </c>
      <c r="IV88" s="177">
        <v>247</v>
      </c>
      <c r="IW88" s="177">
        <v>254</v>
      </c>
      <c r="IX88" s="177">
        <v>257</v>
      </c>
      <c r="IY88" s="177">
        <v>257</v>
      </c>
      <c r="IZ88" s="177">
        <v>266</v>
      </c>
      <c r="JA88" s="177">
        <v>270</v>
      </c>
      <c r="JB88" s="177">
        <v>271</v>
      </c>
      <c r="JC88" s="177">
        <v>272</v>
      </c>
      <c r="JD88" s="177">
        <v>272</v>
      </c>
      <c r="JE88" s="177">
        <v>272</v>
      </c>
      <c r="JF88" s="177">
        <v>271</v>
      </c>
      <c r="JG88" s="177">
        <v>270</v>
      </c>
      <c r="JH88" s="177">
        <v>268</v>
      </c>
      <c r="JI88" s="177">
        <v>269</v>
      </c>
      <c r="JJ88" s="177">
        <v>269</v>
      </c>
      <c r="JK88" s="177">
        <v>268</v>
      </c>
      <c r="JL88" s="177">
        <v>267</v>
      </c>
      <c r="JM88" s="177">
        <v>266</v>
      </c>
      <c r="JN88" s="177">
        <v>266</v>
      </c>
      <c r="JO88" s="177">
        <v>266</v>
      </c>
      <c r="JP88" s="177">
        <v>266</v>
      </c>
      <c r="JQ88" s="177">
        <v>265</v>
      </c>
      <c r="JR88" s="177">
        <v>264</v>
      </c>
      <c r="JS88" s="177">
        <v>263</v>
      </c>
      <c r="JT88" s="177">
        <v>264</v>
      </c>
      <c r="JU88" s="177">
        <v>263</v>
      </c>
      <c r="JV88" s="177">
        <v>261</v>
      </c>
      <c r="JW88" s="177">
        <v>259</v>
      </c>
      <c r="JX88" s="177">
        <v>259</v>
      </c>
      <c r="JY88" s="177">
        <v>258</v>
      </c>
      <c r="JZ88" s="177">
        <v>257</v>
      </c>
      <c r="KA88" s="177">
        <v>257</v>
      </c>
      <c r="KB88" s="177">
        <v>255</v>
      </c>
      <c r="KC88" s="177">
        <v>255</v>
      </c>
      <c r="KD88" s="177">
        <v>253</v>
      </c>
      <c r="KE88" s="177">
        <v>253</v>
      </c>
    </row>
    <row r="89" spans="1:291" ht="13">
      <c r="A89" s="380" t="s">
        <v>39</v>
      </c>
      <c r="B89" s="174"/>
      <c r="C89" s="174">
        <v>0</v>
      </c>
      <c r="D89" s="174">
        <v>0</v>
      </c>
      <c r="E89" s="174">
        <v>0</v>
      </c>
      <c r="F89" s="174">
        <v>0</v>
      </c>
      <c r="G89" s="174">
        <v>0</v>
      </c>
      <c r="H89" s="174">
        <v>0</v>
      </c>
      <c r="I89" s="174">
        <v>0</v>
      </c>
      <c r="J89" s="174">
        <v>0</v>
      </c>
      <c r="K89" s="174">
        <v>0</v>
      </c>
      <c r="L89" s="174">
        <v>0</v>
      </c>
      <c r="M89" s="175">
        <v>0</v>
      </c>
      <c r="N89" s="176">
        <v>0</v>
      </c>
      <c r="O89" s="177">
        <v>0</v>
      </c>
      <c r="P89" s="177">
        <v>0</v>
      </c>
      <c r="Q89" s="177">
        <v>0</v>
      </c>
      <c r="R89" s="177">
        <v>0</v>
      </c>
      <c r="S89" s="177">
        <v>0</v>
      </c>
      <c r="T89" s="177">
        <v>0</v>
      </c>
      <c r="U89" s="177">
        <v>0</v>
      </c>
      <c r="V89" s="177">
        <v>0</v>
      </c>
      <c r="W89" s="177">
        <v>0</v>
      </c>
      <c r="X89" s="177">
        <v>0</v>
      </c>
      <c r="Y89" s="177">
        <v>0</v>
      </c>
      <c r="Z89" s="176">
        <v>0</v>
      </c>
      <c r="AA89" s="177">
        <v>1</v>
      </c>
      <c r="AB89" s="177">
        <v>1</v>
      </c>
      <c r="AC89" s="177">
        <v>2</v>
      </c>
      <c r="AD89" s="177">
        <v>2</v>
      </c>
      <c r="AE89" s="177">
        <v>2</v>
      </c>
      <c r="AF89" s="177">
        <v>2</v>
      </c>
      <c r="AG89" s="177">
        <v>2</v>
      </c>
      <c r="AH89" s="177">
        <v>2</v>
      </c>
      <c r="AI89" s="177">
        <v>2</v>
      </c>
      <c r="AJ89" s="177">
        <v>2</v>
      </c>
      <c r="AK89" s="177">
        <v>2</v>
      </c>
      <c r="AL89" s="176">
        <v>2</v>
      </c>
      <c r="AM89" s="177">
        <v>2</v>
      </c>
      <c r="AN89" s="177">
        <v>2</v>
      </c>
      <c r="AO89" s="177">
        <v>2</v>
      </c>
      <c r="AP89" s="177">
        <v>2</v>
      </c>
      <c r="AQ89" s="177">
        <v>2</v>
      </c>
      <c r="AR89" s="177">
        <v>2</v>
      </c>
      <c r="AS89" s="177">
        <v>2</v>
      </c>
      <c r="AT89" s="177">
        <v>2</v>
      </c>
      <c r="AU89" s="177">
        <v>2</v>
      </c>
      <c r="AV89" s="177">
        <v>2</v>
      </c>
      <c r="AW89" s="177">
        <v>2</v>
      </c>
      <c r="AX89" s="176">
        <v>2</v>
      </c>
      <c r="AY89" s="177">
        <v>2</v>
      </c>
      <c r="AZ89" s="177">
        <v>2</v>
      </c>
      <c r="BA89" s="177">
        <v>2</v>
      </c>
      <c r="BB89" s="177">
        <v>3</v>
      </c>
      <c r="BC89" s="177">
        <v>3</v>
      </c>
      <c r="BD89" s="177">
        <v>3</v>
      </c>
      <c r="BE89" s="177">
        <v>3</v>
      </c>
      <c r="BF89" s="177">
        <v>4</v>
      </c>
      <c r="BG89" s="177">
        <v>5</v>
      </c>
      <c r="BH89" s="177">
        <v>7</v>
      </c>
      <c r="BI89" s="177">
        <v>7</v>
      </c>
      <c r="BJ89" s="176">
        <v>7</v>
      </c>
      <c r="BK89" s="177">
        <v>8</v>
      </c>
      <c r="BL89" s="177">
        <v>9</v>
      </c>
      <c r="BM89" s="177">
        <v>9</v>
      </c>
      <c r="BN89" s="177">
        <v>10</v>
      </c>
      <c r="BO89" s="177">
        <v>10</v>
      </c>
      <c r="BP89" s="177">
        <v>14</v>
      </c>
      <c r="BQ89" s="177">
        <v>14</v>
      </c>
      <c r="BR89" s="177">
        <v>15</v>
      </c>
      <c r="BS89" s="177">
        <v>16</v>
      </c>
      <c r="BT89" s="177">
        <v>18</v>
      </c>
      <c r="BU89" s="177">
        <v>18</v>
      </c>
      <c r="BV89" s="176">
        <v>19</v>
      </c>
      <c r="BW89" s="177">
        <v>21</v>
      </c>
      <c r="BX89" s="177">
        <v>23</v>
      </c>
      <c r="BY89" s="177">
        <v>25</v>
      </c>
      <c r="BZ89" s="177">
        <v>28</v>
      </c>
      <c r="CA89" s="177">
        <v>31</v>
      </c>
      <c r="CB89" s="177">
        <v>33</v>
      </c>
      <c r="CC89" s="177">
        <v>34</v>
      </c>
      <c r="CD89" s="177">
        <v>35</v>
      </c>
      <c r="CE89" s="177">
        <v>39</v>
      </c>
      <c r="CF89" s="177">
        <v>40</v>
      </c>
      <c r="CG89" s="177">
        <v>44</v>
      </c>
      <c r="CH89" s="176">
        <v>47</v>
      </c>
      <c r="CI89" s="177">
        <v>51</v>
      </c>
      <c r="CJ89" s="177">
        <v>53</v>
      </c>
      <c r="CK89" s="177">
        <v>62</v>
      </c>
      <c r="CL89" s="177">
        <v>63</v>
      </c>
      <c r="CM89" s="177">
        <v>69</v>
      </c>
      <c r="CN89" s="177">
        <v>80</v>
      </c>
      <c r="CO89" s="177">
        <v>81</v>
      </c>
      <c r="CP89" s="177">
        <v>82</v>
      </c>
      <c r="CQ89" s="177">
        <v>89</v>
      </c>
      <c r="CR89" s="177">
        <v>90</v>
      </c>
      <c r="CS89" s="177">
        <v>92</v>
      </c>
      <c r="CT89" s="176">
        <v>93</v>
      </c>
      <c r="CU89" s="177">
        <v>93</v>
      </c>
      <c r="CV89" s="177">
        <v>94</v>
      </c>
      <c r="CW89" s="177">
        <v>99</v>
      </c>
      <c r="CX89" s="177">
        <v>99</v>
      </c>
      <c r="CY89" s="177">
        <v>100</v>
      </c>
      <c r="CZ89" s="177">
        <v>103</v>
      </c>
      <c r="DA89" s="177">
        <v>102</v>
      </c>
      <c r="DB89" s="177">
        <v>101</v>
      </c>
      <c r="DC89" s="177">
        <v>101</v>
      </c>
      <c r="DD89" s="177">
        <v>100</v>
      </c>
      <c r="DE89" s="177">
        <v>99</v>
      </c>
      <c r="DF89" s="176">
        <v>99</v>
      </c>
      <c r="DG89" s="177">
        <v>99</v>
      </c>
      <c r="DH89" s="177">
        <v>99</v>
      </c>
      <c r="DI89" s="177">
        <v>99</v>
      </c>
      <c r="DJ89" s="177">
        <v>100</v>
      </c>
      <c r="DK89" s="177">
        <v>101</v>
      </c>
      <c r="DL89" s="177">
        <v>101</v>
      </c>
      <c r="DM89" s="177">
        <v>101</v>
      </c>
      <c r="DN89" s="177">
        <v>102</v>
      </c>
      <c r="DO89" s="177">
        <v>103</v>
      </c>
      <c r="DP89" s="177">
        <v>104</v>
      </c>
      <c r="DQ89" s="177">
        <v>104</v>
      </c>
      <c r="DR89" s="176">
        <v>106</v>
      </c>
      <c r="DS89" s="177">
        <v>103</v>
      </c>
      <c r="DT89" s="177">
        <v>105</v>
      </c>
      <c r="DU89" s="177">
        <v>107</v>
      </c>
      <c r="DV89" s="177">
        <v>108</v>
      </c>
      <c r="DW89" s="177">
        <v>106</v>
      </c>
      <c r="DX89" s="177">
        <v>106</v>
      </c>
      <c r="DY89" s="177">
        <v>107</v>
      </c>
      <c r="DZ89" s="177">
        <v>107</v>
      </c>
      <c r="EA89" s="177">
        <v>109</v>
      </c>
      <c r="EB89" s="177">
        <v>110</v>
      </c>
      <c r="EC89" s="177">
        <v>112</v>
      </c>
      <c r="ED89" s="176">
        <v>112</v>
      </c>
      <c r="EE89" s="177">
        <v>116</v>
      </c>
      <c r="EF89" s="177">
        <v>117</v>
      </c>
      <c r="EG89" s="177">
        <v>118</v>
      </c>
      <c r="EH89" s="177">
        <v>119</v>
      </c>
      <c r="EI89" s="177">
        <v>121</v>
      </c>
      <c r="EJ89" s="177">
        <v>123</v>
      </c>
      <c r="EK89" s="177">
        <v>125</v>
      </c>
      <c r="EL89" s="177">
        <v>125</v>
      </c>
      <c r="EM89" s="177">
        <v>125</v>
      </c>
      <c r="EN89" s="177">
        <v>125</v>
      </c>
      <c r="EO89" s="178">
        <v>125</v>
      </c>
      <c r="EP89" s="176">
        <v>125</v>
      </c>
      <c r="EQ89" s="177">
        <v>125</v>
      </c>
      <c r="ER89" s="177">
        <v>125</v>
      </c>
      <c r="ES89" s="177">
        <v>127</v>
      </c>
      <c r="ET89" s="177">
        <v>128</v>
      </c>
      <c r="EU89" s="177">
        <v>129</v>
      </c>
      <c r="EV89" s="177">
        <v>129</v>
      </c>
      <c r="EW89" s="177">
        <v>128</v>
      </c>
      <c r="EX89" s="177">
        <v>128</v>
      </c>
      <c r="EY89" s="177">
        <v>126</v>
      </c>
      <c r="EZ89" s="177">
        <v>126</v>
      </c>
      <c r="FA89" s="178">
        <v>127</v>
      </c>
      <c r="FB89" s="176">
        <v>127</v>
      </c>
      <c r="FC89" s="177">
        <v>128</v>
      </c>
      <c r="FD89" s="177">
        <v>127</v>
      </c>
      <c r="FE89" s="177">
        <v>129</v>
      </c>
      <c r="FF89" s="177">
        <v>129</v>
      </c>
      <c r="FG89" s="177">
        <v>129</v>
      </c>
      <c r="FH89" s="177">
        <v>130</v>
      </c>
      <c r="FI89" s="177">
        <v>130</v>
      </c>
      <c r="FJ89" s="177">
        <v>130</v>
      </c>
      <c r="FK89" s="177">
        <v>133</v>
      </c>
      <c r="FL89" s="177">
        <v>133</v>
      </c>
      <c r="FM89" s="179">
        <v>134</v>
      </c>
      <c r="FN89" s="176">
        <v>134</v>
      </c>
      <c r="FO89" s="177">
        <v>134</v>
      </c>
      <c r="FP89" s="177">
        <v>134</v>
      </c>
      <c r="FQ89" s="177">
        <v>134</v>
      </c>
      <c r="FR89" s="177">
        <v>134</v>
      </c>
      <c r="FS89" s="177">
        <v>134</v>
      </c>
      <c r="FT89" s="177">
        <v>132</v>
      </c>
      <c r="FU89" s="177">
        <v>132</v>
      </c>
      <c r="FV89" s="177">
        <v>131</v>
      </c>
      <c r="FW89" s="177">
        <v>134</v>
      </c>
      <c r="FX89" s="177">
        <v>133</v>
      </c>
      <c r="FY89" s="179">
        <v>133</v>
      </c>
      <c r="FZ89" s="176">
        <v>133</v>
      </c>
      <c r="GA89" s="177">
        <v>133</v>
      </c>
      <c r="GB89" s="177">
        <v>133</v>
      </c>
      <c r="GC89" s="177">
        <v>133</v>
      </c>
      <c r="GD89" s="177">
        <v>132</v>
      </c>
      <c r="GE89" s="177">
        <v>133</v>
      </c>
      <c r="GF89" s="177">
        <v>133</v>
      </c>
      <c r="GG89" s="177">
        <v>133</v>
      </c>
      <c r="GH89" s="177">
        <v>133</v>
      </c>
      <c r="GI89" s="177">
        <v>131</v>
      </c>
      <c r="GJ89" s="177">
        <v>131</v>
      </c>
      <c r="GK89" s="177">
        <v>131</v>
      </c>
      <c r="GL89" s="176">
        <v>130</v>
      </c>
      <c r="GM89" s="177">
        <v>130</v>
      </c>
      <c r="GN89" s="177">
        <v>130</v>
      </c>
      <c r="GO89" s="177">
        <v>129</v>
      </c>
      <c r="GP89" s="177">
        <v>128</v>
      </c>
      <c r="GQ89" s="177">
        <v>128</v>
      </c>
      <c r="GR89" s="177">
        <v>128</v>
      </c>
      <c r="GS89" s="177">
        <v>128</v>
      </c>
      <c r="GT89" s="177">
        <v>128</v>
      </c>
      <c r="GU89" s="177">
        <v>129</v>
      </c>
      <c r="GV89" s="177">
        <v>129</v>
      </c>
      <c r="GW89" s="178">
        <v>129</v>
      </c>
      <c r="GX89" s="176">
        <v>129</v>
      </c>
      <c r="GY89" s="177">
        <v>131</v>
      </c>
      <c r="GZ89" s="177">
        <v>130</v>
      </c>
      <c r="HA89" s="177">
        <v>130</v>
      </c>
      <c r="HB89" s="177">
        <v>130</v>
      </c>
      <c r="HC89" s="177">
        <v>131</v>
      </c>
      <c r="HD89" s="177">
        <v>134</v>
      </c>
      <c r="HE89" s="177">
        <v>135</v>
      </c>
      <c r="HF89" s="177">
        <v>136</v>
      </c>
      <c r="HG89" s="177">
        <v>137</v>
      </c>
      <c r="HH89" s="177">
        <v>139</v>
      </c>
      <c r="HI89" s="179">
        <v>142</v>
      </c>
      <c r="HJ89" s="258">
        <v>141</v>
      </c>
      <c r="HK89" s="177">
        <v>141</v>
      </c>
      <c r="HL89" s="177">
        <v>140</v>
      </c>
      <c r="HM89" s="177">
        <v>142</v>
      </c>
      <c r="HN89" s="177">
        <v>142</v>
      </c>
      <c r="HO89" s="177">
        <v>142</v>
      </c>
      <c r="HP89" s="177">
        <v>142</v>
      </c>
      <c r="HQ89" s="177">
        <v>142</v>
      </c>
      <c r="HR89" s="177">
        <v>142</v>
      </c>
      <c r="HS89" s="177">
        <v>142</v>
      </c>
      <c r="HT89" s="177">
        <v>143</v>
      </c>
      <c r="HU89" s="177">
        <v>143</v>
      </c>
      <c r="HV89" s="177">
        <v>141</v>
      </c>
      <c r="HW89" s="177">
        <v>141</v>
      </c>
      <c r="HX89" s="177">
        <v>141</v>
      </c>
      <c r="HY89" s="177">
        <v>141</v>
      </c>
      <c r="HZ89" s="177">
        <v>140</v>
      </c>
      <c r="IA89" s="177">
        <v>138</v>
      </c>
      <c r="IB89" s="177">
        <v>139</v>
      </c>
      <c r="IC89" s="177">
        <v>138</v>
      </c>
      <c r="ID89" s="177">
        <v>138</v>
      </c>
      <c r="IE89" s="177">
        <v>140</v>
      </c>
      <c r="IF89" s="177">
        <v>139</v>
      </c>
      <c r="IG89" s="177">
        <v>139</v>
      </c>
      <c r="IH89" s="177">
        <v>138</v>
      </c>
      <c r="II89" s="177">
        <v>142</v>
      </c>
      <c r="IJ89" s="177">
        <v>142</v>
      </c>
      <c r="IK89" s="177">
        <v>142</v>
      </c>
      <c r="IL89" s="177">
        <v>143</v>
      </c>
      <c r="IM89" s="177">
        <v>142</v>
      </c>
      <c r="IN89" s="177">
        <v>144</v>
      </c>
      <c r="IO89" s="177">
        <v>148</v>
      </c>
      <c r="IP89" s="177">
        <v>155</v>
      </c>
      <c r="IQ89" s="177">
        <v>158</v>
      </c>
      <c r="IR89" s="177">
        <v>162</v>
      </c>
      <c r="IS89" s="177">
        <v>165</v>
      </c>
      <c r="IT89" s="177">
        <v>167</v>
      </c>
      <c r="IU89" s="177">
        <v>179</v>
      </c>
      <c r="IV89" s="177">
        <v>181</v>
      </c>
      <c r="IW89" s="177">
        <v>187</v>
      </c>
      <c r="IX89" s="177">
        <v>190</v>
      </c>
      <c r="IY89" s="177">
        <v>189</v>
      </c>
      <c r="IZ89" s="177">
        <v>199</v>
      </c>
      <c r="JA89" s="177">
        <v>203</v>
      </c>
      <c r="JB89" s="177">
        <v>204</v>
      </c>
      <c r="JC89" s="177">
        <v>205</v>
      </c>
      <c r="JD89" s="177">
        <v>204</v>
      </c>
      <c r="JE89" s="177">
        <v>204</v>
      </c>
      <c r="JF89" s="177">
        <v>204</v>
      </c>
      <c r="JG89" s="177">
        <v>203</v>
      </c>
      <c r="JH89" s="177">
        <v>202</v>
      </c>
      <c r="JI89" s="177">
        <v>203</v>
      </c>
      <c r="JJ89" s="177">
        <v>203</v>
      </c>
      <c r="JK89" s="177">
        <v>203</v>
      </c>
      <c r="JL89" s="177">
        <v>202</v>
      </c>
      <c r="JM89" s="177">
        <v>202</v>
      </c>
      <c r="JN89" s="177">
        <v>203</v>
      </c>
      <c r="JO89" s="177">
        <v>203</v>
      </c>
      <c r="JP89" s="177">
        <v>203</v>
      </c>
      <c r="JQ89" s="177">
        <v>203</v>
      </c>
      <c r="JR89" s="177">
        <v>202</v>
      </c>
      <c r="JS89" s="177">
        <v>201</v>
      </c>
      <c r="JT89" s="177">
        <v>201</v>
      </c>
      <c r="JU89" s="177">
        <v>200</v>
      </c>
      <c r="JV89" s="177">
        <v>198</v>
      </c>
      <c r="JW89" s="177">
        <v>197</v>
      </c>
      <c r="JX89" s="177">
        <v>197</v>
      </c>
      <c r="JY89" s="177">
        <v>196</v>
      </c>
      <c r="JZ89" s="177">
        <v>196</v>
      </c>
      <c r="KA89" s="177">
        <v>196</v>
      </c>
      <c r="KB89" s="177">
        <v>195</v>
      </c>
      <c r="KC89" s="177">
        <v>195</v>
      </c>
      <c r="KD89" s="177">
        <v>193</v>
      </c>
      <c r="KE89" s="177">
        <v>193</v>
      </c>
    </row>
    <row r="90" spans="1:291" ht="13">
      <c r="A90" s="380" t="s">
        <v>59</v>
      </c>
      <c r="B90" s="174"/>
      <c r="C90" s="174">
        <v>0</v>
      </c>
      <c r="D90" s="174">
        <v>0</v>
      </c>
      <c r="E90" s="174">
        <v>0</v>
      </c>
      <c r="F90" s="174">
        <v>0</v>
      </c>
      <c r="G90" s="174">
        <v>0</v>
      </c>
      <c r="H90" s="174">
        <v>0</v>
      </c>
      <c r="I90" s="174">
        <v>0</v>
      </c>
      <c r="J90" s="174">
        <v>0</v>
      </c>
      <c r="K90" s="174">
        <v>0</v>
      </c>
      <c r="L90" s="174">
        <v>0</v>
      </c>
      <c r="M90" s="175">
        <v>0</v>
      </c>
      <c r="N90" s="176">
        <v>0</v>
      </c>
      <c r="O90" s="177">
        <v>0</v>
      </c>
      <c r="P90" s="177">
        <v>0</v>
      </c>
      <c r="Q90" s="177">
        <v>0</v>
      </c>
      <c r="R90" s="177">
        <v>0</v>
      </c>
      <c r="S90" s="177">
        <v>0</v>
      </c>
      <c r="T90" s="177">
        <v>0</v>
      </c>
      <c r="U90" s="177">
        <v>0</v>
      </c>
      <c r="V90" s="177">
        <v>0</v>
      </c>
      <c r="W90" s="177">
        <v>0</v>
      </c>
      <c r="X90" s="177">
        <v>0</v>
      </c>
      <c r="Y90" s="177">
        <v>0</v>
      </c>
      <c r="Z90" s="176">
        <v>0</v>
      </c>
      <c r="AA90" s="177">
        <v>0</v>
      </c>
      <c r="AB90" s="177">
        <v>0</v>
      </c>
      <c r="AC90" s="177">
        <v>0</v>
      </c>
      <c r="AD90" s="177">
        <v>0</v>
      </c>
      <c r="AE90" s="177">
        <v>2</v>
      </c>
      <c r="AF90" s="177">
        <v>2</v>
      </c>
      <c r="AG90" s="177">
        <v>2</v>
      </c>
      <c r="AH90" s="177">
        <v>3</v>
      </c>
      <c r="AI90" s="177">
        <v>3</v>
      </c>
      <c r="AJ90" s="177">
        <v>3</v>
      </c>
      <c r="AK90" s="177">
        <v>3</v>
      </c>
      <c r="AL90" s="176">
        <v>3</v>
      </c>
      <c r="AM90" s="177">
        <v>3</v>
      </c>
      <c r="AN90" s="177">
        <v>3</v>
      </c>
      <c r="AO90" s="177">
        <v>3</v>
      </c>
      <c r="AP90" s="177">
        <v>3</v>
      </c>
      <c r="AQ90" s="177">
        <v>3</v>
      </c>
      <c r="AR90" s="177">
        <v>3</v>
      </c>
      <c r="AS90" s="177">
        <v>3</v>
      </c>
      <c r="AT90" s="177">
        <v>3</v>
      </c>
      <c r="AU90" s="177">
        <v>3</v>
      </c>
      <c r="AV90" s="177">
        <v>3</v>
      </c>
      <c r="AW90" s="177">
        <v>3</v>
      </c>
      <c r="AX90" s="176">
        <v>3</v>
      </c>
      <c r="AY90" s="177">
        <v>3</v>
      </c>
      <c r="AZ90" s="177">
        <v>3</v>
      </c>
      <c r="BA90" s="177">
        <v>3</v>
      </c>
      <c r="BB90" s="177">
        <v>3</v>
      </c>
      <c r="BC90" s="177">
        <v>5</v>
      </c>
      <c r="BD90" s="177">
        <v>5</v>
      </c>
      <c r="BE90" s="177">
        <v>5</v>
      </c>
      <c r="BF90" s="177">
        <v>5</v>
      </c>
      <c r="BG90" s="177">
        <v>5</v>
      </c>
      <c r="BH90" s="177">
        <v>6</v>
      </c>
      <c r="BI90" s="177">
        <v>7</v>
      </c>
      <c r="BJ90" s="176">
        <v>7</v>
      </c>
      <c r="BK90" s="177">
        <v>7</v>
      </c>
      <c r="BL90" s="177">
        <v>8</v>
      </c>
      <c r="BM90" s="177">
        <v>8</v>
      </c>
      <c r="BN90" s="177">
        <v>8</v>
      </c>
      <c r="BO90" s="177">
        <v>9</v>
      </c>
      <c r="BP90" s="177">
        <v>9</v>
      </c>
      <c r="BQ90" s="177">
        <v>9</v>
      </c>
      <c r="BR90" s="177">
        <v>9</v>
      </c>
      <c r="BS90" s="177">
        <v>9</v>
      </c>
      <c r="BT90" s="177">
        <v>9</v>
      </c>
      <c r="BU90" s="177">
        <v>10</v>
      </c>
      <c r="BV90" s="176">
        <v>10</v>
      </c>
      <c r="BW90" s="177">
        <v>11</v>
      </c>
      <c r="BX90" s="177">
        <v>11</v>
      </c>
      <c r="BY90" s="177">
        <v>13</v>
      </c>
      <c r="BZ90" s="177">
        <v>13</v>
      </c>
      <c r="CA90" s="177">
        <v>13</v>
      </c>
      <c r="CB90" s="177">
        <v>13</v>
      </c>
      <c r="CC90" s="177">
        <v>12</v>
      </c>
      <c r="CD90" s="177">
        <v>12</v>
      </c>
      <c r="CE90" s="177">
        <v>14</v>
      </c>
      <c r="CF90" s="177">
        <v>14</v>
      </c>
      <c r="CG90" s="177">
        <v>14</v>
      </c>
      <c r="CH90" s="176">
        <v>14</v>
      </c>
      <c r="CI90" s="177">
        <v>14</v>
      </c>
      <c r="CJ90" s="177">
        <v>15</v>
      </c>
      <c r="CK90" s="177">
        <v>15</v>
      </c>
      <c r="CL90" s="177">
        <v>15</v>
      </c>
      <c r="CM90" s="177">
        <v>15</v>
      </c>
      <c r="CN90" s="177">
        <v>19</v>
      </c>
      <c r="CO90" s="177">
        <v>19</v>
      </c>
      <c r="CP90" s="177">
        <v>19</v>
      </c>
      <c r="CQ90" s="177">
        <v>20</v>
      </c>
      <c r="CR90" s="177">
        <v>20</v>
      </c>
      <c r="CS90" s="177">
        <v>20</v>
      </c>
      <c r="CT90" s="176">
        <v>20</v>
      </c>
      <c r="CU90" s="177">
        <v>20</v>
      </c>
      <c r="CV90" s="177">
        <v>20</v>
      </c>
      <c r="CW90" s="177">
        <v>19</v>
      </c>
      <c r="CX90" s="177">
        <v>19</v>
      </c>
      <c r="CY90" s="177">
        <v>19</v>
      </c>
      <c r="CZ90" s="177">
        <v>18</v>
      </c>
      <c r="DA90" s="177">
        <v>18</v>
      </c>
      <c r="DB90" s="177">
        <v>18</v>
      </c>
      <c r="DC90" s="177">
        <v>18</v>
      </c>
      <c r="DD90" s="177">
        <v>18</v>
      </c>
      <c r="DE90" s="177">
        <v>18</v>
      </c>
      <c r="DF90" s="176">
        <v>18</v>
      </c>
      <c r="DG90" s="177">
        <v>18</v>
      </c>
      <c r="DH90" s="177">
        <v>18</v>
      </c>
      <c r="DI90" s="177">
        <v>18</v>
      </c>
      <c r="DJ90" s="177">
        <v>18</v>
      </c>
      <c r="DK90" s="177">
        <v>18</v>
      </c>
      <c r="DL90" s="177">
        <v>18</v>
      </c>
      <c r="DM90" s="177">
        <v>18</v>
      </c>
      <c r="DN90" s="177">
        <v>18</v>
      </c>
      <c r="DO90" s="177">
        <v>19</v>
      </c>
      <c r="DP90" s="177">
        <v>19</v>
      </c>
      <c r="DQ90" s="177">
        <v>19</v>
      </c>
      <c r="DR90" s="176">
        <v>19</v>
      </c>
      <c r="DS90" s="177">
        <v>19</v>
      </c>
      <c r="DT90" s="177">
        <v>19</v>
      </c>
      <c r="DU90" s="177">
        <v>19</v>
      </c>
      <c r="DV90" s="177">
        <v>19</v>
      </c>
      <c r="DW90" s="177">
        <v>19</v>
      </c>
      <c r="DX90" s="177">
        <v>20</v>
      </c>
      <c r="DY90" s="177">
        <v>20</v>
      </c>
      <c r="DZ90" s="177">
        <v>20</v>
      </c>
      <c r="EA90" s="177">
        <v>19</v>
      </c>
      <c r="EB90" s="177">
        <v>19</v>
      </c>
      <c r="EC90" s="177">
        <v>18</v>
      </c>
      <c r="ED90" s="176">
        <v>18</v>
      </c>
      <c r="EE90" s="177">
        <v>18</v>
      </c>
      <c r="EF90" s="177">
        <v>17</v>
      </c>
      <c r="EG90" s="177">
        <v>17</v>
      </c>
      <c r="EH90" s="177">
        <v>17</v>
      </c>
      <c r="EI90" s="177">
        <v>17</v>
      </c>
      <c r="EJ90" s="177">
        <v>19</v>
      </c>
      <c r="EK90" s="177">
        <v>19</v>
      </c>
      <c r="EL90" s="177">
        <v>19</v>
      </c>
      <c r="EM90" s="177">
        <v>19</v>
      </c>
      <c r="EN90" s="177">
        <v>19</v>
      </c>
      <c r="EO90" s="178">
        <v>19</v>
      </c>
      <c r="EP90" s="176">
        <v>18</v>
      </c>
      <c r="EQ90" s="177">
        <v>18</v>
      </c>
      <c r="ER90" s="177">
        <v>20</v>
      </c>
      <c r="ES90" s="177">
        <v>20</v>
      </c>
      <c r="ET90" s="177">
        <v>20</v>
      </c>
      <c r="EU90" s="177">
        <v>20</v>
      </c>
      <c r="EV90" s="177">
        <v>19</v>
      </c>
      <c r="EW90" s="177">
        <v>19</v>
      </c>
      <c r="EX90" s="177">
        <v>19</v>
      </c>
      <c r="EY90" s="177">
        <v>19</v>
      </c>
      <c r="EZ90" s="177">
        <v>19</v>
      </c>
      <c r="FA90" s="178">
        <v>18</v>
      </c>
      <c r="FB90" s="176">
        <v>18</v>
      </c>
      <c r="FC90" s="177">
        <v>18</v>
      </c>
      <c r="FD90" s="177">
        <v>18</v>
      </c>
      <c r="FE90" s="177">
        <v>20</v>
      </c>
      <c r="FF90" s="177">
        <v>21</v>
      </c>
      <c r="FG90" s="177">
        <v>21</v>
      </c>
      <c r="FH90" s="177">
        <v>21</v>
      </c>
      <c r="FI90" s="177">
        <v>21</v>
      </c>
      <c r="FJ90" s="177">
        <v>21</v>
      </c>
      <c r="FK90" s="177">
        <v>21</v>
      </c>
      <c r="FL90" s="177">
        <v>20</v>
      </c>
      <c r="FM90" s="179">
        <v>21</v>
      </c>
      <c r="FN90" s="176">
        <v>22</v>
      </c>
      <c r="FO90" s="177">
        <v>22</v>
      </c>
      <c r="FP90" s="177">
        <v>22</v>
      </c>
      <c r="FQ90" s="177">
        <v>22</v>
      </c>
      <c r="FR90" s="177">
        <v>22</v>
      </c>
      <c r="FS90" s="177">
        <v>22</v>
      </c>
      <c r="FT90" s="177">
        <v>22</v>
      </c>
      <c r="FU90" s="177">
        <v>22</v>
      </c>
      <c r="FV90" s="177">
        <v>22</v>
      </c>
      <c r="FW90" s="177">
        <v>20</v>
      </c>
      <c r="FX90" s="177">
        <v>20</v>
      </c>
      <c r="FY90" s="179">
        <v>20</v>
      </c>
      <c r="FZ90" s="176">
        <v>20</v>
      </c>
      <c r="GA90" s="177">
        <v>20</v>
      </c>
      <c r="GB90" s="177">
        <v>20</v>
      </c>
      <c r="GC90" s="177">
        <v>20</v>
      </c>
      <c r="GD90" s="177">
        <v>20</v>
      </c>
      <c r="GE90" s="177">
        <v>20</v>
      </c>
      <c r="GF90" s="177">
        <v>20</v>
      </c>
      <c r="GG90" s="177">
        <v>20</v>
      </c>
      <c r="GH90" s="177">
        <v>20</v>
      </c>
      <c r="GI90" s="177">
        <v>20</v>
      </c>
      <c r="GJ90" s="177">
        <v>20</v>
      </c>
      <c r="GK90" s="177">
        <v>20</v>
      </c>
      <c r="GL90" s="176">
        <v>21</v>
      </c>
      <c r="GM90" s="177">
        <v>21</v>
      </c>
      <c r="GN90" s="177">
        <v>21</v>
      </c>
      <c r="GO90" s="177">
        <v>21</v>
      </c>
      <c r="GP90" s="177">
        <v>21</v>
      </c>
      <c r="GQ90" s="177">
        <v>21</v>
      </c>
      <c r="GR90" s="177">
        <v>21</v>
      </c>
      <c r="GS90" s="177">
        <v>19</v>
      </c>
      <c r="GT90" s="177">
        <v>19</v>
      </c>
      <c r="GU90" s="177">
        <v>18</v>
      </c>
      <c r="GV90" s="177">
        <v>18</v>
      </c>
      <c r="GW90" s="178">
        <v>19</v>
      </c>
      <c r="GX90" s="176">
        <v>19</v>
      </c>
      <c r="GY90" s="177">
        <v>19</v>
      </c>
      <c r="GZ90" s="177">
        <v>19</v>
      </c>
      <c r="HA90" s="177">
        <v>20</v>
      </c>
      <c r="HB90" s="177">
        <v>20</v>
      </c>
      <c r="HC90" s="177">
        <v>20</v>
      </c>
      <c r="HD90" s="177">
        <v>20</v>
      </c>
      <c r="HE90" s="177">
        <v>20</v>
      </c>
      <c r="HF90" s="177">
        <v>20</v>
      </c>
      <c r="HG90" s="177">
        <v>20</v>
      </c>
      <c r="HH90" s="177">
        <v>19</v>
      </c>
      <c r="HI90" s="179">
        <v>19</v>
      </c>
      <c r="HJ90" s="258">
        <v>19</v>
      </c>
      <c r="HK90" s="177">
        <v>19</v>
      </c>
      <c r="HL90" s="177">
        <v>19</v>
      </c>
      <c r="HM90" s="177">
        <v>19</v>
      </c>
      <c r="HN90" s="177">
        <v>20</v>
      </c>
      <c r="HO90" s="177">
        <v>20</v>
      </c>
      <c r="HP90" s="177">
        <v>20</v>
      </c>
      <c r="HQ90" s="177">
        <v>20</v>
      </c>
      <c r="HR90" s="177">
        <v>20</v>
      </c>
      <c r="HS90" s="177">
        <v>20</v>
      </c>
      <c r="HT90" s="177">
        <v>19</v>
      </c>
      <c r="HU90" s="177">
        <v>19</v>
      </c>
      <c r="HV90" s="177">
        <v>19</v>
      </c>
      <c r="HW90" s="177">
        <v>19</v>
      </c>
      <c r="HX90" s="177">
        <v>19</v>
      </c>
      <c r="HY90" s="177">
        <v>19</v>
      </c>
      <c r="HZ90" s="177">
        <v>19</v>
      </c>
      <c r="IA90" s="177">
        <v>20</v>
      </c>
      <c r="IB90" s="177">
        <v>21</v>
      </c>
      <c r="IC90" s="177">
        <v>21</v>
      </c>
      <c r="ID90" s="177">
        <v>21</v>
      </c>
      <c r="IE90" s="177">
        <v>21</v>
      </c>
      <c r="IF90" s="177">
        <v>21</v>
      </c>
      <c r="IG90" s="177">
        <v>21</v>
      </c>
      <c r="IH90" s="177">
        <v>21</v>
      </c>
      <c r="II90" s="177">
        <v>21</v>
      </c>
      <c r="IJ90" s="177">
        <v>21</v>
      </c>
      <c r="IK90" s="177">
        <v>21</v>
      </c>
      <c r="IL90" s="177">
        <v>21</v>
      </c>
      <c r="IM90" s="177">
        <v>21</v>
      </c>
      <c r="IN90" s="177">
        <v>21</v>
      </c>
      <c r="IO90" s="177">
        <v>21</v>
      </c>
      <c r="IP90" s="177">
        <v>21</v>
      </c>
      <c r="IQ90" s="177">
        <v>22</v>
      </c>
      <c r="IR90" s="177">
        <v>22</v>
      </c>
      <c r="IS90" s="177">
        <v>21</v>
      </c>
      <c r="IT90" s="177">
        <v>22</v>
      </c>
      <c r="IU90" s="177">
        <v>23</v>
      </c>
      <c r="IV90" s="177">
        <v>22</v>
      </c>
      <c r="IW90" s="177">
        <v>23</v>
      </c>
      <c r="IX90" s="177">
        <v>23</v>
      </c>
      <c r="IY90" s="177">
        <v>24</v>
      </c>
      <c r="IZ90" s="177">
        <v>24</v>
      </c>
      <c r="JA90" s="177">
        <v>25</v>
      </c>
      <c r="JB90" s="177">
        <v>24</v>
      </c>
      <c r="JC90" s="177">
        <v>24</v>
      </c>
      <c r="JD90" s="177">
        <v>24</v>
      </c>
      <c r="JE90" s="177">
        <v>25</v>
      </c>
      <c r="JF90" s="177">
        <v>25</v>
      </c>
      <c r="JG90" s="177">
        <v>25</v>
      </c>
      <c r="JH90" s="177">
        <v>25</v>
      </c>
      <c r="JI90" s="177">
        <v>25</v>
      </c>
      <c r="JJ90" s="177">
        <v>25</v>
      </c>
      <c r="JK90" s="177">
        <v>24</v>
      </c>
      <c r="JL90" s="177">
        <v>24</v>
      </c>
      <c r="JM90" s="177">
        <v>24</v>
      </c>
      <c r="JN90" s="177">
        <v>23</v>
      </c>
      <c r="JO90" s="177">
        <v>23</v>
      </c>
      <c r="JP90" s="177">
        <v>23</v>
      </c>
      <c r="JQ90" s="177">
        <v>22</v>
      </c>
      <c r="JR90" s="177">
        <v>22</v>
      </c>
      <c r="JS90" s="177">
        <v>22</v>
      </c>
      <c r="JT90" s="177">
        <v>22</v>
      </c>
      <c r="JU90" s="177">
        <v>22</v>
      </c>
      <c r="JV90" s="177">
        <v>22</v>
      </c>
      <c r="JW90" s="177">
        <v>22</v>
      </c>
      <c r="JX90" s="177">
        <v>22</v>
      </c>
      <c r="JY90" s="177">
        <v>22</v>
      </c>
      <c r="JZ90" s="177">
        <v>22</v>
      </c>
      <c r="KA90" s="177">
        <v>22</v>
      </c>
      <c r="KB90" s="177">
        <v>21</v>
      </c>
      <c r="KC90" s="177">
        <v>21</v>
      </c>
      <c r="KD90" s="177">
        <v>21</v>
      </c>
      <c r="KE90" s="177">
        <v>21</v>
      </c>
    </row>
    <row r="91" spans="1:291" ht="13">
      <c r="A91" s="380" t="s">
        <v>60</v>
      </c>
      <c r="B91" s="174"/>
      <c r="C91" s="174">
        <v>0</v>
      </c>
      <c r="D91" s="174">
        <v>0</v>
      </c>
      <c r="E91" s="174">
        <v>0</v>
      </c>
      <c r="F91" s="174">
        <v>0</v>
      </c>
      <c r="G91" s="174">
        <v>0</v>
      </c>
      <c r="H91" s="174">
        <v>0</v>
      </c>
      <c r="I91" s="174">
        <v>0</v>
      </c>
      <c r="J91" s="174">
        <v>0</v>
      </c>
      <c r="K91" s="174">
        <v>0</v>
      </c>
      <c r="L91" s="174">
        <v>0</v>
      </c>
      <c r="M91" s="175">
        <v>0</v>
      </c>
      <c r="N91" s="176">
        <v>0</v>
      </c>
      <c r="O91" s="177">
        <v>0</v>
      </c>
      <c r="P91" s="177">
        <v>0</v>
      </c>
      <c r="Q91" s="177">
        <v>0</v>
      </c>
      <c r="R91" s="177">
        <v>0</v>
      </c>
      <c r="S91" s="177">
        <v>15</v>
      </c>
      <c r="T91" s="177">
        <v>15</v>
      </c>
      <c r="U91" s="177">
        <v>15</v>
      </c>
      <c r="V91" s="177">
        <v>15</v>
      </c>
      <c r="W91" s="177">
        <v>17</v>
      </c>
      <c r="X91" s="177">
        <v>19</v>
      </c>
      <c r="Y91" s="177">
        <v>19</v>
      </c>
      <c r="Z91" s="176">
        <v>19</v>
      </c>
      <c r="AA91" s="177">
        <v>19</v>
      </c>
      <c r="AB91" s="177">
        <v>19</v>
      </c>
      <c r="AC91" s="177">
        <v>20</v>
      </c>
      <c r="AD91" s="177">
        <v>22</v>
      </c>
      <c r="AE91" s="177">
        <v>21</v>
      </c>
      <c r="AF91" s="177">
        <v>21</v>
      </c>
      <c r="AG91" s="177">
        <v>21</v>
      </c>
      <c r="AH91" s="177">
        <v>22</v>
      </c>
      <c r="AI91" s="177">
        <v>22</v>
      </c>
      <c r="AJ91" s="177">
        <v>22</v>
      </c>
      <c r="AK91" s="177">
        <v>24</v>
      </c>
      <c r="AL91" s="176">
        <v>24</v>
      </c>
      <c r="AM91" s="177">
        <v>26</v>
      </c>
      <c r="AN91" s="177">
        <v>27</v>
      </c>
      <c r="AO91" s="177">
        <v>28</v>
      </c>
      <c r="AP91" s="177">
        <v>26</v>
      </c>
      <c r="AQ91" s="177">
        <v>27</v>
      </c>
      <c r="AR91" s="177">
        <v>28</v>
      </c>
      <c r="AS91" s="177">
        <v>28</v>
      </c>
      <c r="AT91" s="177">
        <v>28</v>
      </c>
      <c r="AU91" s="177">
        <v>29</v>
      </c>
      <c r="AV91" s="177">
        <v>31</v>
      </c>
      <c r="AW91" s="177">
        <v>31</v>
      </c>
      <c r="AX91" s="176">
        <v>31</v>
      </c>
      <c r="AY91" s="177">
        <v>31</v>
      </c>
      <c r="AZ91" s="177">
        <v>31</v>
      </c>
      <c r="BA91" s="177">
        <v>31</v>
      </c>
      <c r="BB91" s="177">
        <v>31</v>
      </c>
      <c r="BC91" s="177">
        <v>31</v>
      </c>
      <c r="BD91" s="177">
        <v>31</v>
      </c>
      <c r="BE91" s="177">
        <v>31</v>
      </c>
      <c r="BF91" s="177">
        <v>31</v>
      </c>
      <c r="BG91" s="177">
        <v>31</v>
      </c>
      <c r="BH91" s="177">
        <v>33</v>
      </c>
      <c r="BI91" s="177">
        <v>33</v>
      </c>
      <c r="BJ91" s="176">
        <v>33</v>
      </c>
      <c r="BK91" s="177">
        <v>33</v>
      </c>
      <c r="BL91" s="177">
        <v>33</v>
      </c>
      <c r="BM91" s="177">
        <v>33</v>
      </c>
      <c r="BN91" s="177">
        <v>34</v>
      </c>
      <c r="BO91" s="177">
        <v>34</v>
      </c>
      <c r="BP91" s="177">
        <v>34</v>
      </c>
      <c r="BQ91" s="177">
        <v>34</v>
      </c>
      <c r="BR91" s="177">
        <v>34</v>
      </c>
      <c r="BS91" s="177">
        <v>35</v>
      </c>
      <c r="BT91" s="177">
        <v>36</v>
      </c>
      <c r="BU91" s="177">
        <v>37</v>
      </c>
      <c r="BV91" s="176">
        <v>36</v>
      </c>
      <c r="BW91" s="177">
        <v>36</v>
      </c>
      <c r="BX91" s="177">
        <v>36</v>
      </c>
      <c r="BY91" s="177">
        <v>35</v>
      </c>
      <c r="BZ91" s="177">
        <v>35</v>
      </c>
      <c r="CA91" s="177">
        <v>35</v>
      </c>
      <c r="CB91" s="177">
        <v>36</v>
      </c>
      <c r="CC91" s="177">
        <v>36</v>
      </c>
      <c r="CD91" s="177">
        <v>36</v>
      </c>
      <c r="CE91" s="177">
        <v>36</v>
      </c>
      <c r="CF91" s="177">
        <v>36</v>
      </c>
      <c r="CG91" s="177">
        <v>36</v>
      </c>
      <c r="CH91" s="176">
        <v>36</v>
      </c>
      <c r="CI91" s="177">
        <v>36</v>
      </c>
      <c r="CJ91" s="177">
        <v>36</v>
      </c>
      <c r="CK91" s="177">
        <v>37</v>
      </c>
      <c r="CL91" s="177">
        <v>37</v>
      </c>
      <c r="CM91" s="177">
        <v>38</v>
      </c>
      <c r="CN91" s="177">
        <v>40</v>
      </c>
      <c r="CO91" s="177">
        <v>40</v>
      </c>
      <c r="CP91" s="177">
        <v>40</v>
      </c>
      <c r="CQ91" s="177">
        <v>42</v>
      </c>
      <c r="CR91" s="177">
        <v>43</v>
      </c>
      <c r="CS91" s="177">
        <v>44</v>
      </c>
      <c r="CT91" s="176">
        <v>44</v>
      </c>
      <c r="CU91" s="177">
        <v>44</v>
      </c>
      <c r="CV91" s="177">
        <v>43</v>
      </c>
      <c r="CW91" s="177">
        <v>43</v>
      </c>
      <c r="CX91" s="177">
        <v>44</v>
      </c>
      <c r="CY91" s="177">
        <v>44</v>
      </c>
      <c r="CZ91" s="177">
        <v>44</v>
      </c>
      <c r="DA91" s="177">
        <v>44</v>
      </c>
      <c r="DB91" s="177">
        <v>44</v>
      </c>
      <c r="DC91" s="177">
        <v>44</v>
      </c>
      <c r="DD91" s="177">
        <v>44</v>
      </c>
      <c r="DE91" s="177">
        <v>43</v>
      </c>
      <c r="DF91" s="176">
        <v>43</v>
      </c>
      <c r="DG91" s="177">
        <v>42</v>
      </c>
      <c r="DH91" s="177">
        <v>40</v>
      </c>
      <c r="DI91" s="177">
        <v>40</v>
      </c>
      <c r="DJ91" s="177">
        <v>40</v>
      </c>
      <c r="DK91" s="177">
        <v>40</v>
      </c>
      <c r="DL91" s="177">
        <v>40</v>
      </c>
      <c r="DM91" s="177">
        <v>39</v>
      </c>
      <c r="DN91" s="177">
        <v>38</v>
      </c>
      <c r="DO91" s="177">
        <v>37</v>
      </c>
      <c r="DP91" s="177">
        <v>35</v>
      </c>
      <c r="DQ91" s="177">
        <v>35</v>
      </c>
      <c r="DR91" s="176">
        <v>35</v>
      </c>
      <c r="DS91" s="177">
        <v>35</v>
      </c>
      <c r="DT91" s="177">
        <v>35</v>
      </c>
      <c r="DU91" s="177">
        <v>35</v>
      </c>
      <c r="DV91" s="177">
        <v>34</v>
      </c>
      <c r="DW91" s="177">
        <v>34</v>
      </c>
      <c r="DX91" s="177">
        <v>35</v>
      </c>
      <c r="DY91" s="177">
        <v>35</v>
      </c>
      <c r="DZ91" s="177">
        <v>35</v>
      </c>
      <c r="EA91" s="177">
        <v>35</v>
      </c>
      <c r="EB91" s="177">
        <v>35</v>
      </c>
      <c r="EC91" s="177">
        <v>37</v>
      </c>
      <c r="ED91" s="176">
        <v>38</v>
      </c>
      <c r="EE91" s="177">
        <v>38</v>
      </c>
      <c r="EF91" s="177">
        <v>39</v>
      </c>
      <c r="EG91" s="177">
        <v>39</v>
      </c>
      <c r="EH91" s="177">
        <v>39</v>
      </c>
      <c r="EI91" s="177">
        <v>39</v>
      </c>
      <c r="EJ91" s="177">
        <v>39</v>
      </c>
      <c r="EK91" s="177">
        <v>38</v>
      </c>
      <c r="EL91" s="177">
        <v>38</v>
      </c>
      <c r="EM91" s="177">
        <v>38</v>
      </c>
      <c r="EN91" s="177">
        <v>38</v>
      </c>
      <c r="EO91" s="178">
        <v>38</v>
      </c>
      <c r="EP91" s="176">
        <v>38</v>
      </c>
      <c r="EQ91" s="177">
        <v>37</v>
      </c>
      <c r="ER91" s="177">
        <v>35</v>
      </c>
      <c r="ES91" s="177">
        <v>35</v>
      </c>
      <c r="ET91" s="177">
        <v>34</v>
      </c>
      <c r="EU91" s="177">
        <v>33</v>
      </c>
      <c r="EV91" s="177">
        <v>33</v>
      </c>
      <c r="EW91" s="177">
        <v>33</v>
      </c>
      <c r="EX91" s="177">
        <v>32</v>
      </c>
      <c r="EY91" s="177">
        <v>32</v>
      </c>
      <c r="EZ91" s="177">
        <v>32</v>
      </c>
      <c r="FA91" s="178">
        <v>33</v>
      </c>
      <c r="FB91" s="176">
        <v>33</v>
      </c>
      <c r="FC91" s="177">
        <v>33</v>
      </c>
      <c r="FD91" s="177">
        <v>33</v>
      </c>
      <c r="FE91" s="177">
        <v>33</v>
      </c>
      <c r="FF91" s="177">
        <v>32</v>
      </c>
      <c r="FG91" s="177">
        <v>32</v>
      </c>
      <c r="FH91" s="177">
        <v>32</v>
      </c>
      <c r="FI91" s="177">
        <v>32</v>
      </c>
      <c r="FJ91" s="177">
        <v>32</v>
      </c>
      <c r="FK91" s="177">
        <v>32</v>
      </c>
      <c r="FL91" s="177">
        <v>32</v>
      </c>
      <c r="FM91" s="179">
        <v>32</v>
      </c>
      <c r="FN91" s="176">
        <v>31</v>
      </c>
      <c r="FO91" s="177">
        <v>31</v>
      </c>
      <c r="FP91" s="177">
        <v>31</v>
      </c>
      <c r="FQ91" s="177">
        <v>31</v>
      </c>
      <c r="FR91" s="177">
        <v>31</v>
      </c>
      <c r="FS91" s="177">
        <v>31</v>
      </c>
      <c r="FT91" s="177">
        <v>31</v>
      </c>
      <c r="FU91" s="177">
        <v>31</v>
      </c>
      <c r="FV91" s="177">
        <v>31</v>
      </c>
      <c r="FW91" s="177">
        <v>31</v>
      </c>
      <c r="FX91" s="177">
        <v>31</v>
      </c>
      <c r="FY91" s="179">
        <v>31</v>
      </c>
      <c r="FZ91" s="176">
        <v>30</v>
      </c>
      <c r="GA91" s="177">
        <v>30</v>
      </c>
      <c r="GB91" s="177">
        <v>30</v>
      </c>
      <c r="GC91" s="177">
        <v>30</v>
      </c>
      <c r="GD91" s="177">
        <v>30</v>
      </c>
      <c r="GE91" s="177">
        <v>30</v>
      </c>
      <c r="GF91" s="177">
        <v>30</v>
      </c>
      <c r="GG91" s="177">
        <v>30</v>
      </c>
      <c r="GH91" s="177">
        <v>29</v>
      </c>
      <c r="GI91" s="177">
        <v>29</v>
      </c>
      <c r="GJ91" s="177">
        <v>29</v>
      </c>
      <c r="GK91" s="177">
        <v>29</v>
      </c>
      <c r="GL91" s="176">
        <v>29</v>
      </c>
      <c r="GM91" s="177">
        <v>29</v>
      </c>
      <c r="GN91" s="177">
        <v>29</v>
      </c>
      <c r="GO91" s="177">
        <v>29</v>
      </c>
      <c r="GP91" s="177">
        <v>29</v>
      </c>
      <c r="GQ91" s="177">
        <v>29</v>
      </c>
      <c r="GR91" s="177">
        <v>29</v>
      </c>
      <c r="GS91" s="177">
        <v>28</v>
      </c>
      <c r="GT91" s="177">
        <v>28</v>
      </c>
      <c r="GU91" s="177">
        <v>28</v>
      </c>
      <c r="GV91" s="177">
        <v>28</v>
      </c>
      <c r="GW91" s="178">
        <v>28</v>
      </c>
      <c r="GX91" s="176">
        <v>28</v>
      </c>
      <c r="GY91" s="177">
        <v>28</v>
      </c>
      <c r="GZ91" s="177">
        <v>28</v>
      </c>
      <c r="HA91" s="177">
        <v>28</v>
      </c>
      <c r="HB91" s="177">
        <v>28</v>
      </c>
      <c r="HC91" s="177">
        <v>28</v>
      </c>
      <c r="HD91" s="177">
        <v>28</v>
      </c>
      <c r="HE91" s="177">
        <v>28</v>
      </c>
      <c r="HF91" s="177">
        <v>29</v>
      </c>
      <c r="HG91" s="177">
        <v>28</v>
      </c>
      <c r="HH91" s="177">
        <v>27</v>
      </c>
      <c r="HI91" s="179">
        <v>26</v>
      </c>
      <c r="HJ91" s="258">
        <v>26</v>
      </c>
      <c r="HK91" s="177">
        <v>26</v>
      </c>
      <c r="HL91" s="177">
        <v>26</v>
      </c>
      <c r="HM91" s="177">
        <v>27</v>
      </c>
      <c r="HN91" s="177">
        <v>27</v>
      </c>
      <c r="HO91" s="177">
        <v>27</v>
      </c>
      <c r="HP91" s="177">
        <v>27</v>
      </c>
      <c r="HQ91" s="177">
        <v>27</v>
      </c>
      <c r="HR91" s="177">
        <v>27</v>
      </c>
      <c r="HS91" s="177">
        <v>27</v>
      </c>
      <c r="HT91" s="177">
        <v>27</v>
      </c>
      <c r="HU91" s="177">
        <v>27</v>
      </c>
      <c r="HV91" s="177">
        <v>27</v>
      </c>
      <c r="HW91" s="177">
        <v>27</v>
      </c>
      <c r="HX91" s="177">
        <v>27</v>
      </c>
      <c r="HY91" s="177">
        <v>27</v>
      </c>
      <c r="HZ91" s="177">
        <v>27</v>
      </c>
      <c r="IA91" s="177">
        <v>27</v>
      </c>
      <c r="IB91" s="177">
        <v>26</v>
      </c>
      <c r="IC91" s="177">
        <v>26</v>
      </c>
      <c r="ID91" s="177">
        <v>26</v>
      </c>
      <c r="IE91" s="177">
        <v>27</v>
      </c>
      <c r="IF91" s="177">
        <v>27</v>
      </c>
      <c r="IG91" s="177">
        <v>27</v>
      </c>
      <c r="IH91" s="177">
        <v>27</v>
      </c>
      <c r="II91" s="177">
        <v>27</v>
      </c>
      <c r="IJ91" s="177">
        <v>26</v>
      </c>
      <c r="IK91" s="177">
        <v>26</v>
      </c>
      <c r="IL91" s="177">
        <v>26</v>
      </c>
      <c r="IM91" s="177">
        <v>26</v>
      </c>
      <c r="IN91" s="177">
        <v>26</v>
      </c>
      <c r="IO91" s="177">
        <v>26</v>
      </c>
      <c r="IP91" s="177">
        <v>26</v>
      </c>
      <c r="IQ91" s="177">
        <v>26</v>
      </c>
      <c r="IR91" s="177">
        <v>26</v>
      </c>
      <c r="IS91" s="177">
        <v>26</v>
      </c>
      <c r="IT91" s="177">
        <v>27</v>
      </c>
      <c r="IU91" s="177">
        <v>27</v>
      </c>
      <c r="IV91" s="177">
        <v>27</v>
      </c>
      <c r="IW91" s="177">
        <v>27</v>
      </c>
      <c r="IX91" s="177">
        <v>27</v>
      </c>
      <c r="IY91" s="177">
        <v>27</v>
      </c>
      <c r="IZ91" s="177">
        <v>27</v>
      </c>
      <c r="JA91" s="177">
        <v>26</v>
      </c>
      <c r="JB91" s="177">
        <v>27</v>
      </c>
      <c r="JC91" s="177">
        <v>27</v>
      </c>
      <c r="JD91" s="177">
        <v>28</v>
      </c>
      <c r="JE91" s="177">
        <v>27</v>
      </c>
      <c r="JF91" s="177">
        <v>26</v>
      </c>
      <c r="JG91" s="177">
        <v>26</v>
      </c>
      <c r="JH91" s="177">
        <v>25</v>
      </c>
      <c r="JI91" s="177">
        <v>25</v>
      </c>
      <c r="JJ91" s="177">
        <v>25</v>
      </c>
      <c r="JK91" s="177">
        <v>25</v>
      </c>
      <c r="JL91" s="177">
        <v>24</v>
      </c>
      <c r="JM91" s="177">
        <v>24</v>
      </c>
      <c r="JN91" s="177">
        <v>24</v>
      </c>
      <c r="JO91" s="177">
        <v>24</v>
      </c>
      <c r="JP91" s="177">
        <v>24</v>
      </c>
      <c r="JQ91" s="177">
        <v>24</v>
      </c>
      <c r="JR91" s="177">
        <v>24</v>
      </c>
      <c r="JS91" s="177">
        <v>24</v>
      </c>
      <c r="JT91" s="177">
        <v>24</v>
      </c>
      <c r="JU91" s="177">
        <v>24</v>
      </c>
      <c r="JV91" s="177">
        <v>24</v>
      </c>
      <c r="JW91" s="177">
        <v>24</v>
      </c>
      <c r="JX91" s="177">
        <v>24</v>
      </c>
      <c r="JY91" s="177">
        <v>24</v>
      </c>
      <c r="JZ91" s="177">
        <v>24</v>
      </c>
      <c r="KA91" s="177">
        <v>24</v>
      </c>
      <c r="KB91" s="177">
        <v>24</v>
      </c>
      <c r="KC91" s="177">
        <v>24</v>
      </c>
      <c r="KD91" s="177">
        <v>24</v>
      </c>
      <c r="KE91" s="177">
        <v>24</v>
      </c>
    </row>
    <row r="92" spans="1:291" ht="13">
      <c r="A92" s="380" t="s">
        <v>269</v>
      </c>
      <c r="B92" s="174"/>
      <c r="C92" s="174">
        <v>0</v>
      </c>
      <c r="D92" s="174">
        <v>0</v>
      </c>
      <c r="E92" s="174">
        <v>0</v>
      </c>
      <c r="F92" s="174">
        <v>0</v>
      </c>
      <c r="G92" s="174">
        <v>0</v>
      </c>
      <c r="H92" s="174">
        <v>0</v>
      </c>
      <c r="I92" s="174">
        <v>0</v>
      </c>
      <c r="J92" s="174">
        <v>0</v>
      </c>
      <c r="K92" s="174">
        <v>0</v>
      </c>
      <c r="L92" s="174">
        <v>0</v>
      </c>
      <c r="M92" s="175">
        <v>0</v>
      </c>
      <c r="N92" s="176">
        <v>0</v>
      </c>
      <c r="O92" s="177">
        <v>0</v>
      </c>
      <c r="P92" s="177">
        <v>0</v>
      </c>
      <c r="Q92" s="177">
        <v>0</v>
      </c>
      <c r="R92" s="177">
        <v>0</v>
      </c>
      <c r="S92" s="177">
        <v>0</v>
      </c>
      <c r="T92" s="177">
        <v>0</v>
      </c>
      <c r="U92" s="177">
        <v>0</v>
      </c>
      <c r="V92" s="177">
        <v>0</v>
      </c>
      <c r="W92" s="177">
        <v>0</v>
      </c>
      <c r="X92" s="177">
        <v>0</v>
      </c>
      <c r="Y92" s="177">
        <v>0</v>
      </c>
      <c r="Z92" s="176">
        <v>0</v>
      </c>
      <c r="AA92" s="177">
        <v>0</v>
      </c>
      <c r="AB92" s="177">
        <v>0</v>
      </c>
      <c r="AC92" s="177">
        <v>0</v>
      </c>
      <c r="AD92" s="177">
        <v>0</v>
      </c>
      <c r="AE92" s="177">
        <v>0</v>
      </c>
      <c r="AF92" s="177">
        <v>0</v>
      </c>
      <c r="AG92" s="177">
        <v>0</v>
      </c>
      <c r="AH92" s="177">
        <v>0</v>
      </c>
      <c r="AI92" s="177">
        <v>0</v>
      </c>
      <c r="AJ92" s="177">
        <v>0</v>
      </c>
      <c r="AK92" s="177">
        <v>0</v>
      </c>
      <c r="AL92" s="176">
        <v>0</v>
      </c>
      <c r="AM92" s="177">
        <v>0</v>
      </c>
      <c r="AN92" s="177">
        <v>0</v>
      </c>
      <c r="AO92" s="177">
        <v>0</v>
      </c>
      <c r="AP92" s="177">
        <v>0</v>
      </c>
      <c r="AQ92" s="177">
        <v>0</v>
      </c>
      <c r="AR92" s="177">
        <v>0</v>
      </c>
      <c r="AS92" s="177">
        <v>0</v>
      </c>
      <c r="AT92" s="177">
        <v>0</v>
      </c>
      <c r="AU92" s="177">
        <v>0</v>
      </c>
      <c r="AV92" s="177">
        <v>0</v>
      </c>
      <c r="AW92" s="177">
        <v>0</v>
      </c>
      <c r="AX92" s="176">
        <v>0</v>
      </c>
      <c r="AY92" s="177">
        <v>0</v>
      </c>
      <c r="AZ92" s="177">
        <v>0</v>
      </c>
      <c r="BA92" s="177">
        <v>0</v>
      </c>
      <c r="BB92" s="177">
        <v>0</v>
      </c>
      <c r="BC92" s="177">
        <v>0</v>
      </c>
      <c r="BD92" s="177">
        <v>0</v>
      </c>
      <c r="BE92" s="177">
        <v>0</v>
      </c>
      <c r="BF92" s="177">
        <v>0</v>
      </c>
      <c r="BG92" s="177">
        <v>0</v>
      </c>
      <c r="BH92" s="177">
        <v>0</v>
      </c>
      <c r="BI92" s="177">
        <v>0</v>
      </c>
      <c r="BJ92" s="176">
        <v>0</v>
      </c>
      <c r="BK92" s="177">
        <v>0</v>
      </c>
      <c r="BL92" s="177">
        <v>0</v>
      </c>
      <c r="BM92" s="177">
        <v>0</v>
      </c>
      <c r="BN92" s="177">
        <v>0</v>
      </c>
      <c r="BO92" s="177">
        <v>0</v>
      </c>
      <c r="BP92" s="177">
        <v>0</v>
      </c>
      <c r="BQ92" s="177">
        <v>0</v>
      </c>
      <c r="BR92" s="177">
        <v>0</v>
      </c>
      <c r="BS92" s="177">
        <v>0</v>
      </c>
      <c r="BT92" s="177">
        <v>0</v>
      </c>
      <c r="BU92" s="177">
        <v>0</v>
      </c>
      <c r="BV92" s="176">
        <v>0</v>
      </c>
      <c r="BW92" s="177">
        <v>0</v>
      </c>
      <c r="BX92" s="177">
        <v>0</v>
      </c>
      <c r="BY92" s="177">
        <v>0</v>
      </c>
      <c r="BZ92" s="177">
        <v>0</v>
      </c>
      <c r="CA92" s="177">
        <v>0</v>
      </c>
      <c r="CB92" s="177">
        <v>0</v>
      </c>
      <c r="CC92" s="177">
        <v>0</v>
      </c>
      <c r="CD92" s="177">
        <v>0</v>
      </c>
      <c r="CE92" s="177">
        <v>0</v>
      </c>
      <c r="CF92" s="177">
        <v>0</v>
      </c>
      <c r="CG92" s="177">
        <v>0</v>
      </c>
      <c r="CH92" s="176">
        <v>0</v>
      </c>
      <c r="CI92" s="177">
        <v>0</v>
      </c>
      <c r="CJ92" s="177">
        <v>0</v>
      </c>
      <c r="CK92" s="177">
        <v>0</v>
      </c>
      <c r="CL92" s="177">
        <v>0</v>
      </c>
      <c r="CM92" s="177">
        <v>0</v>
      </c>
      <c r="CN92" s="177">
        <v>0</v>
      </c>
      <c r="CO92" s="177">
        <v>0</v>
      </c>
      <c r="CP92" s="177">
        <v>0</v>
      </c>
      <c r="CQ92" s="177">
        <v>0</v>
      </c>
      <c r="CR92" s="177">
        <v>0</v>
      </c>
      <c r="CS92" s="177">
        <v>0</v>
      </c>
      <c r="CT92" s="176">
        <v>0</v>
      </c>
      <c r="CU92" s="177">
        <v>0</v>
      </c>
      <c r="CV92" s="177">
        <v>0</v>
      </c>
      <c r="CW92" s="177">
        <v>0</v>
      </c>
      <c r="CX92" s="177">
        <v>0</v>
      </c>
      <c r="CY92" s="177">
        <v>0</v>
      </c>
      <c r="CZ92" s="177">
        <v>0</v>
      </c>
      <c r="DA92" s="177">
        <v>0</v>
      </c>
      <c r="DB92" s="177">
        <v>0</v>
      </c>
      <c r="DC92" s="177">
        <v>0</v>
      </c>
      <c r="DD92" s="177">
        <v>0</v>
      </c>
      <c r="DE92" s="177">
        <v>0</v>
      </c>
      <c r="DF92" s="176">
        <v>0</v>
      </c>
      <c r="DG92" s="177">
        <v>0</v>
      </c>
      <c r="DH92" s="177">
        <v>0</v>
      </c>
      <c r="DI92" s="177">
        <v>0</v>
      </c>
      <c r="DJ92" s="177">
        <v>0</v>
      </c>
      <c r="DK92" s="177">
        <v>0</v>
      </c>
      <c r="DL92" s="177">
        <v>0</v>
      </c>
      <c r="DM92" s="177">
        <v>0</v>
      </c>
      <c r="DN92" s="177">
        <v>0</v>
      </c>
      <c r="DO92" s="177">
        <v>0</v>
      </c>
      <c r="DP92" s="177">
        <v>0</v>
      </c>
      <c r="DQ92" s="177">
        <v>0</v>
      </c>
      <c r="DR92" s="176">
        <v>0</v>
      </c>
      <c r="DS92" s="177">
        <v>0</v>
      </c>
      <c r="DT92" s="177">
        <v>0</v>
      </c>
      <c r="DU92" s="177">
        <v>0</v>
      </c>
      <c r="DV92" s="177">
        <v>0</v>
      </c>
      <c r="DW92" s="177">
        <v>0</v>
      </c>
      <c r="DX92" s="177">
        <v>0</v>
      </c>
      <c r="DY92" s="177">
        <v>0</v>
      </c>
      <c r="DZ92" s="177">
        <v>0</v>
      </c>
      <c r="EA92" s="177">
        <v>0</v>
      </c>
      <c r="EB92" s="177">
        <v>0</v>
      </c>
      <c r="EC92" s="177">
        <v>0</v>
      </c>
      <c r="ED92" s="176">
        <v>0</v>
      </c>
      <c r="EE92" s="177">
        <v>0</v>
      </c>
      <c r="EF92" s="177">
        <v>0</v>
      </c>
      <c r="EG92" s="177">
        <v>0</v>
      </c>
      <c r="EH92" s="177">
        <v>0</v>
      </c>
      <c r="EI92" s="177">
        <v>0</v>
      </c>
      <c r="EJ92" s="177">
        <v>0</v>
      </c>
      <c r="EK92" s="177">
        <v>0</v>
      </c>
      <c r="EL92" s="177">
        <v>0</v>
      </c>
      <c r="EM92" s="177">
        <v>0</v>
      </c>
      <c r="EN92" s="177">
        <v>0</v>
      </c>
      <c r="EO92" s="178">
        <v>0</v>
      </c>
      <c r="EP92" s="176">
        <v>0</v>
      </c>
      <c r="EQ92" s="177">
        <v>0</v>
      </c>
      <c r="ER92" s="177">
        <v>0</v>
      </c>
      <c r="ES92" s="177">
        <v>0</v>
      </c>
      <c r="ET92" s="177">
        <v>0</v>
      </c>
      <c r="EU92" s="177">
        <v>0</v>
      </c>
      <c r="EV92" s="177">
        <v>0</v>
      </c>
      <c r="EW92" s="177">
        <v>0</v>
      </c>
      <c r="EX92" s="177">
        <v>0</v>
      </c>
      <c r="EY92" s="177">
        <v>0</v>
      </c>
      <c r="EZ92" s="177">
        <v>0</v>
      </c>
      <c r="FA92" s="178">
        <v>0</v>
      </c>
      <c r="FB92" s="176">
        <v>0</v>
      </c>
      <c r="FC92" s="177">
        <v>0</v>
      </c>
      <c r="FD92" s="177">
        <v>0</v>
      </c>
      <c r="FE92" s="177">
        <v>0</v>
      </c>
      <c r="FF92" s="177">
        <v>0</v>
      </c>
      <c r="FG92" s="177">
        <v>0</v>
      </c>
      <c r="FH92" s="177">
        <v>0</v>
      </c>
      <c r="FI92" s="177">
        <v>0</v>
      </c>
      <c r="FJ92" s="177">
        <v>0</v>
      </c>
      <c r="FK92" s="177">
        <v>0</v>
      </c>
      <c r="FL92" s="177">
        <v>0</v>
      </c>
      <c r="FM92" s="179">
        <v>0</v>
      </c>
      <c r="FN92" s="176">
        <v>0</v>
      </c>
      <c r="FO92" s="177">
        <v>9</v>
      </c>
      <c r="FP92" s="177">
        <v>9</v>
      </c>
      <c r="FQ92" s="177">
        <v>9</v>
      </c>
      <c r="FR92" s="177">
        <v>9</v>
      </c>
      <c r="FS92" s="177">
        <v>9</v>
      </c>
      <c r="FT92" s="177">
        <v>9</v>
      </c>
      <c r="FU92" s="177">
        <v>9</v>
      </c>
      <c r="FV92" s="177">
        <v>9</v>
      </c>
      <c r="FW92" s="177">
        <v>9</v>
      </c>
      <c r="FX92" s="177">
        <v>9</v>
      </c>
      <c r="FY92" s="179">
        <v>8</v>
      </c>
      <c r="FZ92" s="176">
        <v>8</v>
      </c>
      <c r="GA92" s="177">
        <v>8</v>
      </c>
      <c r="GB92" s="177">
        <v>8</v>
      </c>
      <c r="GC92" s="177">
        <v>8</v>
      </c>
      <c r="GD92" s="177">
        <v>8</v>
      </c>
      <c r="GE92" s="177">
        <v>9</v>
      </c>
      <c r="GF92" s="177">
        <v>9</v>
      </c>
      <c r="GG92" s="177">
        <v>8</v>
      </c>
      <c r="GH92" s="177">
        <v>8</v>
      </c>
      <c r="GI92" s="177">
        <v>9</v>
      </c>
      <c r="GJ92" s="177">
        <v>9</v>
      </c>
      <c r="GK92" s="177">
        <v>11</v>
      </c>
      <c r="GL92" s="176">
        <v>12</v>
      </c>
      <c r="GM92" s="177">
        <v>12</v>
      </c>
      <c r="GN92" s="177">
        <v>12</v>
      </c>
      <c r="GO92" s="177">
        <v>12</v>
      </c>
      <c r="GP92" s="177">
        <v>12</v>
      </c>
      <c r="GQ92" s="177">
        <v>11</v>
      </c>
      <c r="GR92" s="177">
        <v>11</v>
      </c>
      <c r="GS92" s="177">
        <v>12</v>
      </c>
      <c r="GT92" s="177">
        <v>13</v>
      </c>
      <c r="GU92" s="177">
        <v>13</v>
      </c>
      <c r="GV92" s="177">
        <v>13</v>
      </c>
      <c r="GW92" s="178">
        <v>13</v>
      </c>
      <c r="GX92" s="176">
        <v>13</v>
      </c>
      <c r="GY92" s="177">
        <v>13</v>
      </c>
      <c r="GZ92" s="177">
        <v>13</v>
      </c>
      <c r="HA92" s="177">
        <v>13</v>
      </c>
      <c r="HB92" s="177">
        <v>13</v>
      </c>
      <c r="HC92" s="177">
        <v>13</v>
      </c>
      <c r="HD92" s="177">
        <v>13</v>
      </c>
      <c r="HE92" s="177">
        <v>12</v>
      </c>
      <c r="HF92" s="177">
        <v>12</v>
      </c>
      <c r="HG92" s="177">
        <v>13</v>
      </c>
      <c r="HH92" s="177">
        <v>14</v>
      </c>
      <c r="HI92" s="179">
        <v>14</v>
      </c>
      <c r="HJ92" s="258">
        <v>14</v>
      </c>
      <c r="HK92" s="177">
        <v>14</v>
      </c>
      <c r="HL92" s="177">
        <v>16</v>
      </c>
      <c r="HM92" s="177">
        <v>16</v>
      </c>
      <c r="HN92" s="177">
        <v>16</v>
      </c>
      <c r="HO92" s="177">
        <v>16</v>
      </c>
      <c r="HP92" s="177">
        <v>16</v>
      </c>
      <c r="HQ92" s="177">
        <v>16</v>
      </c>
      <c r="HR92" s="177">
        <v>15</v>
      </c>
      <c r="HS92" s="177">
        <v>15</v>
      </c>
      <c r="HT92" s="177">
        <v>15</v>
      </c>
      <c r="HU92" s="177">
        <v>15</v>
      </c>
      <c r="HV92" s="177">
        <v>15</v>
      </c>
      <c r="HW92" s="177">
        <v>15</v>
      </c>
      <c r="HX92" s="177">
        <v>16</v>
      </c>
      <c r="HY92" s="177">
        <v>16</v>
      </c>
      <c r="HZ92" s="177">
        <v>16</v>
      </c>
      <c r="IA92" s="177">
        <v>16</v>
      </c>
      <c r="IB92" s="177">
        <v>16</v>
      </c>
      <c r="IC92" s="177">
        <v>15</v>
      </c>
      <c r="ID92" s="177">
        <v>15</v>
      </c>
      <c r="IE92" s="177">
        <v>15</v>
      </c>
      <c r="IF92" s="177">
        <v>15</v>
      </c>
      <c r="IG92" s="177">
        <v>15</v>
      </c>
      <c r="IH92" s="177">
        <v>16</v>
      </c>
      <c r="II92" s="177">
        <v>15</v>
      </c>
      <c r="IJ92" s="177">
        <v>15</v>
      </c>
      <c r="IK92" s="177">
        <v>15</v>
      </c>
      <c r="IL92" s="177">
        <v>15</v>
      </c>
      <c r="IM92" s="177">
        <v>15</v>
      </c>
      <c r="IN92" s="177">
        <v>15</v>
      </c>
      <c r="IO92" s="177">
        <v>15</v>
      </c>
      <c r="IP92" s="177">
        <v>15</v>
      </c>
      <c r="IQ92" s="177">
        <v>15</v>
      </c>
      <c r="IR92" s="177">
        <v>15</v>
      </c>
      <c r="IS92" s="177">
        <v>15</v>
      </c>
      <c r="IT92" s="177">
        <v>15</v>
      </c>
      <c r="IU92" s="177">
        <v>15</v>
      </c>
      <c r="IV92" s="177">
        <v>15</v>
      </c>
      <c r="IW92" s="177">
        <v>15</v>
      </c>
      <c r="IX92" s="177">
        <v>15</v>
      </c>
      <c r="IY92" s="177">
        <v>15</v>
      </c>
      <c r="IZ92" s="177">
        <v>15</v>
      </c>
      <c r="JA92" s="177">
        <v>15</v>
      </c>
      <c r="JB92" s="177">
        <v>15</v>
      </c>
      <c r="JC92" s="177">
        <v>15</v>
      </c>
      <c r="JD92" s="177">
        <v>15</v>
      </c>
      <c r="JE92" s="177">
        <v>15</v>
      </c>
      <c r="JF92" s="177">
        <v>15</v>
      </c>
      <c r="JG92" s="177">
        <v>15</v>
      </c>
      <c r="JH92" s="177">
        <v>15</v>
      </c>
      <c r="JI92" s="177">
        <v>15</v>
      </c>
      <c r="JJ92" s="177">
        <v>15</v>
      </c>
      <c r="JK92" s="177">
        <v>15</v>
      </c>
      <c r="JL92" s="177">
        <v>15</v>
      </c>
      <c r="JM92" s="177">
        <v>14</v>
      </c>
      <c r="JN92" s="177">
        <v>14</v>
      </c>
      <c r="JO92" s="177">
        <v>14</v>
      </c>
      <c r="JP92" s="177">
        <v>14</v>
      </c>
      <c r="JQ92" s="177">
        <v>14</v>
      </c>
      <c r="JR92" s="177">
        <v>14</v>
      </c>
      <c r="JS92" s="177">
        <v>14</v>
      </c>
      <c r="JT92" s="177">
        <v>14</v>
      </c>
      <c r="JU92" s="177">
        <v>14</v>
      </c>
      <c r="JV92" s="177">
        <v>14</v>
      </c>
      <c r="JW92" s="177">
        <v>13</v>
      </c>
      <c r="JX92" s="177">
        <v>13</v>
      </c>
      <c r="JY92" s="177">
        <v>13</v>
      </c>
      <c r="JZ92" s="177">
        <v>12</v>
      </c>
      <c r="KA92" s="177">
        <v>12</v>
      </c>
      <c r="KB92" s="177">
        <v>12</v>
      </c>
      <c r="KC92" s="177">
        <v>12</v>
      </c>
      <c r="KD92" s="177">
        <v>12</v>
      </c>
      <c r="KE92" s="177">
        <v>12</v>
      </c>
    </row>
    <row r="93" spans="1:291" ht="13">
      <c r="A93" s="380" t="s">
        <v>47</v>
      </c>
      <c r="B93" s="174"/>
      <c r="C93" s="174">
        <v>0</v>
      </c>
      <c r="D93" s="174">
        <v>0</v>
      </c>
      <c r="E93" s="174">
        <v>0</v>
      </c>
      <c r="F93" s="174">
        <v>0</v>
      </c>
      <c r="G93" s="174">
        <v>0</v>
      </c>
      <c r="H93" s="174">
        <v>0</v>
      </c>
      <c r="I93" s="174">
        <v>0</v>
      </c>
      <c r="J93" s="174">
        <v>0</v>
      </c>
      <c r="K93" s="174">
        <v>0</v>
      </c>
      <c r="L93" s="174">
        <v>0</v>
      </c>
      <c r="M93" s="175">
        <v>0</v>
      </c>
      <c r="N93" s="176">
        <v>0</v>
      </c>
      <c r="O93" s="177">
        <v>0</v>
      </c>
      <c r="P93" s="177">
        <v>0</v>
      </c>
      <c r="Q93" s="177">
        <v>0</v>
      </c>
      <c r="R93" s="177">
        <v>0</v>
      </c>
      <c r="S93" s="177">
        <v>0</v>
      </c>
      <c r="T93" s="177">
        <v>0</v>
      </c>
      <c r="U93" s="177">
        <v>0</v>
      </c>
      <c r="V93" s="177">
        <v>0</v>
      </c>
      <c r="W93" s="177">
        <v>0</v>
      </c>
      <c r="X93" s="177">
        <v>0</v>
      </c>
      <c r="Y93" s="177">
        <v>0</v>
      </c>
      <c r="Z93" s="176">
        <v>0</v>
      </c>
      <c r="AA93" s="177">
        <v>0</v>
      </c>
      <c r="AB93" s="177">
        <v>0</v>
      </c>
      <c r="AC93" s="177">
        <v>0</v>
      </c>
      <c r="AD93" s="177">
        <v>0</v>
      </c>
      <c r="AE93" s="177">
        <v>0</v>
      </c>
      <c r="AF93" s="177">
        <v>0</v>
      </c>
      <c r="AG93" s="177">
        <v>0</v>
      </c>
      <c r="AH93" s="177">
        <v>0</v>
      </c>
      <c r="AI93" s="177">
        <v>0</v>
      </c>
      <c r="AJ93" s="177">
        <v>0</v>
      </c>
      <c r="AK93" s="177">
        <v>0</v>
      </c>
      <c r="AL93" s="176">
        <v>0</v>
      </c>
      <c r="AM93" s="177">
        <v>0</v>
      </c>
      <c r="AN93" s="177">
        <v>0</v>
      </c>
      <c r="AO93" s="177">
        <v>0</v>
      </c>
      <c r="AP93" s="177">
        <v>0</v>
      </c>
      <c r="AQ93" s="177">
        <v>0</v>
      </c>
      <c r="AR93" s="177">
        <v>0</v>
      </c>
      <c r="AS93" s="177">
        <v>0</v>
      </c>
      <c r="AT93" s="177">
        <v>0</v>
      </c>
      <c r="AU93" s="177">
        <v>0</v>
      </c>
      <c r="AV93" s="177">
        <v>0</v>
      </c>
      <c r="AW93" s="177">
        <v>0</v>
      </c>
      <c r="AX93" s="176">
        <v>0</v>
      </c>
      <c r="AY93" s="177">
        <v>0</v>
      </c>
      <c r="AZ93" s="177">
        <v>0</v>
      </c>
      <c r="BA93" s="177">
        <v>0</v>
      </c>
      <c r="BB93" s="177">
        <v>0</v>
      </c>
      <c r="BC93" s="177">
        <v>0</v>
      </c>
      <c r="BD93" s="177">
        <v>0</v>
      </c>
      <c r="BE93" s="177">
        <v>0</v>
      </c>
      <c r="BF93" s="177">
        <v>0</v>
      </c>
      <c r="BG93" s="177">
        <v>0</v>
      </c>
      <c r="BH93" s="177">
        <v>0</v>
      </c>
      <c r="BI93" s="177">
        <v>0</v>
      </c>
      <c r="BJ93" s="176">
        <v>0</v>
      </c>
      <c r="BK93" s="177">
        <v>0</v>
      </c>
      <c r="BL93" s="177">
        <v>0</v>
      </c>
      <c r="BM93" s="177">
        <v>0</v>
      </c>
      <c r="BN93" s="177">
        <v>0</v>
      </c>
      <c r="BO93" s="177">
        <v>0</v>
      </c>
      <c r="BP93" s="177">
        <v>0</v>
      </c>
      <c r="BQ93" s="177">
        <v>0</v>
      </c>
      <c r="BR93" s="177">
        <v>0</v>
      </c>
      <c r="BS93" s="177">
        <v>0</v>
      </c>
      <c r="BT93" s="177">
        <v>0</v>
      </c>
      <c r="BU93" s="177">
        <v>0</v>
      </c>
      <c r="BV93" s="176">
        <v>0</v>
      </c>
      <c r="BW93" s="177">
        <v>0</v>
      </c>
      <c r="BX93" s="177">
        <v>0</v>
      </c>
      <c r="BY93" s="177">
        <v>0</v>
      </c>
      <c r="BZ93" s="177">
        <v>0</v>
      </c>
      <c r="CA93" s="177">
        <v>0</v>
      </c>
      <c r="CB93" s="177">
        <v>0</v>
      </c>
      <c r="CC93" s="177">
        <v>0</v>
      </c>
      <c r="CD93" s="177">
        <v>0</v>
      </c>
      <c r="CE93" s="177">
        <v>0</v>
      </c>
      <c r="CF93" s="177">
        <v>0</v>
      </c>
      <c r="CG93" s="177">
        <v>0</v>
      </c>
      <c r="CH93" s="176">
        <v>0</v>
      </c>
      <c r="CI93" s="177">
        <v>0</v>
      </c>
      <c r="CJ93" s="177">
        <v>0</v>
      </c>
      <c r="CK93" s="177">
        <v>0</v>
      </c>
      <c r="CL93" s="177">
        <v>0</v>
      </c>
      <c r="CM93" s="177">
        <v>0</v>
      </c>
      <c r="CN93" s="177">
        <v>0</v>
      </c>
      <c r="CO93" s="177">
        <v>0</v>
      </c>
      <c r="CP93" s="177">
        <v>0</v>
      </c>
      <c r="CQ93" s="177">
        <v>0</v>
      </c>
      <c r="CR93" s="177">
        <v>0</v>
      </c>
      <c r="CS93" s="177">
        <v>0</v>
      </c>
      <c r="CT93" s="176">
        <v>0</v>
      </c>
      <c r="CU93" s="177">
        <v>0</v>
      </c>
      <c r="CV93" s="177">
        <v>0</v>
      </c>
      <c r="CW93" s="177">
        <v>0</v>
      </c>
      <c r="CX93" s="177">
        <v>0</v>
      </c>
      <c r="CY93" s="177">
        <v>0</v>
      </c>
      <c r="CZ93" s="177">
        <v>0</v>
      </c>
      <c r="DA93" s="177">
        <v>0</v>
      </c>
      <c r="DB93" s="177">
        <v>0</v>
      </c>
      <c r="DC93" s="177">
        <v>0</v>
      </c>
      <c r="DD93" s="177">
        <v>0</v>
      </c>
      <c r="DE93" s="177">
        <v>0</v>
      </c>
      <c r="DF93" s="176">
        <v>0</v>
      </c>
      <c r="DG93" s="177">
        <v>0</v>
      </c>
      <c r="DH93" s="177">
        <v>0</v>
      </c>
      <c r="DI93" s="177">
        <v>0</v>
      </c>
      <c r="DJ93" s="177">
        <v>0</v>
      </c>
      <c r="DK93" s="177">
        <v>0</v>
      </c>
      <c r="DL93" s="177">
        <v>0</v>
      </c>
      <c r="DM93" s="177">
        <v>0</v>
      </c>
      <c r="DN93" s="177">
        <v>0</v>
      </c>
      <c r="DO93" s="177">
        <v>0</v>
      </c>
      <c r="DP93" s="177">
        <v>0</v>
      </c>
      <c r="DQ93" s="177">
        <v>0</v>
      </c>
      <c r="DR93" s="176">
        <v>0</v>
      </c>
      <c r="DS93" s="177">
        <v>0</v>
      </c>
      <c r="DT93" s="177">
        <v>0</v>
      </c>
      <c r="DU93" s="177">
        <v>0</v>
      </c>
      <c r="DV93" s="177">
        <v>0</v>
      </c>
      <c r="DW93" s="177">
        <v>0</v>
      </c>
      <c r="DX93" s="177">
        <v>0</v>
      </c>
      <c r="DY93" s="177">
        <v>0</v>
      </c>
      <c r="DZ93" s="177">
        <v>0</v>
      </c>
      <c r="EA93" s="177">
        <v>0</v>
      </c>
      <c r="EB93" s="177">
        <v>0</v>
      </c>
      <c r="EC93" s="177">
        <v>0</v>
      </c>
      <c r="ED93" s="176">
        <v>0</v>
      </c>
      <c r="EE93" s="177">
        <v>0</v>
      </c>
      <c r="EF93" s="177">
        <v>0</v>
      </c>
      <c r="EG93" s="177">
        <v>0</v>
      </c>
      <c r="EH93" s="177">
        <v>0</v>
      </c>
      <c r="EI93" s="177">
        <v>0</v>
      </c>
      <c r="EJ93" s="177">
        <v>0</v>
      </c>
      <c r="EK93" s="177">
        <v>0</v>
      </c>
      <c r="EL93" s="177">
        <v>0</v>
      </c>
      <c r="EM93" s="177">
        <v>0</v>
      </c>
      <c r="EN93" s="177">
        <v>0</v>
      </c>
      <c r="EO93" s="178">
        <v>0</v>
      </c>
      <c r="EP93" s="176">
        <v>0</v>
      </c>
      <c r="EQ93" s="177">
        <v>0</v>
      </c>
      <c r="ER93" s="177">
        <v>0</v>
      </c>
      <c r="ES93" s="177">
        <v>0</v>
      </c>
      <c r="ET93" s="177">
        <v>0</v>
      </c>
      <c r="EU93" s="177">
        <v>0</v>
      </c>
      <c r="EV93" s="177">
        <v>0</v>
      </c>
      <c r="EW93" s="177">
        <v>0</v>
      </c>
      <c r="EX93" s="177">
        <v>0</v>
      </c>
      <c r="EY93" s="177">
        <v>0</v>
      </c>
      <c r="EZ93" s="177">
        <v>0</v>
      </c>
      <c r="FA93" s="178">
        <v>0</v>
      </c>
      <c r="FB93" s="176">
        <v>0</v>
      </c>
      <c r="FC93" s="177">
        <v>0</v>
      </c>
      <c r="FD93" s="177">
        <v>0</v>
      </c>
      <c r="FE93" s="177">
        <v>0</v>
      </c>
      <c r="FF93" s="177">
        <v>0</v>
      </c>
      <c r="FG93" s="177">
        <v>0</v>
      </c>
      <c r="FH93" s="177">
        <v>0</v>
      </c>
      <c r="FI93" s="177">
        <v>0</v>
      </c>
      <c r="FJ93" s="177">
        <v>0</v>
      </c>
      <c r="FK93" s="177">
        <v>0</v>
      </c>
      <c r="FL93" s="177">
        <v>0</v>
      </c>
      <c r="FM93" s="179">
        <v>0</v>
      </c>
      <c r="FN93" s="176">
        <v>0</v>
      </c>
      <c r="FO93" s="177">
        <v>0</v>
      </c>
      <c r="FP93" s="177">
        <v>0</v>
      </c>
      <c r="FQ93" s="177">
        <v>0</v>
      </c>
      <c r="FR93" s="177">
        <v>0</v>
      </c>
      <c r="FS93" s="177">
        <v>0</v>
      </c>
      <c r="FT93" s="177">
        <v>0</v>
      </c>
      <c r="FU93" s="177">
        <v>0</v>
      </c>
      <c r="FV93" s="177">
        <v>0</v>
      </c>
      <c r="FW93" s="177">
        <v>0</v>
      </c>
      <c r="FX93" s="177">
        <v>0</v>
      </c>
      <c r="FY93" s="179">
        <v>0</v>
      </c>
      <c r="FZ93" s="176">
        <v>0</v>
      </c>
      <c r="GA93" s="177">
        <v>0</v>
      </c>
      <c r="GB93" s="177">
        <v>0</v>
      </c>
      <c r="GC93" s="177">
        <v>0</v>
      </c>
      <c r="GD93" s="177">
        <v>0</v>
      </c>
      <c r="GE93" s="177">
        <v>0</v>
      </c>
      <c r="GF93" s="177">
        <v>0</v>
      </c>
      <c r="GG93" s="177">
        <v>1</v>
      </c>
      <c r="GH93" s="177">
        <v>1</v>
      </c>
      <c r="GI93" s="177">
        <v>2</v>
      </c>
      <c r="GJ93" s="177">
        <v>2</v>
      </c>
      <c r="GK93" s="177">
        <v>2</v>
      </c>
      <c r="GL93" s="176">
        <v>2</v>
      </c>
      <c r="GM93" s="177">
        <v>2</v>
      </c>
      <c r="GN93" s="177">
        <v>2</v>
      </c>
      <c r="GO93" s="177">
        <v>2</v>
      </c>
      <c r="GP93" s="177">
        <v>2</v>
      </c>
      <c r="GQ93" s="177">
        <v>2</v>
      </c>
      <c r="GR93" s="177">
        <v>2</v>
      </c>
      <c r="GS93" s="177">
        <v>2</v>
      </c>
      <c r="GT93" s="177">
        <v>2</v>
      </c>
      <c r="GU93" s="177">
        <v>2</v>
      </c>
      <c r="GV93" s="177">
        <v>2</v>
      </c>
      <c r="GW93" s="178">
        <v>2</v>
      </c>
      <c r="GX93" s="176">
        <v>2</v>
      </c>
      <c r="GY93" s="177">
        <v>2</v>
      </c>
      <c r="GZ93" s="177">
        <v>2</v>
      </c>
      <c r="HA93" s="177">
        <v>2</v>
      </c>
      <c r="HB93" s="177">
        <v>2</v>
      </c>
      <c r="HC93" s="177">
        <v>2</v>
      </c>
      <c r="HD93" s="177">
        <v>2</v>
      </c>
      <c r="HE93" s="177">
        <v>2</v>
      </c>
      <c r="HF93" s="177">
        <v>2</v>
      </c>
      <c r="HG93" s="177">
        <v>2</v>
      </c>
      <c r="HH93" s="177">
        <v>1</v>
      </c>
      <c r="HI93" s="179">
        <v>1</v>
      </c>
      <c r="HJ93" s="258">
        <v>1</v>
      </c>
      <c r="HK93" s="177">
        <v>1</v>
      </c>
      <c r="HL93" s="177">
        <v>1</v>
      </c>
      <c r="HM93" s="177">
        <v>1</v>
      </c>
      <c r="HN93" s="177">
        <v>1</v>
      </c>
      <c r="HO93" s="177">
        <v>1</v>
      </c>
      <c r="HP93" s="177">
        <v>1</v>
      </c>
      <c r="HQ93" s="177">
        <v>1</v>
      </c>
      <c r="HR93" s="177">
        <v>1</v>
      </c>
      <c r="HS93" s="177">
        <v>2</v>
      </c>
      <c r="HT93" s="177">
        <v>2</v>
      </c>
      <c r="HU93" s="177">
        <v>2</v>
      </c>
      <c r="HV93" s="177">
        <v>2</v>
      </c>
      <c r="HW93" s="177">
        <v>2</v>
      </c>
      <c r="HX93" s="177">
        <v>2</v>
      </c>
      <c r="HY93" s="177">
        <v>2</v>
      </c>
      <c r="HZ93" s="177">
        <v>2</v>
      </c>
      <c r="IA93" s="177">
        <v>2</v>
      </c>
      <c r="IB93" s="177">
        <v>2</v>
      </c>
      <c r="IC93" s="177">
        <v>2</v>
      </c>
      <c r="ID93" s="177">
        <v>2</v>
      </c>
      <c r="IE93" s="177">
        <v>2</v>
      </c>
      <c r="IF93" s="177">
        <v>2</v>
      </c>
      <c r="IG93" s="177">
        <v>2</v>
      </c>
      <c r="IH93" s="177">
        <v>2</v>
      </c>
      <c r="II93" s="177">
        <v>2</v>
      </c>
      <c r="IJ93" s="177">
        <v>2</v>
      </c>
      <c r="IK93" s="177">
        <v>2</v>
      </c>
      <c r="IL93" s="177">
        <v>2</v>
      </c>
      <c r="IM93" s="177">
        <v>2</v>
      </c>
      <c r="IN93" s="177">
        <v>2</v>
      </c>
      <c r="IO93" s="177">
        <v>2</v>
      </c>
      <c r="IP93" s="177">
        <v>2</v>
      </c>
      <c r="IQ93" s="177">
        <v>2</v>
      </c>
      <c r="IR93" s="177">
        <v>2</v>
      </c>
      <c r="IS93" s="177">
        <v>2</v>
      </c>
      <c r="IT93" s="177">
        <v>2</v>
      </c>
      <c r="IU93" s="177">
        <v>2</v>
      </c>
      <c r="IV93" s="177">
        <v>2</v>
      </c>
      <c r="IW93" s="177">
        <v>2</v>
      </c>
      <c r="IX93" s="177">
        <v>2</v>
      </c>
      <c r="IY93" s="177">
        <v>2</v>
      </c>
      <c r="IZ93" s="177">
        <v>1</v>
      </c>
      <c r="JA93" s="177">
        <v>1</v>
      </c>
      <c r="JB93" s="177">
        <v>1</v>
      </c>
      <c r="JC93" s="177">
        <v>1</v>
      </c>
      <c r="JD93" s="177">
        <v>1</v>
      </c>
      <c r="JE93" s="177">
        <v>1</v>
      </c>
      <c r="JF93" s="177">
        <v>1</v>
      </c>
      <c r="JG93" s="177">
        <v>1</v>
      </c>
      <c r="JH93" s="177">
        <v>1</v>
      </c>
      <c r="JI93" s="177">
        <v>1</v>
      </c>
      <c r="JJ93" s="177">
        <v>1</v>
      </c>
      <c r="JK93" s="177">
        <v>1</v>
      </c>
      <c r="JL93" s="177">
        <v>2</v>
      </c>
      <c r="JM93" s="177">
        <v>2</v>
      </c>
      <c r="JN93" s="177">
        <v>2</v>
      </c>
      <c r="JO93" s="177">
        <v>2</v>
      </c>
      <c r="JP93" s="177">
        <v>2</v>
      </c>
      <c r="JQ93" s="177">
        <v>2</v>
      </c>
      <c r="JR93" s="177">
        <v>2</v>
      </c>
      <c r="JS93" s="177">
        <v>2</v>
      </c>
      <c r="JT93" s="177">
        <v>3</v>
      </c>
      <c r="JU93" s="177">
        <v>3</v>
      </c>
      <c r="JV93" s="177">
        <v>3</v>
      </c>
      <c r="JW93" s="177">
        <v>3</v>
      </c>
      <c r="JX93" s="177">
        <v>3</v>
      </c>
      <c r="JY93" s="177">
        <v>3</v>
      </c>
      <c r="JZ93" s="177">
        <v>3</v>
      </c>
      <c r="KA93" s="177">
        <v>3</v>
      </c>
      <c r="KB93" s="177">
        <v>3</v>
      </c>
      <c r="KC93" s="177">
        <v>3</v>
      </c>
      <c r="KD93" s="177">
        <v>3</v>
      </c>
      <c r="KE93" s="177">
        <v>3</v>
      </c>
    </row>
    <row r="94" spans="1:291" ht="13">
      <c r="A94" s="381" t="s">
        <v>310</v>
      </c>
      <c r="B94" s="180"/>
      <c r="C94" s="180">
        <v>0</v>
      </c>
      <c r="D94" s="180">
        <v>0</v>
      </c>
      <c r="E94" s="180">
        <v>0</v>
      </c>
      <c r="F94" s="180">
        <v>0</v>
      </c>
      <c r="G94" s="180">
        <v>0</v>
      </c>
      <c r="H94" s="180">
        <v>0</v>
      </c>
      <c r="I94" s="180">
        <v>0</v>
      </c>
      <c r="J94" s="180">
        <v>0</v>
      </c>
      <c r="K94" s="180">
        <v>0</v>
      </c>
      <c r="L94" s="180">
        <v>0</v>
      </c>
      <c r="M94" s="181">
        <v>0</v>
      </c>
      <c r="N94" s="176">
        <v>1</v>
      </c>
      <c r="O94" s="177">
        <v>1</v>
      </c>
      <c r="P94" s="177">
        <v>1</v>
      </c>
      <c r="Q94" s="177">
        <v>1</v>
      </c>
      <c r="R94" s="177">
        <v>1</v>
      </c>
      <c r="S94" s="177">
        <v>1</v>
      </c>
      <c r="T94" s="177">
        <v>1</v>
      </c>
      <c r="U94" s="177">
        <v>1</v>
      </c>
      <c r="V94" s="177">
        <v>1</v>
      </c>
      <c r="W94" s="177">
        <v>1</v>
      </c>
      <c r="X94" s="177">
        <v>1</v>
      </c>
      <c r="Y94" s="177">
        <v>1</v>
      </c>
      <c r="Z94" s="176">
        <v>1</v>
      </c>
      <c r="AA94" s="177">
        <v>1</v>
      </c>
      <c r="AB94" s="177">
        <v>1</v>
      </c>
      <c r="AC94" s="177">
        <v>1</v>
      </c>
      <c r="AD94" s="177">
        <v>1</v>
      </c>
      <c r="AE94" s="177">
        <v>1</v>
      </c>
      <c r="AF94" s="177">
        <v>1</v>
      </c>
      <c r="AG94" s="177">
        <v>1</v>
      </c>
      <c r="AH94" s="177">
        <v>1</v>
      </c>
      <c r="AI94" s="177">
        <v>1</v>
      </c>
      <c r="AJ94" s="177">
        <v>1</v>
      </c>
      <c r="AK94" s="177">
        <v>1</v>
      </c>
      <c r="AL94" s="176">
        <v>1</v>
      </c>
      <c r="AM94" s="177">
        <v>1</v>
      </c>
      <c r="AN94" s="177">
        <v>1</v>
      </c>
      <c r="AO94" s="177">
        <v>1</v>
      </c>
      <c r="AP94" s="177">
        <v>1</v>
      </c>
      <c r="AQ94" s="177">
        <v>1</v>
      </c>
      <c r="AR94" s="177">
        <v>1</v>
      </c>
      <c r="AS94" s="177">
        <v>1</v>
      </c>
      <c r="AT94" s="177">
        <v>1</v>
      </c>
      <c r="AU94" s="177">
        <v>1</v>
      </c>
      <c r="AV94" s="177">
        <v>1</v>
      </c>
      <c r="AW94" s="177">
        <v>1</v>
      </c>
      <c r="AX94" s="176">
        <v>1</v>
      </c>
      <c r="AY94" s="177">
        <v>1</v>
      </c>
      <c r="AZ94" s="177">
        <v>1</v>
      </c>
      <c r="BA94" s="177">
        <v>1</v>
      </c>
      <c r="BB94" s="177">
        <v>1</v>
      </c>
      <c r="BC94" s="177">
        <v>1</v>
      </c>
      <c r="BD94" s="177">
        <v>1</v>
      </c>
      <c r="BE94" s="177">
        <v>1</v>
      </c>
      <c r="BF94" s="177">
        <v>1</v>
      </c>
      <c r="BG94" s="177">
        <v>1</v>
      </c>
      <c r="BH94" s="177">
        <v>1</v>
      </c>
      <c r="BI94" s="177">
        <v>1</v>
      </c>
      <c r="BJ94" s="176">
        <v>1</v>
      </c>
      <c r="BK94" s="177">
        <v>1</v>
      </c>
      <c r="BL94" s="177">
        <v>1</v>
      </c>
      <c r="BM94" s="177">
        <v>1</v>
      </c>
      <c r="BN94" s="177">
        <v>1</v>
      </c>
      <c r="BO94" s="177">
        <v>1</v>
      </c>
      <c r="BP94" s="177">
        <v>1</v>
      </c>
      <c r="BQ94" s="177">
        <v>1</v>
      </c>
      <c r="BR94" s="177">
        <v>1</v>
      </c>
      <c r="BS94" s="177">
        <v>1</v>
      </c>
      <c r="BT94" s="177">
        <v>1</v>
      </c>
      <c r="BU94" s="177">
        <v>1</v>
      </c>
      <c r="BV94" s="176">
        <v>1</v>
      </c>
      <c r="BW94" s="177">
        <v>1</v>
      </c>
      <c r="BX94" s="177">
        <v>1</v>
      </c>
      <c r="BY94" s="177">
        <v>1</v>
      </c>
      <c r="BZ94" s="177">
        <v>1</v>
      </c>
      <c r="CA94" s="177">
        <v>2</v>
      </c>
      <c r="CB94" s="177">
        <v>2</v>
      </c>
      <c r="CC94" s="177">
        <v>2</v>
      </c>
      <c r="CD94" s="177">
        <v>2</v>
      </c>
      <c r="CE94" s="177">
        <v>2</v>
      </c>
      <c r="CF94" s="177">
        <v>2</v>
      </c>
      <c r="CG94" s="177">
        <v>3</v>
      </c>
      <c r="CH94" s="176">
        <v>3</v>
      </c>
      <c r="CI94" s="177">
        <v>3</v>
      </c>
      <c r="CJ94" s="177">
        <v>3</v>
      </c>
      <c r="CK94" s="177">
        <v>4</v>
      </c>
      <c r="CL94" s="177">
        <v>5</v>
      </c>
      <c r="CM94" s="177">
        <v>5</v>
      </c>
      <c r="CN94" s="177">
        <v>6</v>
      </c>
      <c r="CO94" s="177">
        <v>7</v>
      </c>
      <c r="CP94" s="177">
        <v>7</v>
      </c>
      <c r="CQ94" s="177">
        <v>9</v>
      </c>
      <c r="CR94" s="177">
        <v>9</v>
      </c>
      <c r="CS94" s="177">
        <v>9</v>
      </c>
      <c r="CT94" s="176">
        <v>9</v>
      </c>
      <c r="CU94" s="177">
        <v>9</v>
      </c>
      <c r="CV94" s="177">
        <v>9</v>
      </c>
      <c r="CW94" s="177">
        <v>9</v>
      </c>
      <c r="CX94" s="177">
        <v>9</v>
      </c>
      <c r="CY94" s="177">
        <v>9</v>
      </c>
      <c r="CZ94" s="177">
        <v>9</v>
      </c>
      <c r="DA94" s="177">
        <v>9</v>
      </c>
      <c r="DB94" s="177">
        <v>9</v>
      </c>
      <c r="DC94" s="177">
        <v>9</v>
      </c>
      <c r="DD94" s="177">
        <v>9</v>
      </c>
      <c r="DE94" s="177">
        <v>9</v>
      </c>
      <c r="DF94" s="176">
        <v>9</v>
      </c>
      <c r="DG94" s="177">
        <v>9</v>
      </c>
      <c r="DH94" s="177">
        <v>9</v>
      </c>
      <c r="DI94" s="177">
        <v>9</v>
      </c>
      <c r="DJ94" s="177">
        <v>10</v>
      </c>
      <c r="DK94" s="177">
        <v>10</v>
      </c>
      <c r="DL94" s="177">
        <v>10</v>
      </c>
      <c r="DM94" s="177">
        <v>10</v>
      </c>
      <c r="DN94" s="177">
        <v>10</v>
      </c>
      <c r="DO94" s="177">
        <v>10</v>
      </c>
      <c r="DP94" s="177">
        <v>10</v>
      </c>
      <c r="DQ94" s="177">
        <v>10</v>
      </c>
      <c r="DR94" s="176">
        <v>10</v>
      </c>
      <c r="DS94" s="177">
        <v>10</v>
      </c>
      <c r="DT94" s="177">
        <v>10</v>
      </c>
      <c r="DU94" s="177">
        <v>11</v>
      </c>
      <c r="DV94" s="177">
        <v>10</v>
      </c>
      <c r="DW94" s="177">
        <v>10</v>
      </c>
      <c r="DX94" s="177">
        <v>10</v>
      </c>
      <c r="DY94" s="177">
        <v>10</v>
      </c>
      <c r="DZ94" s="177">
        <v>10</v>
      </c>
      <c r="EA94" s="177">
        <v>10</v>
      </c>
      <c r="EB94" s="177">
        <v>10</v>
      </c>
      <c r="EC94" s="177">
        <v>9</v>
      </c>
      <c r="ED94" s="176">
        <v>9</v>
      </c>
      <c r="EE94" s="177">
        <v>9</v>
      </c>
      <c r="EF94" s="177">
        <v>9</v>
      </c>
      <c r="EG94" s="177">
        <v>9</v>
      </c>
      <c r="EH94" s="177">
        <v>9</v>
      </c>
      <c r="EI94" s="177">
        <v>8</v>
      </c>
      <c r="EJ94" s="177">
        <v>7</v>
      </c>
      <c r="EK94" s="177">
        <v>7</v>
      </c>
      <c r="EL94" s="177">
        <v>8</v>
      </c>
      <c r="EM94" s="177">
        <v>8</v>
      </c>
      <c r="EN94" s="177">
        <v>9</v>
      </c>
      <c r="EO94" s="178">
        <v>10</v>
      </c>
      <c r="EP94" s="176">
        <v>10</v>
      </c>
      <c r="EQ94" s="177">
        <v>11</v>
      </c>
      <c r="ER94" s="177">
        <v>11</v>
      </c>
      <c r="ES94" s="177">
        <v>11</v>
      </c>
      <c r="ET94" s="177">
        <v>11</v>
      </c>
      <c r="EU94" s="177">
        <v>12</v>
      </c>
      <c r="EV94" s="177">
        <v>12</v>
      </c>
      <c r="EW94" s="177">
        <v>12</v>
      </c>
      <c r="EX94" s="177">
        <v>12</v>
      </c>
      <c r="EY94" s="177">
        <v>12</v>
      </c>
      <c r="EZ94" s="177">
        <v>12</v>
      </c>
      <c r="FA94" s="178">
        <v>12</v>
      </c>
      <c r="FB94" s="176">
        <v>12</v>
      </c>
      <c r="FC94" s="177">
        <v>12</v>
      </c>
      <c r="FD94" s="177">
        <v>12</v>
      </c>
      <c r="FE94" s="177">
        <v>12</v>
      </c>
      <c r="FF94" s="177">
        <v>12</v>
      </c>
      <c r="FG94" s="177">
        <v>12</v>
      </c>
      <c r="FH94" s="177">
        <v>12</v>
      </c>
      <c r="FI94" s="177">
        <v>12</v>
      </c>
      <c r="FJ94" s="177">
        <v>12</v>
      </c>
      <c r="FK94" s="177">
        <v>12</v>
      </c>
      <c r="FL94" s="177">
        <v>12</v>
      </c>
      <c r="FM94" s="179">
        <v>12</v>
      </c>
      <c r="FN94" s="176">
        <v>12</v>
      </c>
      <c r="FO94" s="177">
        <v>12</v>
      </c>
      <c r="FP94" s="177">
        <v>12</v>
      </c>
      <c r="FQ94" s="177">
        <v>12</v>
      </c>
      <c r="FR94" s="177">
        <v>12</v>
      </c>
      <c r="FS94" s="177">
        <v>12</v>
      </c>
      <c r="FT94" s="177">
        <v>12</v>
      </c>
      <c r="FU94" s="177">
        <v>13</v>
      </c>
      <c r="FV94" s="177">
        <v>13</v>
      </c>
      <c r="FW94" s="177">
        <v>13</v>
      </c>
      <c r="FX94" s="177">
        <v>13</v>
      </c>
      <c r="FY94" s="179">
        <v>13</v>
      </c>
      <c r="FZ94" s="176">
        <v>13</v>
      </c>
      <c r="GA94" s="177">
        <v>13</v>
      </c>
      <c r="GB94" s="177">
        <v>12</v>
      </c>
      <c r="GC94" s="177">
        <v>12</v>
      </c>
      <c r="GD94" s="177">
        <v>12</v>
      </c>
      <c r="GE94" s="177">
        <v>12</v>
      </c>
      <c r="GF94" s="177">
        <v>12</v>
      </c>
      <c r="GG94" s="177">
        <v>12</v>
      </c>
      <c r="GH94" s="177">
        <v>12</v>
      </c>
      <c r="GI94" s="177">
        <v>12</v>
      </c>
      <c r="GJ94" s="177">
        <v>12</v>
      </c>
      <c r="GK94" s="177">
        <v>12</v>
      </c>
      <c r="GL94" s="176">
        <v>12</v>
      </c>
      <c r="GM94" s="177">
        <v>12</v>
      </c>
      <c r="GN94" s="177">
        <v>12</v>
      </c>
      <c r="GO94" s="177">
        <v>12</v>
      </c>
      <c r="GP94" s="177">
        <v>12</v>
      </c>
      <c r="GQ94" s="177">
        <v>12</v>
      </c>
      <c r="GR94" s="177">
        <v>10</v>
      </c>
      <c r="GS94" s="177">
        <v>10</v>
      </c>
      <c r="GT94" s="177">
        <v>10</v>
      </c>
      <c r="GU94" s="177">
        <v>10</v>
      </c>
      <c r="GV94" s="177">
        <v>10</v>
      </c>
      <c r="GW94" s="178">
        <v>10</v>
      </c>
      <c r="GX94" s="176">
        <v>10</v>
      </c>
      <c r="GY94" s="177">
        <v>9</v>
      </c>
      <c r="GZ94" s="177">
        <v>7</v>
      </c>
      <c r="HA94" s="177">
        <v>7</v>
      </c>
      <c r="HB94" s="177">
        <v>7</v>
      </c>
      <c r="HC94" s="177">
        <v>7</v>
      </c>
      <c r="HD94" s="177">
        <v>7</v>
      </c>
      <c r="HE94" s="177">
        <v>7</v>
      </c>
      <c r="HF94" s="177">
        <v>7</v>
      </c>
      <c r="HG94" s="177">
        <v>7</v>
      </c>
      <c r="HH94" s="177">
        <v>7</v>
      </c>
      <c r="HI94" s="179">
        <v>7</v>
      </c>
      <c r="HJ94" s="258">
        <v>7</v>
      </c>
      <c r="HK94" s="177">
        <v>7</v>
      </c>
      <c r="HL94" s="177">
        <v>7</v>
      </c>
      <c r="HM94" s="177">
        <v>7</v>
      </c>
      <c r="HN94" s="177">
        <v>7</v>
      </c>
      <c r="HO94" s="177">
        <v>8</v>
      </c>
      <c r="HP94" s="177">
        <v>8</v>
      </c>
      <c r="HQ94" s="177">
        <v>8</v>
      </c>
      <c r="HR94" s="177">
        <v>8</v>
      </c>
      <c r="HS94" s="177">
        <v>7</v>
      </c>
      <c r="HT94" s="177">
        <v>6</v>
      </c>
      <c r="HU94" s="177">
        <v>6</v>
      </c>
      <c r="HV94" s="177">
        <v>5</v>
      </c>
      <c r="HW94" s="177">
        <v>5</v>
      </c>
      <c r="HX94" s="177">
        <v>5</v>
      </c>
      <c r="HY94" s="177">
        <v>5</v>
      </c>
      <c r="HZ94" s="177">
        <v>5</v>
      </c>
      <c r="IA94" s="177">
        <v>5</v>
      </c>
      <c r="IB94" s="177">
        <v>5</v>
      </c>
      <c r="IC94" s="177">
        <v>5</v>
      </c>
      <c r="ID94" s="177">
        <v>5</v>
      </c>
      <c r="IE94" s="177">
        <v>5</v>
      </c>
      <c r="IF94" s="177">
        <v>4</v>
      </c>
      <c r="IG94" s="177">
        <v>4</v>
      </c>
      <c r="IH94" s="177">
        <v>4</v>
      </c>
      <c r="II94" s="177">
        <v>4</v>
      </c>
      <c r="IJ94" s="177">
        <v>4</v>
      </c>
      <c r="IK94" s="177">
        <v>4</v>
      </c>
      <c r="IL94" s="177">
        <v>4</v>
      </c>
      <c r="IM94" s="177">
        <v>4</v>
      </c>
      <c r="IN94" s="177">
        <v>5</v>
      </c>
      <c r="IO94" s="177">
        <v>5</v>
      </c>
      <c r="IP94" s="177">
        <v>5</v>
      </c>
      <c r="IQ94" s="177">
        <v>5</v>
      </c>
      <c r="IR94" s="177">
        <v>4</v>
      </c>
      <c r="IS94" s="177">
        <v>5</v>
      </c>
      <c r="IT94" s="177">
        <v>5</v>
      </c>
      <c r="IU94" s="177">
        <v>5</v>
      </c>
      <c r="IV94" s="177">
        <v>5</v>
      </c>
      <c r="IW94" s="177">
        <v>5</v>
      </c>
      <c r="IX94" s="177">
        <v>6</v>
      </c>
      <c r="IY94" s="177">
        <v>6</v>
      </c>
      <c r="IZ94" s="177">
        <v>6</v>
      </c>
      <c r="JA94" s="177">
        <v>6</v>
      </c>
      <c r="JB94" s="177">
        <v>6</v>
      </c>
      <c r="JC94" s="177">
        <v>6</v>
      </c>
      <c r="JD94" s="177">
        <v>6</v>
      </c>
      <c r="JE94" s="177">
        <v>6</v>
      </c>
      <c r="JF94" s="177">
        <v>6</v>
      </c>
      <c r="JG94" s="177">
        <v>6</v>
      </c>
      <c r="JH94" s="177">
        <v>6</v>
      </c>
      <c r="JI94" s="177">
        <v>5</v>
      </c>
      <c r="JJ94" s="177">
        <v>5</v>
      </c>
      <c r="JK94" s="177">
        <v>5</v>
      </c>
      <c r="JL94" s="177">
        <v>5</v>
      </c>
      <c r="JM94" s="177">
        <v>6</v>
      </c>
      <c r="JN94" s="177">
        <v>6</v>
      </c>
      <c r="JO94" s="177">
        <v>6</v>
      </c>
      <c r="JP94" s="177">
        <v>6</v>
      </c>
      <c r="JQ94" s="177">
        <v>6</v>
      </c>
      <c r="JR94" s="177">
        <v>6</v>
      </c>
      <c r="JS94" s="177">
        <v>6</v>
      </c>
      <c r="JT94" s="177">
        <v>6</v>
      </c>
      <c r="JU94" s="177">
        <v>6</v>
      </c>
      <c r="JV94" s="177">
        <v>6</v>
      </c>
      <c r="JW94" s="177">
        <v>6</v>
      </c>
      <c r="JX94" s="177">
        <v>6</v>
      </c>
      <c r="JY94" s="177">
        <v>6</v>
      </c>
      <c r="JZ94" s="177">
        <v>6</v>
      </c>
      <c r="KA94" s="177">
        <v>6</v>
      </c>
      <c r="KB94" s="177">
        <v>6</v>
      </c>
      <c r="KC94" s="177">
        <v>6</v>
      </c>
      <c r="KD94" s="177">
        <v>6</v>
      </c>
      <c r="KE94" s="177">
        <v>6</v>
      </c>
    </row>
    <row r="95" spans="1:291" ht="13">
      <c r="A95" s="379" t="s">
        <v>61</v>
      </c>
      <c r="B95" s="180"/>
      <c r="C95" s="180">
        <v>615</v>
      </c>
      <c r="D95" s="180">
        <v>601</v>
      </c>
      <c r="E95" s="180">
        <v>597</v>
      </c>
      <c r="F95" s="180">
        <v>582</v>
      </c>
      <c r="G95" s="180">
        <v>582</v>
      </c>
      <c r="H95" s="180">
        <v>577</v>
      </c>
      <c r="I95" s="180">
        <v>589</v>
      </c>
      <c r="J95" s="180">
        <v>595</v>
      </c>
      <c r="K95" s="180">
        <v>599</v>
      </c>
      <c r="L95" s="180">
        <v>534</v>
      </c>
      <c r="M95" s="181">
        <v>495</v>
      </c>
      <c r="N95" s="185">
        <v>493</v>
      </c>
      <c r="O95" s="186">
        <v>493</v>
      </c>
      <c r="P95" s="186">
        <v>489</v>
      </c>
      <c r="Q95" s="186">
        <v>482</v>
      </c>
      <c r="R95" s="186">
        <v>481</v>
      </c>
      <c r="S95" s="186">
        <v>477</v>
      </c>
      <c r="T95" s="186">
        <v>479</v>
      </c>
      <c r="U95" s="186">
        <v>478</v>
      </c>
      <c r="V95" s="186">
        <v>473</v>
      </c>
      <c r="W95" s="186">
        <v>473</v>
      </c>
      <c r="X95" s="186">
        <v>472</v>
      </c>
      <c r="Y95" s="186">
        <v>468</v>
      </c>
      <c r="Z95" s="185">
        <v>464</v>
      </c>
      <c r="AA95" s="186">
        <v>462</v>
      </c>
      <c r="AB95" s="186">
        <v>459</v>
      </c>
      <c r="AC95" s="186">
        <v>452</v>
      </c>
      <c r="AD95" s="186">
        <v>451</v>
      </c>
      <c r="AE95" s="186">
        <v>449</v>
      </c>
      <c r="AF95" s="186">
        <v>448</v>
      </c>
      <c r="AG95" s="186">
        <v>447</v>
      </c>
      <c r="AH95" s="186">
        <v>446</v>
      </c>
      <c r="AI95" s="186">
        <v>443</v>
      </c>
      <c r="AJ95" s="186">
        <v>439</v>
      </c>
      <c r="AK95" s="186">
        <v>436</v>
      </c>
      <c r="AL95" s="185">
        <v>431</v>
      </c>
      <c r="AM95" s="186">
        <v>428</v>
      </c>
      <c r="AN95" s="186">
        <v>427</v>
      </c>
      <c r="AO95" s="186">
        <v>427</v>
      </c>
      <c r="AP95" s="186">
        <v>425</v>
      </c>
      <c r="AQ95" s="186">
        <v>425</v>
      </c>
      <c r="AR95" s="186">
        <v>423</v>
      </c>
      <c r="AS95" s="186">
        <v>423</v>
      </c>
      <c r="AT95" s="186">
        <v>419</v>
      </c>
      <c r="AU95" s="186">
        <v>413</v>
      </c>
      <c r="AV95" s="186">
        <v>411</v>
      </c>
      <c r="AW95" s="186">
        <v>410</v>
      </c>
      <c r="AX95" s="185">
        <v>405</v>
      </c>
      <c r="AY95" s="186">
        <v>403</v>
      </c>
      <c r="AZ95" s="186">
        <v>398</v>
      </c>
      <c r="BA95" s="186">
        <v>395</v>
      </c>
      <c r="BB95" s="186">
        <v>392</v>
      </c>
      <c r="BC95" s="186">
        <v>392</v>
      </c>
      <c r="BD95" s="186">
        <v>391</v>
      </c>
      <c r="BE95" s="186">
        <v>388</v>
      </c>
      <c r="BF95" s="186">
        <v>390</v>
      </c>
      <c r="BG95" s="186">
        <v>389</v>
      </c>
      <c r="BH95" s="186">
        <v>391</v>
      </c>
      <c r="BI95" s="186">
        <v>390</v>
      </c>
      <c r="BJ95" s="185">
        <v>391</v>
      </c>
      <c r="BK95" s="186">
        <v>391</v>
      </c>
      <c r="BL95" s="186">
        <v>390</v>
      </c>
      <c r="BM95" s="186">
        <v>385</v>
      </c>
      <c r="BN95" s="186">
        <v>385</v>
      </c>
      <c r="BO95" s="186">
        <v>383</v>
      </c>
      <c r="BP95" s="186">
        <v>383</v>
      </c>
      <c r="BQ95" s="186">
        <v>380</v>
      </c>
      <c r="BR95" s="186">
        <v>379</v>
      </c>
      <c r="BS95" s="186">
        <v>382</v>
      </c>
      <c r="BT95" s="186">
        <v>382</v>
      </c>
      <c r="BU95" s="186">
        <v>381</v>
      </c>
      <c r="BV95" s="185">
        <v>378</v>
      </c>
      <c r="BW95" s="186">
        <v>380</v>
      </c>
      <c r="BX95" s="186">
        <v>379</v>
      </c>
      <c r="BY95" s="186">
        <v>382</v>
      </c>
      <c r="BZ95" s="186">
        <v>384</v>
      </c>
      <c r="CA95" s="186">
        <v>382</v>
      </c>
      <c r="CB95" s="186">
        <v>387</v>
      </c>
      <c r="CC95" s="186">
        <v>387</v>
      </c>
      <c r="CD95" s="186">
        <v>387</v>
      </c>
      <c r="CE95" s="186">
        <v>391</v>
      </c>
      <c r="CF95" s="186">
        <v>391</v>
      </c>
      <c r="CG95" s="186">
        <v>394</v>
      </c>
      <c r="CH95" s="185">
        <v>397</v>
      </c>
      <c r="CI95" s="186">
        <v>399</v>
      </c>
      <c r="CJ95" s="186">
        <v>405</v>
      </c>
      <c r="CK95" s="186">
        <v>412</v>
      </c>
      <c r="CL95" s="186">
        <v>412</v>
      </c>
      <c r="CM95" s="186">
        <v>419</v>
      </c>
      <c r="CN95" s="186">
        <v>433</v>
      </c>
      <c r="CO95" s="186">
        <v>433</v>
      </c>
      <c r="CP95" s="186">
        <v>434</v>
      </c>
      <c r="CQ95" s="186">
        <v>446</v>
      </c>
      <c r="CR95" s="186">
        <v>448</v>
      </c>
      <c r="CS95" s="186">
        <v>449</v>
      </c>
      <c r="CT95" s="185">
        <v>449</v>
      </c>
      <c r="CU95" s="186">
        <v>450</v>
      </c>
      <c r="CV95" s="186">
        <v>451</v>
      </c>
      <c r="CW95" s="186">
        <v>450</v>
      </c>
      <c r="CX95" s="186">
        <v>447</v>
      </c>
      <c r="CY95" s="186">
        <v>446</v>
      </c>
      <c r="CZ95" s="186">
        <v>443</v>
      </c>
      <c r="DA95" s="186">
        <v>444</v>
      </c>
      <c r="DB95" s="186">
        <v>443</v>
      </c>
      <c r="DC95" s="186">
        <v>443</v>
      </c>
      <c r="DD95" s="186">
        <v>440</v>
      </c>
      <c r="DE95" s="186">
        <v>439</v>
      </c>
      <c r="DF95" s="185">
        <v>438</v>
      </c>
      <c r="DG95" s="186">
        <v>435</v>
      </c>
      <c r="DH95" s="186">
        <v>432</v>
      </c>
      <c r="DI95" s="186">
        <v>430</v>
      </c>
      <c r="DJ95" s="186">
        <v>431</v>
      </c>
      <c r="DK95" s="186">
        <v>433</v>
      </c>
      <c r="DL95" s="186">
        <v>433</v>
      </c>
      <c r="DM95" s="186">
        <v>432</v>
      </c>
      <c r="DN95" s="186">
        <v>433</v>
      </c>
      <c r="DO95" s="186">
        <v>432</v>
      </c>
      <c r="DP95" s="186">
        <v>430</v>
      </c>
      <c r="DQ95" s="186">
        <v>430</v>
      </c>
      <c r="DR95" s="185">
        <v>472</v>
      </c>
      <c r="DS95" s="171">
        <f>DS87+DS88+DS94</f>
        <v>470</v>
      </c>
      <c r="DT95" s="186">
        <v>469</v>
      </c>
      <c r="DU95" s="186">
        <v>470</v>
      </c>
      <c r="DV95" s="186">
        <v>467</v>
      </c>
      <c r="DW95" s="186">
        <v>466</v>
      </c>
      <c r="DX95" s="186">
        <v>464</v>
      </c>
      <c r="DY95" s="186">
        <v>465</v>
      </c>
      <c r="DZ95" s="186">
        <v>468</v>
      </c>
      <c r="EA95" s="186">
        <v>470</v>
      </c>
      <c r="EB95" s="186">
        <v>470</v>
      </c>
      <c r="EC95" s="186">
        <v>471</v>
      </c>
      <c r="ED95" s="185">
        <v>465</v>
      </c>
      <c r="EE95" s="186">
        <v>467</v>
      </c>
      <c r="EF95" s="186">
        <v>465</v>
      </c>
      <c r="EG95" s="186">
        <v>468</v>
      </c>
      <c r="EH95" s="186">
        <v>465</v>
      </c>
      <c r="EI95" s="186">
        <v>469</v>
      </c>
      <c r="EJ95" s="186">
        <v>468</v>
      </c>
      <c r="EK95" s="186">
        <v>466</v>
      </c>
      <c r="EL95" s="186">
        <v>467</v>
      </c>
      <c r="EM95" s="186">
        <v>464</v>
      </c>
      <c r="EN95" s="186">
        <v>464</v>
      </c>
      <c r="EO95" s="187">
        <v>466</v>
      </c>
      <c r="EP95" s="185">
        <v>466</v>
      </c>
      <c r="EQ95" s="186">
        <v>466</v>
      </c>
      <c r="ER95" s="186">
        <v>465</v>
      </c>
      <c r="ES95" s="186">
        <v>467</v>
      </c>
      <c r="ET95" s="186">
        <v>462</v>
      </c>
      <c r="EU95" s="186">
        <v>459</v>
      </c>
      <c r="EV95" s="186">
        <v>457</v>
      </c>
      <c r="EW95" s="186">
        <v>456</v>
      </c>
      <c r="EX95" s="186">
        <v>455</v>
      </c>
      <c r="EY95" s="186">
        <v>452</v>
      </c>
      <c r="EZ95" s="186">
        <v>452</v>
      </c>
      <c r="FA95" s="187">
        <v>452</v>
      </c>
      <c r="FB95" s="185">
        <v>450</v>
      </c>
      <c r="FC95" s="186">
        <v>452</v>
      </c>
      <c r="FD95" s="186">
        <v>452</v>
      </c>
      <c r="FE95" s="186">
        <v>457</v>
      </c>
      <c r="FF95" s="186">
        <v>456</v>
      </c>
      <c r="FG95" s="186">
        <v>456</v>
      </c>
      <c r="FH95" s="186">
        <v>455</v>
      </c>
      <c r="FI95" s="186">
        <v>454</v>
      </c>
      <c r="FJ95" s="186">
        <v>455</v>
      </c>
      <c r="FK95" s="186">
        <v>458</v>
      </c>
      <c r="FL95" s="186">
        <v>457</v>
      </c>
      <c r="FM95" s="188">
        <v>454</v>
      </c>
      <c r="FN95" s="185">
        <v>453</v>
      </c>
      <c r="FO95" s="186">
        <v>462</v>
      </c>
      <c r="FP95" s="186">
        <v>460</v>
      </c>
      <c r="FQ95" s="186">
        <v>461</v>
      </c>
      <c r="FR95" s="186">
        <v>459</v>
      </c>
      <c r="FS95" s="186">
        <v>460</v>
      </c>
      <c r="FT95" s="186">
        <v>460</v>
      </c>
      <c r="FU95" s="186">
        <v>460</v>
      </c>
      <c r="FV95" s="186">
        <v>460</v>
      </c>
      <c r="FW95" s="186">
        <f>FW87+FW88+FW94</f>
        <v>459</v>
      </c>
      <c r="FX95" s="186">
        <v>459</v>
      </c>
      <c r="FY95" s="188">
        <f>FY87+FY88+FY94</f>
        <v>455</v>
      </c>
      <c r="FZ95" s="185">
        <v>456</v>
      </c>
      <c r="GA95" s="186">
        <f>GA87+GA88+GA94</f>
        <v>455</v>
      </c>
      <c r="GB95" s="186">
        <v>454</v>
      </c>
      <c r="GC95" s="186">
        <v>453</v>
      </c>
      <c r="GD95" s="186">
        <v>455</v>
      </c>
      <c r="GE95" s="186">
        <v>454</v>
      </c>
      <c r="GF95" s="186">
        <v>453</v>
      </c>
      <c r="GG95" s="171">
        <v>453</v>
      </c>
      <c r="GH95" s="171">
        <v>453</v>
      </c>
      <c r="GI95" s="171">
        <v>452</v>
      </c>
      <c r="GJ95" s="171">
        <v>452</v>
      </c>
      <c r="GK95" s="171">
        <v>450</v>
      </c>
      <c r="GL95" s="185">
        <v>447</v>
      </c>
      <c r="GM95" s="171">
        <v>445</v>
      </c>
      <c r="GN95" s="171">
        <v>445</v>
      </c>
      <c r="GO95" s="171">
        <v>445</v>
      </c>
      <c r="GP95" s="171">
        <v>443</v>
      </c>
      <c r="GQ95" s="171">
        <v>440</v>
      </c>
      <c r="GR95" s="171">
        <v>438</v>
      </c>
      <c r="GS95" s="171">
        <v>438</v>
      </c>
      <c r="GT95" s="171">
        <v>435</v>
      </c>
      <c r="GU95" s="171">
        <v>436</v>
      </c>
      <c r="GV95" s="171">
        <v>436</v>
      </c>
      <c r="GW95" s="172">
        <v>434</v>
      </c>
      <c r="GX95" s="173">
        <v>420</v>
      </c>
      <c r="GY95" s="171">
        <v>420</v>
      </c>
      <c r="GZ95" s="171">
        <v>406</v>
      </c>
      <c r="HA95" s="171">
        <v>405</v>
      </c>
      <c r="HB95" s="171">
        <v>404</v>
      </c>
      <c r="HC95" s="171">
        <v>404</v>
      </c>
      <c r="HD95" s="171">
        <v>408</v>
      </c>
      <c r="HE95" s="171">
        <v>403</v>
      </c>
      <c r="HF95" s="171">
        <v>405</v>
      </c>
      <c r="HG95" s="171">
        <v>404</v>
      </c>
      <c r="HH95" s="171">
        <v>402</v>
      </c>
      <c r="HI95" s="261">
        <v>404</v>
      </c>
      <c r="HJ95" s="257">
        <f>HJ87+HJ88+HJ94</f>
        <v>402</v>
      </c>
      <c r="HK95" s="171">
        <v>403</v>
      </c>
      <c r="HL95" s="171">
        <f>HL87+HL88+HL94</f>
        <v>401</v>
      </c>
      <c r="HM95" s="171">
        <f>HM87+HM88+HM94</f>
        <v>404</v>
      </c>
      <c r="HN95" s="171">
        <f>HN87+HN88+HN94</f>
        <v>403</v>
      </c>
      <c r="HO95" s="171">
        <v>403</v>
      </c>
      <c r="HP95" s="171">
        <v>403</v>
      </c>
      <c r="HQ95" s="171">
        <v>404</v>
      </c>
      <c r="HR95" s="171">
        <v>405</v>
      </c>
      <c r="HS95" s="171">
        <v>404</v>
      </c>
      <c r="HT95" s="171">
        <v>400</v>
      </c>
      <c r="HU95" s="171">
        <f>HU87+HU88+HU94</f>
        <v>406</v>
      </c>
      <c r="HV95" s="171">
        <v>397</v>
      </c>
      <c r="HW95" s="171">
        <v>396</v>
      </c>
      <c r="HX95" s="171">
        <v>397</v>
      </c>
      <c r="HY95" s="171">
        <v>396</v>
      </c>
      <c r="HZ95" s="171">
        <v>393</v>
      </c>
      <c r="IA95" s="171">
        <v>391</v>
      </c>
      <c r="IB95" s="171">
        <v>392</v>
      </c>
      <c r="IC95" s="171">
        <v>388</v>
      </c>
      <c r="ID95" s="171">
        <v>389</v>
      </c>
      <c r="IE95" s="171">
        <v>391</v>
      </c>
      <c r="IF95" s="171">
        <v>390</v>
      </c>
      <c r="IG95" s="171">
        <v>391</v>
      </c>
      <c r="IH95" s="171">
        <v>389</v>
      </c>
      <c r="II95" s="171">
        <v>392</v>
      </c>
      <c r="IJ95" s="171">
        <v>392</v>
      </c>
      <c r="IK95" s="171">
        <v>391</v>
      </c>
      <c r="IL95" s="171">
        <v>391</v>
      </c>
      <c r="IM95" s="171">
        <v>390</v>
      </c>
      <c r="IN95" s="171">
        <v>393</v>
      </c>
      <c r="IO95" s="171">
        <v>394</v>
      </c>
      <c r="IP95" s="171">
        <v>401</v>
      </c>
      <c r="IQ95" s="171">
        <f>IQ87+IQ88+IQ94</f>
        <v>404</v>
      </c>
      <c r="IR95" s="171">
        <v>407</v>
      </c>
      <c r="IS95" s="171">
        <v>407</v>
      </c>
      <c r="IT95" s="171">
        <v>409</v>
      </c>
      <c r="IU95" s="171">
        <v>420</v>
      </c>
      <c r="IV95" s="171">
        <v>421</v>
      </c>
      <c r="IW95" s="171">
        <v>429</v>
      </c>
      <c r="IX95" s="171">
        <v>437</v>
      </c>
      <c r="IY95" s="171">
        <v>439</v>
      </c>
      <c r="IZ95" s="171">
        <v>449</v>
      </c>
      <c r="JA95" s="171">
        <v>455</v>
      </c>
      <c r="JB95" s="171">
        <v>455</v>
      </c>
      <c r="JC95" s="171">
        <v>459</v>
      </c>
      <c r="JD95" s="171">
        <v>459</v>
      </c>
      <c r="JE95" s="171">
        <v>463</v>
      </c>
      <c r="JF95" s="171">
        <v>461</v>
      </c>
      <c r="JG95" s="171">
        <v>460</v>
      </c>
      <c r="JH95" s="171">
        <v>457</v>
      </c>
      <c r="JI95" s="171">
        <v>453</v>
      </c>
      <c r="JJ95" s="171">
        <v>452</v>
      </c>
      <c r="JK95" s="171">
        <v>449</v>
      </c>
      <c r="JL95" s="171">
        <v>449</v>
      </c>
      <c r="JM95" s="171">
        <v>449</v>
      </c>
      <c r="JN95" s="171">
        <v>449</v>
      </c>
      <c r="JO95" s="171">
        <v>449</v>
      </c>
      <c r="JP95" s="171">
        <v>449</v>
      </c>
      <c r="JQ95" s="171">
        <v>448</v>
      </c>
      <c r="JR95" s="171">
        <v>448</v>
      </c>
      <c r="JS95" s="171">
        <v>445</v>
      </c>
      <c r="JT95" s="171">
        <v>444</v>
      </c>
      <c r="JU95" s="171">
        <v>444</v>
      </c>
      <c r="JV95" s="171">
        <v>444</v>
      </c>
      <c r="JW95" s="171">
        <v>444</v>
      </c>
      <c r="JX95" s="171">
        <v>441</v>
      </c>
      <c r="JY95" s="171">
        <f t="shared" ref="JY95:KC95" si="23">JY88+JY94+JY87</f>
        <v>438</v>
      </c>
      <c r="JZ95" s="171">
        <f t="shared" si="23"/>
        <v>437</v>
      </c>
      <c r="KA95" s="171">
        <f t="shared" si="23"/>
        <v>449</v>
      </c>
      <c r="KB95" s="171">
        <f t="shared" si="23"/>
        <v>446</v>
      </c>
      <c r="KC95" s="171">
        <f t="shared" si="23"/>
        <v>446</v>
      </c>
      <c r="KD95" s="171">
        <f>KD88+KD94+KD87</f>
        <v>445</v>
      </c>
      <c r="KE95" s="171">
        <f>KE88+KE94+KE87</f>
        <v>443</v>
      </c>
    </row>
    <row r="96" spans="1:291" ht="13">
      <c r="A96" s="379" t="s">
        <v>270</v>
      </c>
      <c r="B96" s="180"/>
      <c r="C96" s="180">
        <v>0</v>
      </c>
      <c r="D96" s="180">
        <v>0</v>
      </c>
      <c r="E96" s="180">
        <v>0</v>
      </c>
      <c r="F96" s="180">
        <v>0</v>
      </c>
      <c r="G96" s="180">
        <v>0</v>
      </c>
      <c r="H96" s="180">
        <v>0</v>
      </c>
      <c r="I96" s="180">
        <v>0</v>
      </c>
      <c r="J96" s="180">
        <v>0</v>
      </c>
      <c r="K96" s="180">
        <v>0</v>
      </c>
      <c r="L96" s="180">
        <v>0</v>
      </c>
      <c r="M96" s="181">
        <v>0</v>
      </c>
      <c r="N96" s="185">
        <v>0</v>
      </c>
      <c r="O96" s="186">
        <v>0</v>
      </c>
      <c r="P96" s="186">
        <v>0</v>
      </c>
      <c r="Q96" s="186">
        <v>0</v>
      </c>
      <c r="R96" s="186">
        <v>0</v>
      </c>
      <c r="S96" s="186">
        <v>0</v>
      </c>
      <c r="T96" s="186">
        <v>0</v>
      </c>
      <c r="U96" s="186">
        <v>0</v>
      </c>
      <c r="V96" s="186">
        <v>0</v>
      </c>
      <c r="W96" s="186">
        <v>0</v>
      </c>
      <c r="X96" s="186">
        <v>0</v>
      </c>
      <c r="Y96" s="186">
        <v>0</v>
      </c>
      <c r="Z96" s="185">
        <v>0</v>
      </c>
      <c r="AA96" s="186">
        <v>0</v>
      </c>
      <c r="AB96" s="186">
        <v>0</v>
      </c>
      <c r="AC96" s="186">
        <v>0</v>
      </c>
      <c r="AD96" s="186">
        <v>0</v>
      </c>
      <c r="AE96" s="186">
        <v>0</v>
      </c>
      <c r="AF96" s="186">
        <v>0</v>
      </c>
      <c r="AG96" s="186">
        <v>0</v>
      </c>
      <c r="AH96" s="186">
        <v>0</v>
      </c>
      <c r="AI96" s="186">
        <v>0</v>
      </c>
      <c r="AJ96" s="186">
        <v>0</v>
      </c>
      <c r="AK96" s="186">
        <v>0</v>
      </c>
      <c r="AL96" s="185">
        <v>0</v>
      </c>
      <c r="AM96" s="186">
        <v>0</v>
      </c>
      <c r="AN96" s="186">
        <v>0</v>
      </c>
      <c r="AO96" s="186">
        <v>0</v>
      </c>
      <c r="AP96" s="186">
        <v>0</v>
      </c>
      <c r="AQ96" s="186">
        <v>0</v>
      </c>
      <c r="AR96" s="186">
        <v>0</v>
      </c>
      <c r="AS96" s="186">
        <v>0</v>
      </c>
      <c r="AT96" s="186">
        <v>0</v>
      </c>
      <c r="AU96" s="186">
        <v>0</v>
      </c>
      <c r="AV96" s="186">
        <v>0</v>
      </c>
      <c r="AW96" s="186">
        <v>0</v>
      </c>
      <c r="AX96" s="185">
        <v>0</v>
      </c>
      <c r="AY96" s="186">
        <v>0</v>
      </c>
      <c r="AZ96" s="186">
        <v>0</v>
      </c>
      <c r="BA96" s="186">
        <v>0</v>
      </c>
      <c r="BB96" s="186">
        <v>0</v>
      </c>
      <c r="BC96" s="186">
        <v>0</v>
      </c>
      <c r="BD96" s="186">
        <v>0</v>
      </c>
      <c r="BE96" s="186">
        <v>0</v>
      </c>
      <c r="BF96" s="186">
        <v>0</v>
      </c>
      <c r="BG96" s="186">
        <v>0</v>
      </c>
      <c r="BH96" s="186">
        <v>0</v>
      </c>
      <c r="BI96" s="186">
        <v>0</v>
      </c>
      <c r="BJ96" s="185">
        <v>0</v>
      </c>
      <c r="BK96" s="186">
        <v>0</v>
      </c>
      <c r="BL96" s="186">
        <v>0</v>
      </c>
      <c r="BM96" s="186">
        <v>0</v>
      </c>
      <c r="BN96" s="186">
        <v>0</v>
      </c>
      <c r="BO96" s="186">
        <v>0</v>
      </c>
      <c r="BP96" s="186">
        <v>0</v>
      </c>
      <c r="BQ96" s="186">
        <v>0</v>
      </c>
      <c r="BR96" s="186">
        <v>0</v>
      </c>
      <c r="BS96" s="186">
        <v>0</v>
      </c>
      <c r="BT96" s="186">
        <v>0</v>
      </c>
      <c r="BU96" s="186">
        <v>0</v>
      </c>
      <c r="BV96" s="185">
        <v>0</v>
      </c>
      <c r="BW96" s="186">
        <v>0</v>
      </c>
      <c r="BX96" s="186">
        <v>0</v>
      </c>
      <c r="BY96" s="186">
        <v>0</v>
      </c>
      <c r="BZ96" s="186">
        <v>0</v>
      </c>
      <c r="CA96" s="186">
        <v>0</v>
      </c>
      <c r="CB96" s="186">
        <v>0</v>
      </c>
      <c r="CC96" s="186">
        <v>0</v>
      </c>
      <c r="CD96" s="186">
        <v>0</v>
      </c>
      <c r="CE96" s="186">
        <v>0</v>
      </c>
      <c r="CF96" s="186">
        <v>0</v>
      </c>
      <c r="CG96" s="186">
        <v>0</v>
      </c>
      <c r="CH96" s="185">
        <v>0</v>
      </c>
      <c r="CI96" s="186">
        <v>0</v>
      </c>
      <c r="CJ96" s="186">
        <v>0</v>
      </c>
      <c r="CK96" s="186">
        <v>0</v>
      </c>
      <c r="CL96" s="186">
        <v>0</v>
      </c>
      <c r="CM96" s="186">
        <v>0</v>
      </c>
      <c r="CN96" s="186">
        <v>0</v>
      </c>
      <c r="CO96" s="186">
        <v>0</v>
      </c>
      <c r="CP96" s="186">
        <v>0</v>
      </c>
      <c r="CQ96" s="186">
        <v>0</v>
      </c>
      <c r="CR96" s="186">
        <v>0</v>
      </c>
      <c r="CS96" s="186">
        <v>0</v>
      </c>
      <c r="CT96" s="185">
        <v>0</v>
      </c>
      <c r="CU96" s="186">
        <v>0</v>
      </c>
      <c r="CV96" s="186">
        <v>0</v>
      </c>
      <c r="CW96" s="186">
        <v>0</v>
      </c>
      <c r="CX96" s="186">
        <v>0</v>
      </c>
      <c r="CY96" s="186">
        <v>0</v>
      </c>
      <c r="CZ96" s="186">
        <v>0</v>
      </c>
      <c r="DA96" s="186">
        <v>0</v>
      </c>
      <c r="DB96" s="186">
        <v>0</v>
      </c>
      <c r="DC96" s="186">
        <v>0</v>
      </c>
      <c r="DD96" s="186">
        <v>0</v>
      </c>
      <c r="DE96" s="186">
        <v>0</v>
      </c>
      <c r="DF96" s="185">
        <v>0</v>
      </c>
      <c r="DG96" s="186">
        <v>0</v>
      </c>
      <c r="DH96" s="186">
        <v>0</v>
      </c>
      <c r="DI96" s="186">
        <v>0</v>
      </c>
      <c r="DJ96" s="186">
        <v>0</v>
      </c>
      <c r="DK96" s="186">
        <v>0</v>
      </c>
      <c r="DL96" s="186">
        <v>0</v>
      </c>
      <c r="DM96" s="186">
        <v>0</v>
      </c>
      <c r="DN96" s="186">
        <v>0</v>
      </c>
      <c r="DO96" s="186">
        <v>0</v>
      </c>
      <c r="DP96" s="186">
        <v>0</v>
      </c>
      <c r="DQ96" s="186">
        <v>0</v>
      </c>
      <c r="DR96" s="185">
        <v>0</v>
      </c>
      <c r="DS96" s="171">
        <v>0</v>
      </c>
      <c r="DT96" s="186">
        <v>0</v>
      </c>
      <c r="DU96" s="186">
        <v>0</v>
      </c>
      <c r="DV96" s="186">
        <v>0</v>
      </c>
      <c r="DW96" s="186">
        <v>0</v>
      </c>
      <c r="DX96" s="186">
        <v>0</v>
      </c>
      <c r="DY96" s="186">
        <v>0</v>
      </c>
      <c r="DZ96" s="186">
        <v>0</v>
      </c>
      <c r="EA96" s="186">
        <v>0</v>
      </c>
      <c r="EB96" s="186">
        <v>0</v>
      </c>
      <c r="EC96" s="186">
        <v>0</v>
      </c>
      <c r="ED96" s="185">
        <v>0</v>
      </c>
      <c r="EE96" s="186">
        <v>0</v>
      </c>
      <c r="EF96" s="186">
        <v>0</v>
      </c>
      <c r="EG96" s="186">
        <v>0</v>
      </c>
      <c r="EH96" s="186">
        <v>0</v>
      </c>
      <c r="EI96" s="186">
        <v>0</v>
      </c>
      <c r="EJ96" s="186">
        <v>0</v>
      </c>
      <c r="EK96" s="186">
        <v>0</v>
      </c>
      <c r="EL96" s="186">
        <v>0</v>
      </c>
      <c r="EM96" s="186">
        <v>0</v>
      </c>
      <c r="EN96" s="186">
        <v>0</v>
      </c>
      <c r="EO96" s="187">
        <v>0</v>
      </c>
      <c r="EP96" s="185">
        <v>0</v>
      </c>
      <c r="EQ96" s="186">
        <v>0</v>
      </c>
      <c r="ER96" s="186">
        <v>0</v>
      </c>
      <c r="ES96" s="186">
        <v>0</v>
      </c>
      <c r="ET96" s="186">
        <v>0</v>
      </c>
      <c r="EU96" s="186">
        <v>0</v>
      </c>
      <c r="EV96" s="186">
        <v>0</v>
      </c>
      <c r="EW96" s="186">
        <v>0</v>
      </c>
      <c r="EX96" s="186">
        <v>0</v>
      </c>
      <c r="EY96" s="186">
        <v>0</v>
      </c>
      <c r="EZ96" s="186">
        <v>0</v>
      </c>
      <c r="FA96" s="187">
        <v>0</v>
      </c>
      <c r="FB96" s="185">
        <v>0</v>
      </c>
      <c r="FC96" s="186">
        <v>0</v>
      </c>
      <c r="FD96" s="186">
        <v>0</v>
      </c>
      <c r="FE96" s="186">
        <v>0</v>
      </c>
      <c r="FF96" s="186">
        <v>0</v>
      </c>
      <c r="FG96" s="186">
        <v>0</v>
      </c>
      <c r="FH96" s="186">
        <v>0</v>
      </c>
      <c r="FI96" s="186">
        <v>0</v>
      </c>
      <c r="FJ96" s="186">
        <v>69</v>
      </c>
      <c r="FK96" s="186">
        <v>70</v>
      </c>
      <c r="FL96" s="186">
        <v>68</v>
      </c>
      <c r="FM96" s="188">
        <v>68</v>
      </c>
      <c r="FN96" s="185">
        <v>68</v>
      </c>
      <c r="FO96" s="186">
        <v>69</v>
      </c>
      <c r="FP96" s="186">
        <v>69</v>
      </c>
      <c r="FQ96" s="186">
        <v>69</v>
      </c>
      <c r="FR96" s="186">
        <v>70</v>
      </c>
      <c r="FS96" s="186">
        <v>70</v>
      </c>
      <c r="FT96" s="186">
        <v>70</v>
      </c>
      <c r="FU96" s="186">
        <v>69</v>
      </c>
      <c r="FV96" s="186">
        <v>70</v>
      </c>
      <c r="FW96" s="186">
        <v>69</v>
      </c>
      <c r="FX96" s="186">
        <v>73</v>
      </c>
      <c r="FY96" s="188">
        <v>74</v>
      </c>
      <c r="FZ96" s="185">
        <v>78</v>
      </c>
      <c r="GA96" s="186">
        <v>93</v>
      </c>
      <c r="GB96" s="186">
        <v>92</v>
      </c>
      <c r="GC96" s="186">
        <v>93</v>
      </c>
      <c r="GD96" s="186">
        <v>95</v>
      </c>
      <c r="GE96" s="186">
        <v>96</v>
      </c>
      <c r="GF96" s="186">
        <v>96</v>
      </c>
      <c r="GG96" s="171">
        <v>96</v>
      </c>
      <c r="GH96" s="171">
        <v>97</v>
      </c>
      <c r="GI96" s="171">
        <v>97</v>
      </c>
      <c r="GJ96" s="171">
        <v>97</v>
      </c>
      <c r="GK96" s="171">
        <v>97</v>
      </c>
      <c r="GL96" s="185">
        <v>97</v>
      </c>
      <c r="GM96" s="171">
        <v>115</v>
      </c>
      <c r="GN96" s="171">
        <v>115</v>
      </c>
      <c r="GO96" s="171">
        <v>116</v>
      </c>
      <c r="GP96" s="171">
        <v>135</v>
      </c>
      <c r="GQ96" s="171">
        <v>135</v>
      </c>
      <c r="GR96" s="171">
        <v>135</v>
      </c>
      <c r="GS96" s="171">
        <v>131</v>
      </c>
      <c r="GT96" s="171">
        <v>134</v>
      </c>
      <c r="GU96" s="171">
        <v>134</v>
      </c>
      <c r="GV96" s="171">
        <v>134</v>
      </c>
      <c r="GW96" s="172">
        <v>134</v>
      </c>
      <c r="GX96" s="173">
        <v>123</v>
      </c>
      <c r="GY96" s="171">
        <v>123</v>
      </c>
      <c r="GZ96" s="171">
        <v>123</v>
      </c>
      <c r="HA96" s="171">
        <v>123</v>
      </c>
      <c r="HB96" s="171">
        <v>123</v>
      </c>
      <c r="HC96" s="171">
        <v>123</v>
      </c>
      <c r="HD96" s="171">
        <v>123</v>
      </c>
      <c r="HE96" s="171">
        <v>123</v>
      </c>
      <c r="HF96" s="171">
        <v>123</v>
      </c>
      <c r="HG96" s="171">
        <v>123</v>
      </c>
      <c r="HH96" s="171">
        <v>124</v>
      </c>
      <c r="HI96" s="261">
        <v>122</v>
      </c>
      <c r="HJ96" s="257">
        <v>122</v>
      </c>
      <c r="HK96" s="171">
        <v>122</v>
      </c>
      <c r="HL96" s="171">
        <v>122</v>
      </c>
      <c r="HM96" s="171">
        <v>122</v>
      </c>
      <c r="HN96" s="171">
        <v>122</v>
      </c>
      <c r="HO96" s="171">
        <v>122</v>
      </c>
      <c r="HP96" s="171">
        <v>122</v>
      </c>
      <c r="HQ96" s="171">
        <v>122</v>
      </c>
      <c r="HR96" s="171">
        <v>122</v>
      </c>
      <c r="HS96" s="171">
        <v>122</v>
      </c>
      <c r="HT96" s="171">
        <v>122</v>
      </c>
      <c r="HU96" s="171">
        <v>122</v>
      </c>
      <c r="HV96" s="171">
        <v>122</v>
      </c>
      <c r="HW96" s="171">
        <v>122</v>
      </c>
      <c r="HX96" s="171">
        <v>118</v>
      </c>
      <c r="HY96" s="171">
        <v>194</v>
      </c>
      <c r="HZ96" s="171">
        <v>194</v>
      </c>
      <c r="IA96" s="171">
        <v>195</v>
      </c>
      <c r="IB96" s="171">
        <v>195</v>
      </c>
      <c r="IC96" s="171">
        <v>195</v>
      </c>
      <c r="ID96" s="171">
        <v>227</v>
      </c>
      <c r="IE96" s="171">
        <v>231</v>
      </c>
      <c r="IF96" s="171">
        <v>317</v>
      </c>
      <c r="IG96" s="171">
        <v>467</v>
      </c>
      <c r="IH96" s="171">
        <v>553</v>
      </c>
      <c r="II96" s="171">
        <v>552</v>
      </c>
      <c r="IJ96" s="171">
        <v>552</v>
      </c>
      <c r="IK96" s="171">
        <v>552</v>
      </c>
      <c r="IL96" s="171">
        <v>552</v>
      </c>
      <c r="IM96" s="171">
        <v>552</v>
      </c>
      <c r="IN96" s="171">
        <v>552</v>
      </c>
      <c r="IO96" s="171">
        <v>550</v>
      </c>
      <c r="IP96" s="171">
        <v>549</v>
      </c>
      <c r="IQ96" s="171">
        <v>667</v>
      </c>
      <c r="IR96" s="171">
        <v>702</v>
      </c>
      <c r="IS96" s="171">
        <v>706</v>
      </c>
      <c r="IT96" s="171">
        <v>705</v>
      </c>
      <c r="IU96" s="171">
        <v>707</v>
      </c>
      <c r="IV96" s="171">
        <v>723</v>
      </c>
      <c r="IW96" s="171">
        <v>746</v>
      </c>
      <c r="IX96" s="171">
        <v>746</v>
      </c>
      <c r="IY96" s="171">
        <v>756</v>
      </c>
      <c r="IZ96" s="171">
        <v>760</v>
      </c>
      <c r="JA96" s="171">
        <v>795</v>
      </c>
      <c r="JB96" s="171">
        <v>800</v>
      </c>
      <c r="JC96" s="171">
        <v>813</v>
      </c>
      <c r="JD96" s="171">
        <v>826</v>
      </c>
      <c r="JE96" s="171">
        <v>834</v>
      </c>
      <c r="JF96" s="171">
        <v>943</v>
      </c>
      <c r="JG96" s="171">
        <v>950</v>
      </c>
      <c r="JH96" s="171">
        <v>950</v>
      </c>
      <c r="JI96" s="171">
        <v>821</v>
      </c>
      <c r="JJ96" s="171">
        <v>846</v>
      </c>
      <c r="JK96" s="171">
        <v>840</v>
      </c>
      <c r="JL96" s="171">
        <v>840</v>
      </c>
      <c r="JM96" s="171">
        <v>837</v>
      </c>
      <c r="JN96" s="171">
        <v>834</v>
      </c>
      <c r="JO96" s="171">
        <v>833</v>
      </c>
      <c r="JP96" s="171">
        <v>828</v>
      </c>
      <c r="JQ96" s="171">
        <v>839</v>
      </c>
      <c r="JR96" s="171">
        <v>839</v>
      </c>
      <c r="JS96" s="171">
        <v>839</v>
      </c>
      <c r="JT96" s="171">
        <v>839</v>
      </c>
      <c r="JU96" s="171">
        <v>833</v>
      </c>
      <c r="JV96" s="171">
        <v>829</v>
      </c>
      <c r="JW96" s="171">
        <v>830</v>
      </c>
      <c r="JX96" s="171">
        <v>829</v>
      </c>
      <c r="JY96" s="171">
        <v>830</v>
      </c>
      <c r="JZ96" s="171">
        <v>827</v>
      </c>
      <c r="KA96" s="171">
        <v>829</v>
      </c>
      <c r="KB96" s="171">
        <v>823</v>
      </c>
      <c r="KC96" s="171">
        <v>823</v>
      </c>
      <c r="KD96" s="171">
        <v>822</v>
      </c>
      <c r="KE96" s="171">
        <v>814</v>
      </c>
    </row>
    <row r="97" spans="1:291" ht="13">
      <c r="A97" s="379" t="s">
        <v>503</v>
      </c>
      <c r="B97" s="180"/>
      <c r="C97" s="180"/>
      <c r="D97" s="180"/>
      <c r="E97" s="180"/>
      <c r="F97" s="180"/>
      <c r="G97" s="180"/>
      <c r="H97" s="180"/>
      <c r="I97" s="180"/>
      <c r="J97" s="180"/>
      <c r="K97" s="180"/>
      <c r="L97" s="180"/>
      <c r="M97" s="181"/>
      <c r="N97" s="185"/>
      <c r="O97" s="186"/>
      <c r="P97" s="186"/>
      <c r="Q97" s="186"/>
      <c r="R97" s="186"/>
      <c r="S97" s="186"/>
      <c r="T97" s="186"/>
      <c r="U97" s="186"/>
      <c r="V97" s="186"/>
      <c r="W97" s="186"/>
      <c r="X97" s="186"/>
      <c r="Y97" s="186"/>
      <c r="Z97" s="185"/>
      <c r="AA97" s="186"/>
      <c r="AB97" s="186"/>
      <c r="AC97" s="186"/>
      <c r="AD97" s="186"/>
      <c r="AE97" s="186"/>
      <c r="AF97" s="186"/>
      <c r="AG97" s="186"/>
      <c r="AH97" s="186"/>
      <c r="AI97" s="186"/>
      <c r="AJ97" s="186"/>
      <c r="AK97" s="186"/>
      <c r="AL97" s="185"/>
      <c r="AM97" s="186"/>
      <c r="AN97" s="186"/>
      <c r="AO97" s="186"/>
      <c r="AP97" s="186"/>
      <c r="AQ97" s="186"/>
      <c r="AR97" s="186"/>
      <c r="AS97" s="186"/>
      <c r="AT97" s="186"/>
      <c r="AU97" s="186"/>
      <c r="AV97" s="186"/>
      <c r="AW97" s="186"/>
      <c r="AX97" s="185"/>
      <c r="AY97" s="186"/>
      <c r="AZ97" s="186"/>
      <c r="BA97" s="186"/>
      <c r="BB97" s="186"/>
      <c r="BC97" s="186"/>
      <c r="BD97" s="186"/>
      <c r="BE97" s="186"/>
      <c r="BF97" s="186"/>
      <c r="BG97" s="186"/>
      <c r="BH97" s="186"/>
      <c r="BI97" s="186"/>
      <c r="BJ97" s="185"/>
      <c r="BK97" s="186"/>
      <c r="BL97" s="186"/>
      <c r="BM97" s="186"/>
      <c r="BN97" s="186"/>
      <c r="BO97" s="186"/>
      <c r="BP97" s="186"/>
      <c r="BQ97" s="186"/>
      <c r="BR97" s="186"/>
      <c r="BS97" s="186"/>
      <c r="BT97" s="186"/>
      <c r="BU97" s="186"/>
      <c r="BV97" s="185"/>
      <c r="BW97" s="186"/>
      <c r="BX97" s="186"/>
      <c r="BY97" s="186"/>
      <c r="BZ97" s="186"/>
      <c r="CA97" s="186"/>
      <c r="CB97" s="186"/>
      <c r="CC97" s="186"/>
      <c r="CD97" s="186"/>
      <c r="CE97" s="186"/>
      <c r="CF97" s="186"/>
      <c r="CG97" s="186"/>
      <c r="CH97" s="185"/>
      <c r="CI97" s="186"/>
      <c r="CJ97" s="186"/>
      <c r="CK97" s="186"/>
      <c r="CL97" s="186"/>
      <c r="CM97" s="186"/>
      <c r="CN97" s="186"/>
      <c r="CO97" s="186"/>
      <c r="CP97" s="186"/>
      <c r="CQ97" s="186"/>
      <c r="CR97" s="186"/>
      <c r="CS97" s="186"/>
      <c r="CT97" s="185"/>
      <c r="CU97" s="186"/>
      <c r="CV97" s="186"/>
      <c r="CW97" s="186"/>
      <c r="CX97" s="186"/>
      <c r="CY97" s="186"/>
      <c r="CZ97" s="186"/>
      <c r="DA97" s="186"/>
      <c r="DB97" s="186"/>
      <c r="DC97" s="186"/>
      <c r="DD97" s="186"/>
      <c r="DE97" s="186"/>
      <c r="DF97" s="185"/>
      <c r="DG97" s="186"/>
      <c r="DH97" s="186"/>
      <c r="DI97" s="186"/>
      <c r="DJ97" s="186"/>
      <c r="DK97" s="186"/>
      <c r="DL97" s="186"/>
      <c r="DM97" s="186"/>
      <c r="DN97" s="186"/>
      <c r="DO97" s="186"/>
      <c r="DP97" s="186"/>
      <c r="DQ97" s="186"/>
      <c r="DR97" s="185"/>
      <c r="DS97" s="171"/>
      <c r="DT97" s="186"/>
      <c r="DU97" s="186"/>
      <c r="DV97" s="186"/>
      <c r="DW97" s="186"/>
      <c r="DX97" s="186"/>
      <c r="DY97" s="186"/>
      <c r="DZ97" s="186"/>
      <c r="EA97" s="186"/>
      <c r="EB97" s="186"/>
      <c r="EC97" s="186"/>
      <c r="ED97" s="185"/>
      <c r="EE97" s="186"/>
      <c r="EF97" s="186"/>
      <c r="EG97" s="186"/>
      <c r="EH97" s="545">
        <v>0</v>
      </c>
      <c r="EI97" s="545">
        <v>0</v>
      </c>
      <c r="EJ97" s="545">
        <v>0</v>
      </c>
      <c r="EK97" s="545">
        <v>0</v>
      </c>
      <c r="EL97" s="545">
        <v>0</v>
      </c>
      <c r="EM97" s="545">
        <v>0</v>
      </c>
      <c r="EN97" s="545">
        <v>0</v>
      </c>
      <c r="EO97" s="545">
        <v>0</v>
      </c>
      <c r="EP97" s="545">
        <v>0</v>
      </c>
      <c r="EQ97" s="545">
        <v>0</v>
      </c>
      <c r="ER97" s="545">
        <v>0</v>
      </c>
      <c r="ES97" s="545">
        <v>0</v>
      </c>
      <c r="ET97" s="545">
        <v>0</v>
      </c>
      <c r="EU97" s="545">
        <v>0</v>
      </c>
      <c r="EV97" s="545">
        <v>0</v>
      </c>
      <c r="EW97" s="545">
        <v>0</v>
      </c>
      <c r="EX97" s="545">
        <v>0</v>
      </c>
      <c r="EY97" s="545">
        <v>0</v>
      </c>
      <c r="EZ97" s="545">
        <v>0</v>
      </c>
      <c r="FA97" s="545">
        <v>0</v>
      </c>
      <c r="FB97" s="545">
        <v>0</v>
      </c>
      <c r="FC97" s="545">
        <v>0</v>
      </c>
      <c r="FD97" s="545">
        <v>0</v>
      </c>
      <c r="FE97" s="545">
        <v>0</v>
      </c>
      <c r="FF97" s="545">
        <v>0</v>
      </c>
      <c r="FG97" s="545">
        <v>0</v>
      </c>
      <c r="FH97" s="545">
        <v>0</v>
      </c>
      <c r="FI97" s="545">
        <v>0</v>
      </c>
      <c r="FJ97" s="545">
        <v>0</v>
      </c>
      <c r="FK97" s="545">
        <v>0</v>
      </c>
      <c r="FL97" s="545">
        <v>0</v>
      </c>
      <c r="FM97" s="545">
        <v>0</v>
      </c>
      <c r="FN97" s="545">
        <v>0</v>
      </c>
      <c r="FO97" s="545">
        <v>0</v>
      </c>
      <c r="FP97" s="545">
        <v>0</v>
      </c>
      <c r="FQ97" s="545">
        <v>0</v>
      </c>
      <c r="FR97" s="545">
        <v>0</v>
      </c>
      <c r="FS97" s="545">
        <v>0</v>
      </c>
      <c r="FT97" s="545">
        <v>0</v>
      </c>
      <c r="FU97" s="545">
        <v>0</v>
      </c>
      <c r="FV97" s="545">
        <v>0</v>
      </c>
      <c r="FW97" s="545">
        <v>0</v>
      </c>
      <c r="FX97" s="545">
        <v>0</v>
      </c>
      <c r="FY97" s="545">
        <v>0</v>
      </c>
      <c r="FZ97" s="545">
        <v>0</v>
      </c>
      <c r="GA97" s="545">
        <v>0</v>
      </c>
      <c r="GB97" s="545">
        <v>0</v>
      </c>
      <c r="GC97" s="545">
        <v>0</v>
      </c>
      <c r="GD97" s="545">
        <v>0</v>
      </c>
      <c r="GE97" s="545">
        <v>0</v>
      </c>
      <c r="GF97" s="545">
        <v>0</v>
      </c>
      <c r="GG97" s="545">
        <v>0</v>
      </c>
      <c r="GH97" s="545">
        <v>0</v>
      </c>
      <c r="GI97" s="545">
        <v>0</v>
      </c>
      <c r="GJ97" s="545">
        <v>0</v>
      </c>
      <c r="GK97" s="545">
        <v>0</v>
      </c>
      <c r="GL97" s="545">
        <v>0</v>
      </c>
      <c r="GM97" s="545">
        <v>0</v>
      </c>
      <c r="GN97" s="545">
        <v>0</v>
      </c>
      <c r="GO97" s="545">
        <v>0</v>
      </c>
      <c r="GP97" s="545">
        <v>0</v>
      </c>
      <c r="GQ97" s="545">
        <v>0</v>
      </c>
      <c r="GR97" s="545">
        <v>0</v>
      </c>
      <c r="GS97" s="545">
        <v>0</v>
      </c>
      <c r="GT97" s="545">
        <v>0</v>
      </c>
      <c r="GU97" s="545">
        <v>0</v>
      </c>
      <c r="GV97" s="545">
        <v>0</v>
      </c>
      <c r="GW97" s="545">
        <v>0</v>
      </c>
      <c r="GX97" s="545">
        <v>0</v>
      </c>
      <c r="GY97" s="545">
        <v>0</v>
      </c>
      <c r="GZ97" s="545">
        <v>0</v>
      </c>
      <c r="HA97" s="545">
        <v>0</v>
      </c>
      <c r="HB97" s="545">
        <v>0</v>
      </c>
      <c r="HC97" s="545">
        <v>0</v>
      </c>
      <c r="HD97" s="545">
        <v>0</v>
      </c>
      <c r="HE97" s="545">
        <v>0</v>
      </c>
      <c r="HF97" s="545">
        <v>0</v>
      </c>
      <c r="HG97" s="545">
        <v>0</v>
      </c>
      <c r="HH97" s="545">
        <v>0</v>
      </c>
      <c r="HI97" s="545">
        <v>0</v>
      </c>
      <c r="HJ97" s="545">
        <v>0</v>
      </c>
      <c r="HK97" s="545">
        <v>0</v>
      </c>
      <c r="HL97" s="545">
        <v>0</v>
      </c>
      <c r="HM97" s="545">
        <v>0</v>
      </c>
      <c r="HN97" s="545">
        <v>0</v>
      </c>
      <c r="HO97" s="545">
        <v>0</v>
      </c>
      <c r="HP97" s="545">
        <v>0</v>
      </c>
      <c r="HQ97" s="545">
        <v>0</v>
      </c>
      <c r="HR97" s="545">
        <v>0</v>
      </c>
      <c r="HS97" s="545">
        <v>0</v>
      </c>
      <c r="HT97" s="545">
        <v>0</v>
      </c>
      <c r="HU97" s="545">
        <v>0</v>
      </c>
      <c r="HV97" s="545">
        <v>0</v>
      </c>
      <c r="HW97" s="545">
        <v>0</v>
      </c>
      <c r="HX97" s="545">
        <v>0</v>
      </c>
      <c r="HY97" s="545">
        <v>0</v>
      </c>
      <c r="HZ97" s="545">
        <v>0</v>
      </c>
      <c r="IA97" s="545">
        <v>0</v>
      </c>
      <c r="IB97" s="545">
        <v>0</v>
      </c>
      <c r="IC97" s="545">
        <v>0</v>
      </c>
      <c r="ID97" s="545">
        <v>0</v>
      </c>
      <c r="IE97" s="545">
        <v>0</v>
      </c>
      <c r="IF97" s="545">
        <v>0</v>
      </c>
      <c r="IG97" s="545">
        <v>0</v>
      </c>
      <c r="IH97" s="545">
        <v>0</v>
      </c>
      <c r="II97" s="545">
        <v>0</v>
      </c>
      <c r="IJ97" s="545">
        <v>0</v>
      </c>
      <c r="IK97" s="545">
        <v>0</v>
      </c>
      <c r="IL97" s="545">
        <v>0</v>
      </c>
      <c r="IM97" s="545">
        <v>0</v>
      </c>
      <c r="IN97" s="545">
        <v>0</v>
      </c>
      <c r="IO97" s="545">
        <v>0</v>
      </c>
      <c r="IP97" s="545">
        <v>0</v>
      </c>
      <c r="IQ97" s="545">
        <v>0</v>
      </c>
      <c r="IR97" s="545">
        <v>0</v>
      </c>
      <c r="IS97" s="545">
        <v>0</v>
      </c>
      <c r="IT97" s="545">
        <v>0</v>
      </c>
      <c r="IU97" s="545">
        <v>0</v>
      </c>
      <c r="IV97" s="171">
        <v>0</v>
      </c>
      <c r="IW97" s="171">
        <v>0</v>
      </c>
      <c r="IX97" s="171">
        <v>0</v>
      </c>
      <c r="IY97" s="171">
        <v>0</v>
      </c>
      <c r="IZ97" s="171">
        <v>0</v>
      </c>
      <c r="JA97" s="171">
        <v>0</v>
      </c>
      <c r="JB97" s="171">
        <v>0</v>
      </c>
      <c r="JC97" s="171">
        <v>0</v>
      </c>
      <c r="JD97" s="171">
        <v>0</v>
      </c>
      <c r="JE97" s="171">
        <v>0</v>
      </c>
      <c r="JF97" s="171">
        <v>0</v>
      </c>
      <c r="JG97" s="171">
        <v>0</v>
      </c>
      <c r="JH97" s="171">
        <v>0</v>
      </c>
      <c r="JI97" s="171">
        <v>125</v>
      </c>
      <c r="JJ97" s="171">
        <v>125</v>
      </c>
      <c r="JK97" s="171">
        <v>131</v>
      </c>
      <c r="JL97" s="171">
        <v>150</v>
      </c>
      <c r="JM97" s="171">
        <v>150</v>
      </c>
      <c r="JN97" s="171">
        <v>175</v>
      </c>
      <c r="JO97" s="171">
        <v>182</v>
      </c>
      <c r="JP97" s="171">
        <v>205</v>
      </c>
      <c r="JQ97" s="171">
        <v>205</v>
      </c>
      <c r="JR97" s="171">
        <v>205</v>
      </c>
      <c r="JS97" s="171">
        <v>204</v>
      </c>
      <c r="JT97" s="171">
        <v>204</v>
      </c>
      <c r="JU97" s="171">
        <v>239</v>
      </c>
      <c r="JV97" s="171">
        <v>239</v>
      </c>
      <c r="JW97" s="171">
        <v>239</v>
      </c>
      <c r="JX97" s="171">
        <v>241</v>
      </c>
      <c r="JY97" s="171">
        <v>242</v>
      </c>
      <c r="JZ97" s="171">
        <v>242</v>
      </c>
      <c r="KA97" s="171">
        <v>242</v>
      </c>
      <c r="KB97" s="171">
        <v>242</v>
      </c>
      <c r="KC97" s="171">
        <v>242</v>
      </c>
      <c r="KD97" s="171">
        <v>242</v>
      </c>
      <c r="KE97" s="171">
        <v>238</v>
      </c>
    </row>
    <row r="98" spans="1:291" ht="13">
      <c r="A98" s="379" t="s">
        <v>504</v>
      </c>
      <c r="B98" s="180"/>
      <c r="C98" s="180"/>
      <c r="D98" s="180"/>
      <c r="E98" s="180"/>
      <c r="F98" s="180"/>
      <c r="G98" s="180"/>
      <c r="H98" s="180"/>
      <c r="I98" s="180"/>
      <c r="J98" s="180"/>
      <c r="K98" s="180"/>
      <c r="L98" s="180"/>
      <c r="M98" s="181"/>
      <c r="N98" s="185"/>
      <c r="O98" s="186"/>
      <c r="P98" s="186"/>
      <c r="Q98" s="186"/>
      <c r="R98" s="186"/>
      <c r="S98" s="186"/>
      <c r="T98" s="186"/>
      <c r="U98" s="186"/>
      <c r="V98" s="186"/>
      <c r="W98" s="186"/>
      <c r="X98" s="186"/>
      <c r="Y98" s="186"/>
      <c r="Z98" s="185"/>
      <c r="AA98" s="186"/>
      <c r="AB98" s="186"/>
      <c r="AC98" s="186"/>
      <c r="AD98" s="186"/>
      <c r="AE98" s="186"/>
      <c r="AF98" s="186"/>
      <c r="AG98" s="186"/>
      <c r="AH98" s="186"/>
      <c r="AI98" s="186"/>
      <c r="AJ98" s="186"/>
      <c r="AK98" s="186"/>
      <c r="AL98" s="185"/>
      <c r="AM98" s="186"/>
      <c r="AN98" s="186"/>
      <c r="AO98" s="186"/>
      <c r="AP98" s="186"/>
      <c r="AQ98" s="186"/>
      <c r="AR98" s="186"/>
      <c r="AS98" s="186"/>
      <c r="AT98" s="186"/>
      <c r="AU98" s="186"/>
      <c r="AV98" s="186"/>
      <c r="AW98" s="186"/>
      <c r="AX98" s="185"/>
      <c r="AY98" s="186"/>
      <c r="AZ98" s="186"/>
      <c r="BA98" s="186"/>
      <c r="BB98" s="186"/>
      <c r="BC98" s="186"/>
      <c r="BD98" s="186"/>
      <c r="BE98" s="186"/>
      <c r="BF98" s="186"/>
      <c r="BG98" s="186"/>
      <c r="BH98" s="186"/>
      <c r="BI98" s="186"/>
      <c r="BJ98" s="185"/>
      <c r="BK98" s="186"/>
      <c r="BL98" s="186"/>
      <c r="BM98" s="186"/>
      <c r="BN98" s="186"/>
      <c r="BO98" s="186"/>
      <c r="BP98" s="186"/>
      <c r="BQ98" s="186"/>
      <c r="BR98" s="186"/>
      <c r="BS98" s="186"/>
      <c r="BT98" s="186"/>
      <c r="BU98" s="186"/>
      <c r="BV98" s="185"/>
      <c r="BW98" s="186"/>
      <c r="BX98" s="186"/>
      <c r="BY98" s="186"/>
      <c r="BZ98" s="186"/>
      <c r="CA98" s="186"/>
      <c r="CB98" s="186"/>
      <c r="CC98" s="186"/>
      <c r="CD98" s="186"/>
      <c r="CE98" s="186"/>
      <c r="CF98" s="186"/>
      <c r="CG98" s="186"/>
      <c r="CH98" s="185"/>
      <c r="CI98" s="186"/>
      <c r="CJ98" s="186"/>
      <c r="CK98" s="186"/>
      <c r="CL98" s="186"/>
      <c r="CM98" s="186"/>
      <c r="CN98" s="186"/>
      <c r="CO98" s="186"/>
      <c r="CP98" s="186"/>
      <c r="CQ98" s="186"/>
      <c r="CR98" s="186"/>
      <c r="CS98" s="186"/>
      <c r="CT98" s="185"/>
      <c r="CU98" s="186"/>
      <c r="CV98" s="186"/>
      <c r="CW98" s="186"/>
      <c r="CX98" s="186"/>
      <c r="CY98" s="186"/>
      <c r="CZ98" s="186"/>
      <c r="DA98" s="186"/>
      <c r="DB98" s="186"/>
      <c r="DC98" s="186"/>
      <c r="DD98" s="186"/>
      <c r="DE98" s="186"/>
      <c r="DF98" s="185"/>
      <c r="DG98" s="186"/>
      <c r="DH98" s="186"/>
      <c r="DI98" s="186"/>
      <c r="DJ98" s="186"/>
      <c r="DK98" s="186"/>
      <c r="DL98" s="186"/>
      <c r="DM98" s="186"/>
      <c r="DN98" s="186"/>
      <c r="DO98" s="186"/>
      <c r="DP98" s="186"/>
      <c r="DQ98" s="186"/>
      <c r="DR98" s="185"/>
      <c r="DS98" s="171"/>
      <c r="DT98" s="186"/>
      <c r="DU98" s="186"/>
      <c r="DV98" s="186"/>
      <c r="DW98" s="186"/>
      <c r="DX98" s="186"/>
      <c r="DY98" s="186"/>
      <c r="DZ98" s="186"/>
      <c r="EA98" s="186"/>
      <c r="EB98" s="186"/>
      <c r="EC98" s="186"/>
      <c r="ED98" s="185"/>
      <c r="EE98" s="186"/>
      <c r="EF98" s="186"/>
      <c r="EG98" s="186"/>
      <c r="EH98" s="545">
        <v>0</v>
      </c>
      <c r="EI98" s="545">
        <v>0</v>
      </c>
      <c r="EJ98" s="545">
        <v>0</v>
      </c>
      <c r="EK98" s="545">
        <v>0</v>
      </c>
      <c r="EL98" s="545">
        <v>0</v>
      </c>
      <c r="EM98" s="545">
        <v>0</v>
      </c>
      <c r="EN98" s="545">
        <v>0</v>
      </c>
      <c r="EO98" s="545">
        <v>0</v>
      </c>
      <c r="EP98" s="545">
        <v>0</v>
      </c>
      <c r="EQ98" s="545">
        <v>0</v>
      </c>
      <c r="ER98" s="545">
        <v>0</v>
      </c>
      <c r="ES98" s="545">
        <v>0</v>
      </c>
      <c r="ET98" s="545">
        <v>0</v>
      </c>
      <c r="EU98" s="545">
        <v>0</v>
      </c>
      <c r="EV98" s="545">
        <v>0</v>
      </c>
      <c r="EW98" s="545">
        <v>0</v>
      </c>
      <c r="EX98" s="545">
        <v>0</v>
      </c>
      <c r="EY98" s="545">
        <v>0</v>
      </c>
      <c r="EZ98" s="545">
        <v>0</v>
      </c>
      <c r="FA98" s="545">
        <v>0</v>
      </c>
      <c r="FB98" s="545">
        <v>0</v>
      </c>
      <c r="FC98" s="545">
        <v>0</v>
      </c>
      <c r="FD98" s="545">
        <v>0</v>
      </c>
      <c r="FE98" s="545">
        <v>0</v>
      </c>
      <c r="FF98" s="545">
        <v>0</v>
      </c>
      <c r="FG98" s="545">
        <v>0</v>
      </c>
      <c r="FH98" s="545">
        <v>0</v>
      </c>
      <c r="FI98" s="545">
        <v>0</v>
      </c>
      <c r="FJ98" s="545">
        <v>0</v>
      </c>
      <c r="FK98" s="545">
        <v>0</v>
      </c>
      <c r="FL98" s="545">
        <v>0</v>
      </c>
      <c r="FM98" s="545">
        <v>0</v>
      </c>
      <c r="FN98" s="545">
        <v>0</v>
      </c>
      <c r="FO98" s="545">
        <v>0</v>
      </c>
      <c r="FP98" s="545">
        <v>0</v>
      </c>
      <c r="FQ98" s="545">
        <v>0</v>
      </c>
      <c r="FR98" s="545">
        <v>0</v>
      </c>
      <c r="FS98" s="545">
        <v>0</v>
      </c>
      <c r="FT98" s="545">
        <v>0</v>
      </c>
      <c r="FU98" s="545">
        <v>0</v>
      </c>
      <c r="FV98" s="545">
        <v>0</v>
      </c>
      <c r="FW98" s="545">
        <v>0</v>
      </c>
      <c r="FX98" s="545">
        <v>0</v>
      </c>
      <c r="FY98" s="545">
        <v>0</v>
      </c>
      <c r="FZ98" s="545">
        <v>0</v>
      </c>
      <c r="GA98" s="545">
        <v>0</v>
      </c>
      <c r="GB98" s="545">
        <v>0</v>
      </c>
      <c r="GC98" s="545">
        <v>0</v>
      </c>
      <c r="GD98" s="545">
        <v>0</v>
      </c>
      <c r="GE98" s="545">
        <v>0</v>
      </c>
      <c r="GF98" s="545">
        <v>0</v>
      </c>
      <c r="GG98" s="545">
        <v>0</v>
      </c>
      <c r="GH98" s="545">
        <v>0</v>
      </c>
      <c r="GI98" s="545">
        <v>0</v>
      </c>
      <c r="GJ98" s="545">
        <v>0</v>
      </c>
      <c r="GK98" s="545">
        <v>0</v>
      </c>
      <c r="GL98" s="545">
        <v>0</v>
      </c>
      <c r="GM98" s="545">
        <v>0</v>
      </c>
      <c r="GN98" s="545">
        <v>0</v>
      </c>
      <c r="GO98" s="545">
        <v>0</v>
      </c>
      <c r="GP98" s="545">
        <v>0</v>
      </c>
      <c r="GQ98" s="545">
        <v>0</v>
      </c>
      <c r="GR98" s="545">
        <v>0</v>
      </c>
      <c r="GS98" s="545">
        <v>0</v>
      </c>
      <c r="GT98" s="545">
        <v>0</v>
      </c>
      <c r="GU98" s="545">
        <v>0</v>
      </c>
      <c r="GV98" s="545">
        <v>0</v>
      </c>
      <c r="GW98" s="545">
        <v>0</v>
      </c>
      <c r="GX98" s="545">
        <v>0</v>
      </c>
      <c r="GY98" s="545">
        <v>0</v>
      </c>
      <c r="GZ98" s="545">
        <v>0</v>
      </c>
      <c r="HA98" s="545">
        <v>0</v>
      </c>
      <c r="HB98" s="545">
        <v>0</v>
      </c>
      <c r="HC98" s="545">
        <v>0</v>
      </c>
      <c r="HD98" s="545">
        <v>0</v>
      </c>
      <c r="HE98" s="545">
        <v>0</v>
      </c>
      <c r="HF98" s="545">
        <v>0</v>
      </c>
      <c r="HG98" s="545">
        <v>0</v>
      </c>
      <c r="HH98" s="545">
        <v>0</v>
      </c>
      <c r="HI98" s="545">
        <v>0</v>
      </c>
      <c r="HJ98" s="545">
        <v>0</v>
      </c>
      <c r="HK98" s="545">
        <v>0</v>
      </c>
      <c r="HL98" s="545">
        <v>0</v>
      </c>
      <c r="HM98" s="545">
        <v>0</v>
      </c>
      <c r="HN98" s="545">
        <v>0</v>
      </c>
      <c r="HO98" s="545">
        <v>0</v>
      </c>
      <c r="HP98" s="545">
        <v>0</v>
      </c>
      <c r="HQ98" s="545">
        <v>0</v>
      </c>
      <c r="HR98" s="545">
        <v>0</v>
      </c>
      <c r="HS98" s="545">
        <v>0</v>
      </c>
      <c r="HT98" s="545">
        <v>0</v>
      </c>
      <c r="HU98" s="545">
        <v>0</v>
      </c>
      <c r="HV98" s="545">
        <v>0</v>
      </c>
      <c r="HW98" s="545">
        <v>0</v>
      </c>
      <c r="HX98" s="545">
        <v>0</v>
      </c>
      <c r="HY98" s="545">
        <v>0</v>
      </c>
      <c r="HZ98" s="545">
        <v>0</v>
      </c>
      <c r="IA98" s="545">
        <v>0</v>
      </c>
      <c r="IB98" s="545">
        <v>0</v>
      </c>
      <c r="IC98" s="545">
        <v>0</v>
      </c>
      <c r="ID98" s="545">
        <v>0</v>
      </c>
      <c r="IE98" s="545">
        <v>0</v>
      </c>
      <c r="IF98" s="545">
        <v>0</v>
      </c>
      <c r="IG98" s="545">
        <v>0</v>
      </c>
      <c r="IH98" s="545">
        <v>0</v>
      </c>
      <c r="II98" s="545">
        <v>0</v>
      </c>
      <c r="IJ98" s="545">
        <v>0</v>
      </c>
      <c r="IK98" s="545">
        <v>0</v>
      </c>
      <c r="IL98" s="545">
        <v>0</v>
      </c>
      <c r="IM98" s="545">
        <v>0</v>
      </c>
      <c r="IN98" s="545">
        <v>0</v>
      </c>
      <c r="IO98" s="545">
        <v>0</v>
      </c>
      <c r="IP98" s="545">
        <v>0</v>
      </c>
      <c r="IQ98" s="545">
        <v>0</v>
      </c>
      <c r="IR98" s="545">
        <v>0</v>
      </c>
      <c r="IS98" s="545">
        <v>0</v>
      </c>
      <c r="IT98" s="545">
        <v>0</v>
      </c>
      <c r="IU98" s="545">
        <v>0</v>
      </c>
      <c r="IV98" s="545">
        <v>0</v>
      </c>
      <c r="IW98" s="545">
        <v>0</v>
      </c>
      <c r="IX98" s="171">
        <v>0</v>
      </c>
      <c r="IY98" s="171">
        <v>0</v>
      </c>
      <c r="IZ98" s="171">
        <v>0</v>
      </c>
      <c r="JA98" s="171">
        <v>0</v>
      </c>
      <c r="JB98" s="171">
        <v>0</v>
      </c>
      <c r="JC98" s="171">
        <v>0</v>
      </c>
      <c r="JD98" s="171">
        <v>0</v>
      </c>
      <c r="JE98" s="171">
        <v>0</v>
      </c>
      <c r="JF98" s="171">
        <v>0</v>
      </c>
      <c r="JG98" s="171">
        <v>0</v>
      </c>
      <c r="JH98" s="171">
        <v>0</v>
      </c>
      <c r="JI98" s="171">
        <v>3</v>
      </c>
      <c r="JJ98" s="171">
        <v>3</v>
      </c>
      <c r="JK98" s="171">
        <v>3</v>
      </c>
      <c r="JL98" s="171">
        <v>3</v>
      </c>
      <c r="JM98" s="171">
        <v>2</v>
      </c>
      <c r="JN98" s="171">
        <v>2</v>
      </c>
      <c r="JO98" s="171">
        <v>2</v>
      </c>
      <c r="JP98" s="171">
        <v>2</v>
      </c>
      <c r="JQ98" s="171">
        <v>2</v>
      </c>
      <c r="JR98" s="171">
        <v>2</v>
      </c>
      <c r="JS98" s="171">
        <v>2</v>
      </c>
      <c r="JT98" s="171">
        <v>2</v>
      </c>
      <c r="JU98" s="171">
        <v>2</v>
      </c>
      <c r="JV98" s="171">
        <v>3</v>
      </c>
      <c r="JW98" s="171">
        <v>3</v>
      </c>
      <c r="JX98" s="171">
        <v>3</v>
      </c>
      <c r="JY98" s="171">
        <v>3</v>
      </c>
      <c r="JZ98" s="171">
        <v>4</v>
      </c>
      <c r="KA98" s="171">
        <v>4</v>
      </c>
      <c r="KB98" s="171">
        <v>4</v>
      </c>
      <c r="KC98" s="171">
        <v>4</v>
      </c>
      <c r="KD98" s="171">
        <v>4</v>
      </c>
      <c r="KE98" s="171">
        <v>4</v>
      </c>
    </row>
    <row r="99" spans="1:291" ht="13">
      <c r="A99" s="382" t="s">
        <v>258</v>
      </c>
      <c r="B99" s="383"/>
      <c r="C99" s="383">
        <v>0</v>
      </c>
      <c r="D99" s="383">
        <v>0</v>
      </c>
      <c r="E99" s="383">
        <v>0</v>
      </c>
      <c r="F99" s="383">
        <v>1</v>
      </c>
      <c r="G99" s="383">
        <v>2</v>
      </c>
      <c r="H99" s="383">
        <v>3</v>
      </c>
      <c r="I99" s="383">
        <v>5</v>
      </c>
      <c r="J99" s="383">
        <v>7</v>
      </c>
      <c r="K99" s="383">
        <v>10</v>
      </c>
      <c r="L99" s="383">
        <v>10</v>
      </c>
      <c r="M99" s="384">
        <v>14</v>
      </c>
      <c r="N99" s="385" t="s">
        <v>46</v>
      </c>
      <c r="O99" s="386" t="s">
        <v>46</v>
      </c>
      <c r="P99" s="386" t="s">
        <v>46</v>
      </c>
      <c r="Q99" s="386" t="s">
        <v>46</v>
      </c>
      <c r="R99" s="386" t="s">
        <v>46</v>
      </c>
      <c r="S99" s="386" t="s">
        <v>46</v>
      </c>
      <c r="T99" s="386" t="s">
        <v>46</v>
      </c>
      <c r="U99" s="386" t="s">
        <v>46</v>
      </c>
      <c r="V99" s="386" t="s">
        <v>46</v>
      </c>
      <c r="W99" s="386" t="s">
        <v>46</v>
      </c>
      <c r="X99" s="386" t="s">
        <v>46</v>
      </c>
      <c r="Y99" s="386">
        <v>14</v>
      </c>
      <c r="Z99" s="385" t="s">
        <v>46</v>
      </c>
      <c r="AA99" s="386" t="s">
        <v>46</v>
      </c>
      <c r="AB99" s="386" t="s">
        <v>46</v>
      </c>
      <c r="AC99" s="386" t="s">
        <v>46</v>
      </c>
      <c r="AD99" s="386" t="s">
        <v>46</v>
      </c>
      <c r="AE99" s="386" t="s">
        <v>46</v>
      </c>
      <c r="AF99" s="386" t="s">
        <v>46</v>
      </c>
      <c r="AG99" s="386" t="s">
        <v>46</v>
      </c>
      <c r="AH99" s="386" t="s">
        <v>46</v>
      </c>
      <c r="AI99" s="386" t="s">
        <v>46</v>
      </c>
      <c r="AJ99" s="386" t="s">
        <v>46</v>
      </c>
      <c r="AK99" s="386">
        <v>16</v>
      </c>
      <c r="AL99" s="385" t="s">
        <v>46</v>
      </c>
      <c r="AM99" s="386" t="s">
        <v>46</v>
      </c>
      <c r="AN99" s="386" t="s">
        <v>46</v>
      </c>
      <c r="AO99" s="386" t="s">
        <v>46</v>
      </c>
      <c r="AP99" s="386" t="s">
        <v>46</v>
      </c>
      <c r="AQ99" s="386" t="s">
        <v>46</v>
      </c>
      <c r="AR99" s="386" t="s">
        <v>46</v>
      </c>
      <c r="AS99" s="386" t="s">
        <v>46</v>
      </c>
      <c r="AT99" s="386" t="s">
        <v>46</v>
      </c>
      <c r="AU99" s="386" t="s">
        <v>46</v>
      </c>
      <c r="AV99" s="386" t="s">
        <v>46</v>
      </c>
      <c r="AW99" s="386">
        <v>22</v>
      </c>
      <c r="AX99" s="385" t="s">
        <v>46</v>
      </c>
      <c r="AY99" s="386" t="s">
        <v>46</v>
      </c>
      <c r="AZ99" s="386" t="s">
        <v>46</v>
      </c>
      <c r="BA99" s="386" t="s">
        <v>46</v>
      </c>
      <c r="BB99" s="386" t="s">
        <v>46</v>
      </c>
      <c r="BC99" s="386" t="s">
        <v>46</v>
      </c>
      <c r="BD99" s="386" t="s">
        <v>46</v>
      </c>
      <c r="BE99" s="386" t="s">
        <v>46</v>
      </c>
      <c r="BF99" s="386" t="s">
        <v>46</v>
      </c>
      <c r="BG99" s="386" t="s">
        <v>46</v>
      </c>
      <c r="BH99" s="386" t="s">
        <v>46</v>
      </c>
      <c r="BI99" s="386">
        <v>39</v>
      </c>
      <c r="BJ99" s="385" t="s">
        <v>46</v>
      </c>
      <c r="BK99" s="386" t="s">
        <v>46</v>
      </c>
      <c r="BL99" s="386" t="s">
        <v>46</v>
      </c>
      <c r="BM99" s="386" t="s">
        <v>46</v>
      </c>
      <c r="BN99" s="386" t="s">
        <v>46</v>
      </c>
      <c r="BO99" s="386" t="s">
        <v>46</v>
      </c>
      <c r="BP99" s="386" t="s">
        <v>46</v>
      </c>
      <c r="BQ99" s="386" t="s">
        <v>46</v>
      </c>
      <c r="BR99" s="386" t="s">
        <v>46</v>
      </c>
      <c r="BS99" s="386" t="s">
        <v>46</v>
      </c>
      <c r="BT99" s="386" t="s">
        <v>46</v>
      </c>
      <c r="BU99" s="386">
        <v>50</v>
      </c>
      <c r="BV99" s="385" t="s">
        <v>46</v>
      </c>
      <c r="BW99" s="386" t="s">
        <v>46</v>
      </c>
      <c r="BX99" s="386" t="s">
        <v>46</v>
      </c>
      <c r="BY99" s="386" t="s">
        <v>46</v>
      </c>
      <c r="BZ99" s="386" t="s">
        <v>46</v>
      </c>
      <c r="CA99" s="386" t="s">
        <v>46</v>
      </c>
      <c r="CB99" s="386" t="s">
        <v>46</v>
      </c>
      <c r="CC99" s="386" t="s">
        <v>46</v>
      </c>
      <c r="CD99" s="386" t="s">
        <v>46</v>
      </c>
      <c r="CE99" s="386" t="s">
        <v>46</v>
      </c>
      <c r="CF99" s="386" t="s">
        <v>46</v>
      </c>
      <c r="CG99" s="386">
        <v>55</v>
      </c>
      <c r="CH99" s="385">
        <v>54</v>
      </c>
      <c r="CI99" s="386">
        <v>54</v>
      </c>
      <c r="CJ99" s="386">
        <v>54</v>
      </c>
      <c r="CK99" s="386">
        <v>55</v>
      </c>
      <c r="CL99" s="386">
        <v>55</v>
      </c>
      <c r="CM99" s="386">
        <v>55</v>
      </c>
      <c r="CN99" s="386">
        <v>54</v>
      </c>
      <c r="CO99" s="386">
        <v>54</v>
      </c>
      <c r="CP99" s="386">
        <v>53</v>
      </c>
      <c r="CQ99" s="386">
        <v>53</v>
      </c>
      <c r="CR99" s="386">
        <v>53</v>
      </c>
      <c r="CS99" s="386">
        <v>52</v>
      </c>
      <c r="CT99" s="385">
        <v>53</v>
      </c>
      <c r="CU99" s="386">
        <v>51</v>
      </c>
      <c r="CV99" s="386">
        <v>51</v>
      </c>
      <c r="CW99" s="386">
        <v>52</v>
      </c>
      <c r="CX99" s="386">
        <v>53</v>
      </c>
      <c r="CY99" s="386">
        <v>53</v>
      </c>
      <c r="CZ99" s="386">
        <v>55</v>
      </c>
      <c r="DA99" s="386">
        <v>55</v>
      </c>
      <c r="DB99" s="386">
        <v>56</v>
      </c>
      <c r="DC99" s="386">
        <v>57</v>
      </c>
      <c r="DD99" s="386">
        <v>60</v>
      </c>
      <c r="DE99" s="386">
        <v>59</v>
      </c>
      <c r="DF99" s="385">
        <v>59</v>
      </c>
      <c r="DG99" s="386">
        <v>56</v>
      </c>
      <c r="DH99" s="386">
        <v>54</v>
      </c>
      <c r="DI99" s="386">
        <v>54</v>
      </c>
      <c r="DJ99" s="386">
        <v>53</v>
      </c>
      <c r="DK99" s="386">
        <v>53</v>
      </c>
      <c r="DL99" s="386">
        <v>53</v>
      </c>
      <c r="DM99" s="386">
        <v>52</v>
      </c>
      <c r="DN99" s="386">
        <v>52</v>
      </c>
      <c r="DO99" s="386">
        <v>49</v>
      </c>
      <c r="DP99" s="386">
        <v>47</v>
      </c>
      <c r="DQ99" s="386">
        <v>47</v>
      </c>
      <c r="DR99" s="385">
        <v>47</v>
      </c>
      <c r="DS99" s="387">
        <v>47</v>
      </c>
      <c r="DT99" s="386">
        <v>47</v>
      </c>
      <c r="DU99" s="386">
        <v>46</v>
      </c>
      <c r="DV99" s="386">
        <v>46</v>
      </c>
      <c r="DW99" s="386">
        <v>48</v>
      </c>
      <c r="DX99" s="386">
        <v>49</v>
      </c>
      <c r="DY99" s="386">
        <v>51</v>
      </c>
      <c r="DZ99" s="386">
        <v>52</v>
      </c>
      <c r="EA99" s="386">
        <v>57</v>
      </c>
      <c r="EB99" s="386">
        <v>59</v>
      </c>
      <c r="EC99" s="386">
        <v>62</v>
      </c>
      <c r="ED99" s="385">
        <v>62</v>
      </c>
      <c r="EE99" s="386">
        <v>59</v>
      </c>
      <c r="EF99" s="386">
        <v>59</v>
      </c>
      <c r="EG99" s="386">
        <v>58</v>
      </c>
      <c r="EH99" s="386">
        <v>57</v>
      </c>
      <c r="EI99" s="386">
        <v>59</v>
      </c>
      <c r="EJ99" s="386">
        <v>60</v>
      </c>
      <c r="EK99" s="386">
        <v>66</v>
      </c>
      <c r="EL99" s="386">
        <v>66</v>
      </c>
      <c r="EM99" s="386">
        <v>69</v>
      </c>
      <c r="EN99" s="386">
        <v>69</v>
      </c>
      <c r="EO99" s="388">
        <v>74</v>
      </c>
      <c r="EP99" s="385">
        <v>77</v>
      </c>
      <c r="EQ99" s="386">
        <v>79</v>
      </c>
      <c r="ER99" s="386">
        <v>78</v>
      </c>
      <c r="ES99" s="386">
        <v>81</v>
      </c>
      <c r="ET99" s="386">
        <v>81</v>
      </c>
      <c r="EU99" s="386">
        <v>83</v>
      </c>
      <c r="EV99" s="386">
        <v>84</v>
      </c>
      <c r="EW99" s="386">
        <v>87</v>
      </c>
      <c r="EX99" s="386">
        <v>90</v>
      </c>
      <c r="EY99" s="386">
        <v>90</v>
      </c>
      <c r="EZ99" s="386">
        <v>95</v>
      </c>
      <c r="FA99" s="388">
        <v>99</v>
      </c>
      <c r="FB99" s="385">
        <v>99</v>
      </c>
      <c r="FC99" s="386">
        <v>99</v>
      </c>
      <c r="FD99" s="386">
        <v>103</v>
      </c>
      <c r="FE99" s="386">
        <v>104</v>
      </c>
      <c r="FF99" s="386">
        <v>107</v>
      </c>
      <c r="FG99" s="386">
        <v>107</v>
      </c>
      <c r="FH99" s="386">
        <v>109</v>
      </c>
      <c r="FI99" s="386">
        <v>107</v>
      </c>
      <c r="FJ99" s="386">
        <v>107</v>
      </c>
      <c r="FK99" s="386">
        <v>108</v>
      </c>
      <c r="FL99" s="386">
        <v>112</v>
      </c>
      <c r="FM99" s="389">
        <v>116</v>
      </c>
      <c r="FN99" s="385">
        <v>115</v>
      </c>
      <c r="FO99" s="386">
        <v>117</v>
      </c>
      <c r="FP99" s="386">
        <v>117</v>
      </c>
      <c r="FQ99" s="386">
        <v>117</v>
      </c>
      <c r="FR99" s="386">
        <v>118</v>
      </c>
      <c r="FS99" s="386">
        <v>122</v>
      </c>
      <c r="FT99" s="386">
        <v>121</v>
      </c>
      <c r="FU99" s="386">
        <v>122</v>
      </c>
      <c r="FV99" s="386">
        <v>122</v>
      </c>
      <c r="FW99" s="386">
        <v>124</v>
      </c>
      <c r="FX99" s="386">
        <v>122</v>
      </c>
      <c r="FY99" s="389">
        <v>122</v>
      </c>
      <c r="FZ99" s="385">
        <v>122</v>
      </c>
      <c r="GA99" s="386">
        <v>126</v>
      </c>
      <c r="GB99" s="386">
        <v>123</v>
      </c>
      <c r="GC99" s="386">
        <v>122</v>
      </c>
      <c r="GD99" s="386">
        <v>123</v>
      </c>
      <c r="GE99" s="386">
        <v>124</v>
      </c>
      <c r="GF99" s="386">
        <v>124</v>
      </c>
      <c r="GG99" s="387">
        <v>123</v>
      </c>
      <c r="GH99" s="387">
        <v>122</v>
      </c>
      <c r="GI99" s="387">
        <v>122</v>
      </c>
      <c r="GJ99" s="387">
        <v>120</v>
      </c>
      <c r="GK99" s="387">
        <v>121</v>
      </c>
      <c r="GL99" s="385">
        <v>125</v>
      </c>
      <c r="GM99" s="387">
        <v>126</v>
      </c>
      <c r="GN99" s="387">
        <v>124</v>
      </c>
      <c r="GO99" s="387">
        <v>124</v>
      </c>
      <c r="GP99" s="387">
        <v>124</v>
      </c>
      <c r="GQ99" s="387">
        <v>124</v>
      </c>
      <c r="GR99" s="387">
        <v>125</v>
      </c>
      <c r="GS99" s="387">
        <v>125</v>
      </c>
      <c r="GT99" s="387">
        <v>125</v>
      </c>
      <c r="GU99" s="387">
        <v>127</v>
      </c>
      <c r="GV99" s="387">
        <v>130</v>
      </c>
      <c r="GW99" s="390">
        <v>130</v>
      </c>
      <c r="GX99" s="391">
        <v>132</v>
      </c>
      <c r="GY99" s="387">
        <v>133</v>
      </c>
      <c r="GZ99" s="387">
        <v>133</v>
      </c>
      <c r="HA99" s="387">
        <v>133</v>
      </c>
      <c r="HB99" s="387">
        <v>146</v>
      </c>
      <c r="HC99" s="387">
        <v>149</v>
      </c>
      <c r="HD99" s="387">
        <v>147</v>
      </c>
      <c r="HE99" s="387">
        <v>148</v>
      </c>
      <c r="HF99" s="387">
        <v>149</v>
      </c>
      <c r="HG99" s="387">
        <v>150</v>
      </c>
      <c r="HH99" s="387">
        <v>155</v>
      </c>
      <c r="HI99" s="392">
        <v>157</v>
      </c>
      <c r="HJ99" s="393">
        <v>160</v>
      </c>
      <c r="HK99" s="387">
        <v>161</v>
      </c>
      <c r="HL99" s="387">
        <v>165</v>
      </c>
      <c r="HM99" s="387">
        <v>169</v>
      </c>
      <c r="HN99" s="387">
        <v>174</v>
      </c>
      <c r="HO99" s="387">
        <v>175</v>
      </c>
      <c r="HP99" s="387">
        <v>179</v>
      </c>
      <c r="HQ99" s="387">
        <v>185</v>
      </c>
      <c r="HR99" s="387">
        <v>185</v>
      </c>
      <c r="HS99" s="387">
        <v>185</v>
      </c>
      <c r="HT99" s="387">
        <v>193</v>
      </c>
      <c r="HU99" s="387">
        <v>200</v>
      </c>
      <c r="HV99" s="387">
        <v>202</v>
      </c>
      <c r="HW99" s="387">
        <v>203</v>
      </c>
      <c r="HX99" s="387">
        <v>205</v>
      </c>
      <c r="HY99" s="387">
        <v>208</v>
      </c>
      <c r="HZ99" s="387">
        <v>214</v>
      </c>
      <c r="IA99" s="387">
        <v>218</v>
      </c>
      <c r="IB99" s="387">
        <v>222</v>
      </c>
      <c r="IC99" s="387">
        <v>232</v>
      </c>
      <c r="ID99" s="387">
        <v>240</v>
      </c>
      <c r="IE99" s="387">
        <v>253</v>
      </c>
      <c r="IF99" s="387">
        <v>259</v>
      </c>
      <c r="IG99" s="387">
        <v>268</v>
      </c>
      <c r="IH99" s="387">
        <v>276</v>
      </c>
      <c r="II99" s="387">
        <v>287</v>
      </c>
      <c r="IJ99" s="387">
        <v>294</v>
      </c>
      <c r="IK99" s="387">
        <v>297</v>
      </c>
      <c r="IL99" s="387">
        <v>300</v>
      </c>
      <c r="IM99" s="387">
        <v>302</v>
      </c>
      <c r="IN99" s="387">
        <v>310</v>
      </c>
      <c r="IO99" s="387">
        <v>318</v>
      </c>
      <c r="IP99" s="387">
        <v>329</v>
      </c>
      <c r="IQ99" s="387">
        <v>342</v>
      </c>
      <c r="IR99" s="387">
        <v>353</v>
      </c>
      <c r="IS99" s="387">
        <v>366</v>
      </c>
      <c r="IT99" s="387">
        <v>378</v>
      </c>
      <c r="IU99" s="387">
        <v>385</v>
      </c>
      <c r="IV99" s="387">
        <v>395</v>
      </c>
      <c r="IW99" s="387">
        <v>401</v>
      </c>
      <c r="IX99" s="387">
        <v>406</v>
      </c>
      <c r="IY99" s="387">
        <v>416</v>
      </c>
      <c r="IZ99" s="387">
        <v>427</v>
      </c>
      <c r="JA99" s="387">
        <v>439</v>
      </c>
      <c r="JB99" s="387">
        <v>454</v>
      </c>
      <c r="JC99" s="387">
        <v>467</v>
      </c>
      <c r="JD99" s="387">
        <v>480</v>
      </c>
      <c r="JE99" s="387">
        <v>493</v>
      </c>
      <c r="JF99" s="387">
        <v>499</v>
      </c>
      <c r="JG99" s="387">
        <v>495</v>
      </c>
      <c r="JH99" s="387">
        <v>508</v>
      </c>
      <c r="JI99" s="387">
        <v>518</v>
      </c>
      <c r="JJ99" s="387">
        <v>524</v>
      </c>
      <c r="JK99" s="387">
        <v>529</v>
      </c>
      <c r="JL99" s="387">
        <v>539</v>
      </c>
      <c r="JM99" s="387">
        <v>545</v>
      </c>
      <c r="JN99" s="387">
        <v>555</v>
      </c>
      <c r="JO99" s="387">
        <v>564</v>
      </c>
      <c r="JP99" s="387">
        <v>562</v>
      </c>
      <c r="JQ99" s="387">
        <v>569</v>
      </c>
      <c r="JR99" s="387">
        <v>576</v>
      </c>
      <c r="JS99" s="387">
        <v>574</v>
      </c>
      <c r="JT99" s="387">
        <v>572</v>
      </c>
      <c r="JU99" s="387">
        <v>575</v>
      </c>
      <c r="JV99" s="387">
        <v>574</v>
      </c>
      <c r="JW99" s="387">
        <v>577</v>
      </c>
      <c r="JX99" s="387">
        <v>576</v>
      </c>
      <c r="JY99" s="387">
        <v>581</v>
      </c>
      <c r="JZ99" s="387">
        <v>588</v>
      </c>
      <c r="KA99" s="387">
        <v>608</v>
      </c>
      <c r="KB99" s="387">
        <v>610</v>
      </c>
      <c r="KC99" s="387">
        <v>624</v>
      </c>
      <c r="KD99" s="387">
        <v>627</v>
      </c>
      <c r="KE99" s="387">
        <v>632</v>
      </c>
    </row>
    <row r="100" spans="1:291" ht="13">
      <c r="A100" s="468" t="s">
        <v>259</v>
      </c>
      <c r="B100" s="469"/>
      <c r="C100" s="469">
        <v>615</v>
      </c>
      <c r="D100" s="469">
        <v>601</v>
      </c>
      <c r="E100" s="469">
        <v>597</v>
      </c>
      <c r="F100" s="469">
        <v>583</v>
      </c>
      <c r="G100" s="469">
        <v>584</v>
      </c>
      <c r="H100" s="469">
        <v>580</v>
      </c>
      <c r="I100" s="469">
        <v>594</v>
      </c>
      <c r="J100" s="469">
        <v>602</v>
      </c>
      <c r="K100" s="469">
        <v>609</v>
      </c>
      <c r="L100" s="469">
        <v>544</v>
      </c>
      <c r="M100" s="470">
        <v>509</v>
      </c>
      <c r="N100" s="471" t="s">
        <v>46</v>
      </c>
      <c r="O100" s="472" t="s">
        <v>46</v>
      </c>
      <c r="P100" s="472" t="s">
        <v>46</v>
      </c>
      <c r="Q100" s="472" t="s">
        <v>46</v>
      </c>
      <c r="R100" s="472" t="s">
        <v>46</v>
      </c>
      <c r="S100" s="472" t="s">
        <v>46</v>
      </c>
      <c r="T100" s="472" t="s">
        <v>46</v>
      </c>
      <c r="U100" s="472" t="s">
        <v>46</v>
      </c>
      <c r="V100" s="472" t="s">
        <v>46</v>
      </c>
      <c r="W100" s="472" t="s">
        <v>46</v>
      </c>
      <c r="X100" s="472" t="s">
        <v>46</v>
      </c>
      <c r="Y100" s="472">
        <v>482</v>
      </c>
      <c r="Z100" s="471" t="s">
        <v>46</v>
      </c>
      <c r="AA100" s="472" t="s">
        <v>46</v>
      </c>
      <c r="AB100" s="472" t="s">
        <v>46</v>
      </c>
      <c r="AC100" s="472" t="s">
        <v>46</v>
      </c>
      <c r="AD100" s="472" t="s">
        <v>46</v>
      </c>
      <c r="AE100" s="472" t="s">
        <v>46</v>
      </c>
      <c r="AF100" s="472" t="s">
        <v>46</v>
      </c>
      <c r="AG100" s="472" t="s">
        <v>46</v>
      </c>
      <c r="AH100" s="472" t="s">
        <v>46</v>
      </c>
      <c r="AI100" s="472" t="s">
        <v>46</v>
      </c>
      <c r="AJ100" s="472" t="s">
        <v>46</v>
      </c>
      <c r="AK100" s="472">
        <v>452</v>
      </c>
      <c r="AL100" s="471" t="s">
        <v>46</v>
      </c>
      <c r="AM100" s="472" t="s">
        <v>46</v>
      </c>
      <c r="AN100" s="472" t="s">
        <v>46</v>
      </c>
      <c r="AO100" s="472" t="s">
        <v>46</v>
      </c>
      <c r="AP100" s="472" t="s">
        <v>46</v>
      </c>
      <c r="AQ100" s="472" t="s">
        <v>46</v>
      </c>
      <c r="AR100" s="472" t="s">
        <v>46</v>
      </c>
      <c r="AS100" s="472" t="s">
        <v>46</v>
      </c>
      <c r="AT100" s="472" t="s">
        <v>46</v>
      </c>
      <c r="AU100" s="472" t="s">
        <v>46</v>
      </c>
      <c r="AV100" s="472" t="s">
        <v>46</v>
      </c>
      <c r="AW100" s="472">
        <v>432</v>
      </c>
      <c r="AX100" s="471" t="s">
        <v>46</v>
      </c>
      <c r="AY100" s="472" t="s">
        <v>46</v>
      </c>
      <c r="AZ100" s="472" t="s">
        <v>46</v>
      </c>
      <c r="BA100" s="472" t="s">
        <v>46</v>
      </c>
      <c r="BB100" s="472" t="s">
        <v>46</v>
      </c>
      <c r="BC100" s="472" t="s">
        <v>46</v>
      </c>
      <c r="BD100" s="472" t="s">
        <v>46</v>
      </c>
      <c r="BE100" s="472" t="s">
        <v>46</v>
      </c>
      <c r="BF100" s="472" t="s">
        <v>46</v>
      </c>
      <c r="BG100" s="472" t="s">
        <v>46</v>
      </c>
      <c r="BH100" s="472" t="s">
        <v>46</v>
      </c>
      <c r="BI100" s="472">
        <v>429</v>
      </c>
      <c r="BJ100" s="471" t="s">
        <v>46</v>
      </c>
      <c r="BK100" s="472" t="s">
        <v>46</v>
      </c>
      <c r="BL100" s="472" t="s">
        <v>46</v>
      </c>
      <c r="BM100" s="472" t="s">
        <v>46</v>
      </c>
      <c r="BN100" s="472" t="s">
        <v>46</v>
      </c>
      <c r="BO100" s="472" t="s">
        <v>46</v>
      </c>
      <c r="BP100" s="472" t="s">
        <v>46</v>
      </c>
      <c r="BQ100" s="472" t="s">
        <v>46</v>
      </c>
      <c r="BR100" s="472" t="s">
        <v>46</v>
      </c>
      <c r="BS100" s="472" t="s">
        <v>46</v>
      </c>
      <c r="BT100" s="472" t="s">
        <v>46</v>
      </c>
      <c r="BU100" s="472">
        <v>431</v>
      </c>
      <c r="BV100" s="471" t="s">
        <v>46</v>
      </c>
      <c r="BW100" s="472" t="s">
        <v>46</v>
      </c>
      <c r="BX100" s="472" t="s">
        <v>46</v>
      </c>
      <c r="BY100" s="472" t="s">
        <v>46</v>
      </c>
      <c r="BZ100" s="472" t="s">
        <v>46</v>
      </c>
      <c r="CA100" s="472" t="s">
        <v>46</v>
      </c>
      <c r="CB100" s="472" t="s">
        <v>46</v>
      </c>
      <c r="CC100" s="472" t="s">
        <v>46</v>
      </c>
      <c r="CD100" s="472" t="s">
        <v>46</v>
      </c>
      <c r="CE100" s="472" t="s">
        <v>46</v>
      </c>
      <c r="CF100" s="472" t="s">
        <v>46</v>
      </c>
      <c r="CG100" s="472">
        <v>449</v>
      </c>
      <c r="CH100" s="471">
        <v>451</v>
      </c>
      <c r="CI100" s="472">
        <v>453</v>
      </c>
      <c r="CJ100" s="472">
        <v>459</v>
      </c>
      <c r="CK100" s="472">
        <v>467</v>
      </c>
      <c r="CL100" s="472">
        <v>467</v>
      </c>
      <c r="CM100" s="472">
        <v>474</v>
      </c>
      <c r="CN100" s="472">
        <v>487</v>
      </c>
      <c r="CO100" s="472">
        <v>487</v>
      </c>
      <c r="CP100" s="472">
        <v>487</v>
      </c>
      <c r="CQ100" s="472">
        <v>499</v>
      </c>
      <c r="CR100" s="472">
        <v>501</v>
      </c>
      <c r="CS100" s="472">
        <v>501</v>
      </c>
      <c r="CT100" s="471">
        <v>502</v>
      </c>
      <c r="CU100" s="472">
        <v>501</v>
      </c>
      <c r="CV100" s="472">
        <v>502</v>
      </c>
      <c r="CW100" s="472">
        <v>502</v>
      </c>
      <c r="CX100" s="472">
        <v>500</v>
      </c>
      <c r="CY100" s="472">
        <v>499</v>
      </c>
      <c r="CZ100" s="472">
        <v>498</v>
      </c>
      <c r="DA100" s="472">
        <v>499</v>
      </c>
      <c r="DB100" s="472">
        <v>499</v>
      </c>
      <c r="DC100" s="472">
        <v>500</v>
      </c>
      <c r="DD100" s="472">
        <v>500</v>
      </c>
      <c r="DE100" s="472">
        <v>498</v>
      </c>
      <c r="DF100" s="471">
        <v>497</v>
      </c>
      <c r="DG100" s="472">
        <v>491</v>
      </c>
      <c r="DH100" s="472">
        <v>486</v>
      </c>
      <c r="DI100" s="472">
        <v>484</v>
      </c>
      <c r="DJ100" s="472">
        <v>484</v>
      </c>
      <c r="DK100" s="472">
        <v>486</v>
      </c>
      <c r="DL100" s="472">
        <v>486</v>
      </c>
      <c r="DM100" s="472">
        <v>484</v>
      </c>
      <c r="DN100" s="472">
        <v>485</v>
      </c>
      <c r="DO100" s="472">
        <v>481</v>
      </c>
      <c r="DP100" s="472">
        <v>477</v>
      </c>
      <c r="DQ100" s="472">
        <v>477</v>
      </c>
      <c r="DR100" s="471">
        <v>519</v>
      </c>
      <c r="DS100" s="473">
        <f>SUM(DS95:DS99)</f>
        <v>517</v>
      </c>
      <c r="DT100" s="472">
        <v>516</v>
      </c>
      <c r="DU100" s="472">
        <v>516</v>
      </c>
      <c r="DV100" s="472">
        <v>513</v>
      </c>
      <c r="DW100" s="472">
        <v>514</v>
      </c>
      <c r="DX100" s="472">
        <v>513</v>
      </c>
      <c r="DY100" s="472">
        <v>516</v>
      </c>
      <c r="DZ100" s="472">
        <v>520</v>
      </c>
      <c r="EA100" s="472">
        <v>527</v>
      </c>
      <c r="EB100" s="472">
        <v>529</v>
      </c>
      <c r="EC100" s="472">
        <v>533</v>
      </c>
      <c r="ED100" s="471">
        <v>527</v>
      </c>
      <c r="EE100" s="472">
        <v>526</v>
      </c>
      <c r="EF100" s="472">
        <v>524</v>
      </c>
      <c r="EG100" s="472">
        <v>526</v>
      </c>
      <c r="EH100" s="472">
        <v>522</v>
      </c>
      <c r="EI100" s="472">
        <v>528</v>
      </c>
      <c r="EJ100" s="472">
        <v>528</v>
      </c>
      <c r="EK100" s="472">
        <v>532</v>
      </c>
      <c r="EL100" s="472">
        <v>533</v>
      </c>
      <c r="EM100" s="472">
        <v>533</v>
      </c>
      <c r="EN100" s="472">
        <v>533</v>
      </c>
      <c r="EO100" s="474">
        <v>540</v>
      </c>
      <c r="EP100" s="471">
        <v>543</v>
      </c>
      <c r="EQ100" s="472">
        <v>545</v>
      </c>
      <c r="ER100" s="472">
        <v>543</v>
      </c>
      <c r="ES100" s="472">
        <v>548</v>
      </c>
      <c r="ET100" s="472">
        <v>543</v>
      </c>
      <c r="EU100" s="472">
        <v>542</v>
      </c>
      <c r="EV100" s="472">
        <v>541</v>
      </c>
      <c r="EW100" s="472">
        <v>543</v>
      </c>
      <c r="EX100" s="472">
        <v>545</v>
      </c>
      <c r="EY100" s="472">
        <v>542</v>
      </c>
      <c r="EZ100" s="472">
        <v>547</v>
      </c>
      <c r="FA100" s="474">
        <v>551</v>
      </c>
      <c r="FB100" s="471">
        <v>549</v>
      </c>
      <c r="FC100" s="472">
        <v>551</v>
      </c>
      <c r="FD100" s="472">
        <v>555</v>
      </c>
      <c r="FE100" s="472">
        <v>561</v>
      </c>
      <c r="FF100" s="472">
        <v>563</v>
      </c>
      <c r="FG100" s="472">
        <v>563</v>
      </c>
      <c r="FH100" s="472">
        <v>564</v>
      </c>
      <c r="FI100" s="472">
        <v>561</v>
      </c>
      <c r="FJ100" s="472">
        <v>631</v>
      </c>
      <c r="FK100" s="472">
        <v>636</v>
      </c>
      <c r="FL100" s="472">
        <v>637</v>
      </c>
      <c r="FM100" s="475">
        <v>638</v>
      </c>
      <c r="FN100" s="471">
        <v>636</v>
      </c>
      <c r="FO100" s="472">
        <v>648</v>
      </c>
      <c r="FP100" s="472">
        <v>646</v>
      </c>
      <c r="FQ100" s="472">
        <v>647</v>
      </c>
      <c r="FR100" s="472">
        <v>647</v>
      </c>
      <c r="FS100" s="472">
        <v>652</v>
      </c>
      <c r="FT100" s="472">
        <v>651</v>
      </c>
      <c r="FU100" s="472">
        <v>651</v>
      </c>
      <c r="FV100" s="472">
        <v>652</v>
      </c>
      <c r="FW100" s="472">
        <f>SUM(FW95:FW99)</f>
        <v>652</v>
      </c>
      <c r="FX100" s="472">
        <v>654</v>
      </c>
      <c r="FY100" s="475">
        <f>SUM(FY95:FY99)</f>
        <v>651</v>
      </c>
      <c r="FZ100" s="471">
        <v>656</v>
      </c>
      <c r="GA100" s="472">
        <f>SUM(GA95:GA99)</f>
        <v>674</v>
      </c>
      <c r="GB100" s="472">
        <v>669</v>
      </c>
      <c r="GC100" s="472">
        <v>668</v>
      </c>
      <c r="GD100" s="472">
        <v>673</v>
      </c>
      <c r="GE100" s="472">
        <v>674</v>
      </c>
      <c r="GF100" s="472">
        <v>673</v>
      </c>
      <c r="GG100" s="473">
        <v>672</v>
      </c>
      <c r="GH100" s="473">
        <v>672</v>
      </c>
      <c r="GI100" s="473">
        <v>671</v>
      </c>
      <c r="GJ100" s="473">
        <v>669</v>
      </c>
      <c r="GK100" s="473">
        <v>668</v>
      </c>
      <c r="GL100" s="471">
        <v>669</v>
      </c>
      <c r="GM100" s="473">
        <v>686</v>
      </c>
      <c r="GN100" s="473">
        <v>684</v>
      </c>
      <c r="GO100" s="473">
        <v>685</v>
      </c>
      <c r="GP100" s="473">
        <v>702</v>
      </c>
      <c r="GQ100" s="473">
        <v>699</v>
      </c>
      <c r="GR100" s="473">
        <v>698</v>
      </c>
      <c r="GS100" s="473">
        <v>694</v>
      </c>
      <c r="GT100" s="473">
        <v>694</v>
      </c>
      <c r="GU100" s="473">
        <v>697</v>
      </c>
      <c r="GV100" s="473">
        <v>700</v>
      </c>
      <c r="GW100" s="476">
        <v>698</v>
      </c>
      <c r="GX100" s="477">
        <v>675</v>
      </c>
      <c r="GY100" s="473">
        <v>676</v>
      </c>
      <c r="GZ100" s="473">
        <v>662</v>
      </c>
      <c r="HA100" s="473">
        <v>661</v>
      </c>
      <c r="HB100" s="473">
        <v>673</v>
      </c>
      <c r="HC100" s="473">
        <v>676</v>
      </c>
      <c r="HD100" s="473">
        <v>678</v>
      </c>
      <c r="HE100" s="473">
        <v>674</v>
      </c>
      <c r="HF100" s="473">
        <v>677</v>
      </c>
      <c r="HG100" s="473">
        <v>677</v>
      </c>
      <c r="HH100" s="473">
        <v>681</v>
      </c>
      <c r="HI100" s="478">
        <v>683</v>
      </c>
      <c r="HJ100" s="479">
        <f t="shared" ref="HJ100" si="24">SUM(HJ95:HJ99)</f>
        <v>684</v>
      </c>
      <c r="HK100" s="473">
        <v>686</v>
      </c>
      <c r="HL100" s="473">
        <f t="shared" ref="HL100:HN100" si="25">SUM(HL95:HL99)</f>
        <v>688</v>
      </c>
      <c r="HM100" s="473">
        <f t="shared" si="25"/>
        <v>695</v>
      </c>
      <c r="HN100" s="473">
        <f t="shared" si="25"/>
        <v>699</v>
      </c>
      <c r="HO100" s="473">
        <v>700</v>
      </c>
      <c r="HP100" s="473">
        <v>704</v>
      </c>
      <c r="HQ100" s="473">
        <v>711</v>
      </c>
      <c r="HR100" s="473">
        <v>712</v>
      </c>
      <c r="HS100" s="473">
        <v>711</v>
      </c>
      <c r="HT100" s="473">
        <v>715</v>
      </c>
      <c r="HU100" s="473">
        <f t="shared" ref="HU100" si="26">SUM(HU95:HU99)</f>
        <v>728</v>
      </c>
      <c r="HV100" s="473">
        <v>721</v>
      </c>
      <c r="HW100" s="473">
        <v>721</v>
      </c>
      <c r="HX100" s="473">
        <v>720</v>
      </c>
      <c r="HY100" s="473">
        <v>798</v>
      </c>
      <c r="HZ100" s="473">
        <v>801</v>
      </c>
      <c r="IA100" s="473">
        <v>804</v>
      </c>
      <c r="IB100" s="473">
        <v>809</v>
      </c>
      <c r="IC100" s="473">
        <v>815</v>
      </c>
      <c r="ID100" s="473">
        <v>856</v>
      </c>
      <c r="IE100" s="473">
        <v>875</v>
      </c>
      <c r="IF100" s="473">
        <v>966</v>
      </c>
      <c r="IG100" s="473">
        <v>1126</v>
      </c>
      <c r="IH100" s="473">
        <v>1218</v>
      </c>
      <c r="II100" s="473">
        <v>1231</v>
      </c>
      <c r="IJ100" s="473">
        <v>1238</v>
      </c>
      <c r="IK100" s="473">
        <v>1240</v>
      </c>
      <c r="IL100" s="473">
        <v>1243</v>
      </c>
      <c r="IM100" s="473">
        <v>1244</v>
      </c>
      <c r="IN100" s="473">
        <v>1255</v>
      </c>
      <c r="IO100" s="473">
        <v>1262</v>
      </c>
      <c r="IP100" s="473">
        <v>1279</v>
      </c>
      <c r="IQ100" s="473">
        <f t="shared" ref="IQ100" si="27">SUM(IQ95:IQ99)</f>
        <v>1413</v>
      </c>
      <c r="IR100" s="473">
        <v>1462</v>
      </c>
      <c r="IS100" s="473">
        <v>1479</v>
      </c>
      <c r="IT100" s="473">
        <v>1492</v>
      </c>
      <c r="IU100" s="473">
        <v>1512</v>
      </c>
      <c r="IV100" s="473">
        <v>1539</v>
      </c>
      <c r="IW100" s="473">
        <v>1576</v>
      </c>
      <c r="IX100" s="473">
        <v>1589</v>
      </c>
      <c r="IY100" s="473">
        <v>1611</v>
      </c>
      <c r="IZ100" s="473">
        <v>1636</v>
      </c>
      <c r="JA100" s="473">
        <v>1689</v>
      </c>
      <c r="JB100" s="473">
        <v>1709</v>
      </c>
      <c r="JC100" s="473">
        <v>1739</v>
      </c>
      <c r="JD100" s="473">
        <v>1765</v>
      </c>
      <c r="JE100" s="473">
        <v>1790</v>
      </c>
      <c r="JF100" s="473">
        <v>1903</v>
      </c>
      <c r="JG100" s="473">
        <v>1905</v>
      </c>
      <c r="JH100" s="473">
        <v>1915</v>
      </c>
      <c r="JI100" s="473">
        <v>1920</v>
      </c>
      <c r="JJ100" s="473">
        <v>1950</v>
      </c>
      <c r="JK100" s="473">
        <v>1952</v>
      </c>
      <c r="JL100" s="473">
        <v>1981</v>
      </c>
      <c r="JM100" s="473">
        <v>1983</v>
      </c>
      <c r="JN100" s="473">
        <v>2015</v>
      </c>
      <c r="JO100" s="473">
        <v>2030</v>
      </c>
      <c r="JP100" s="473">
        <v>2046</v>
      </c>
      <c r="JQ100" s="473">
        <v>2063</v>
      </c>
      <c r="JR100" s="473">
        <v>2070</v>
      </c>
      <c r="JS100" s="473">
        <v>2064</v>
      </c>
      <c r="JT100" s="473">
        <v>2061</v>
      </c>
      <c r="JU100" s="473">
        <v>2093</v>
      </c>
      <c r="JV100" s="473">
        <v>2089</v>
      </c>
      <c r="JW100" s="473">
        <v>2093</v>
      </c>
      <c r="JX100" s="473">
        <v>2090</v>
      </c>
      <c r="JY100" s="473">
        <v>2094</v>
      </c>
      <c r="JZ100" s="473">
        <v>2098</v>
      </c>
      <c r="KA100" s="473">
        <f>SUM(KA95:KA99)</f>
        <v>2132</v>
      </c>
      <c r="KB100" s="473">
        <f>SUM(KB95:KB99)</f>
        <v>2125</v>
      </c>
      <c r="KC100" s="473">
        <f>SUM(KC95:KC99)</f>
        <v>2139</v>
      </c>
      <c r="KD100" s="473">
        <f>SUM(KD95:KD99)</f>
        <v>2140</v>
      </c>
      <c r="KE100" s="473">
        <f>SUM(KE95:KE99)</f>
        <v>2131</v>
      </c>
    </row>
    <row r="101" spans="1:291" ht="13">
      <c r="A101" s="450"/>
      <c r="B101" s="190"/>
      <c r="C101" s="190"/>
      <c r="D101" s="190"/>
      <c r="E101" s="190"/>
      <c r="F101" s="190"/>
      <c r="G101" s="190"/>
      <c r="H101" s="190"/>
      <c r="I101" s="190"/>
      <c r="J101" s="190"/>
      <c r="K101" s="190"/>
      <c r="L101" s="190"/>
      <c r="M101" s="190"/>
      <c r="N101" s="191"/>
      <c r="O101" s="191"/>
      <c r="P101" s="191"/>
      <c r="Q101" s="191"/>
      <c r="R101" s="191"/>
      <c r="S101" s="191"/>
      <c r="T101" s="191"/>
      <c r="U101" s="191"/>
      <c r="V101" s="191"/>
      <c r="W101" s="191"/>
      <c r="X101" s="191"/>
      <c r="Y101" s="191"/>
      <c r="Z101" s="191"/>
      <c r="AA101" s="191"/>
      <c r="AB101" s="191"/>
      <c r="AC101" s="191"/>
      <c r="AD101" s="191"/>
      <c r="AE101" s="191"/>
      <c r="AF101" s="191"/>
      <c r="AG101" s="191"/>
      <c r="AH101" s="191"/>
      <c r="AI101" s="191"/>
      <c r="AJ101" s="191"/>
      <c r="AK101" s="191"/>
      <c r="AL101" s="191"/>
      <c r="AM101" s="191"/>
      <c r="AN101" s="191"/>
      <c r="AO101" s="191"/>
      <c r="AP101" s="191"/>
      <c r="AQ101" s="191"/>
      <c r="AR101" s="191"/>
      <c r="AS101" s="191"/>
      <c r="AT101" s="191"/>
      <c r="AU101" s="191"/>
      <c r="AV101" s="191"/>
      <c r="AW101" s="191"/>
      <c r="AX101" s="191"/>
      <c r="AY101" s="191"/>
      <c r="AZ101" s="191"/>
      <c r="BA101" s="191"/>
      <c r="BB101" s="191"/>
      <c r="BC101" s="191"/>
      <c r="BD101" s="191"/>
      <c r="BE101" s="191"/>
      <c r="BF101" s="191"/>
      <c r="BG101" s="191"/>
      <c r="BH101" s="191"/>
      <c r="BI101" s="191"/>
      <c r="BJ101" s="191"/>
      <c r="BK101" s="191"/>
      <c r="BL101" s="191"/>
      <c r="BM101" s="191"/>
      <c r="BN101" s="191"/>
      <c r="BO101" s="191"/>
      <c r="BP101" s="191"/>
      <c r="BQ101" s="191"/>
      <c r="BR101" s="191"/>
      <c r="BS101" s="191"/>
      <c r="BT101" s="191"/>
      <c r="BU101" s="191"/>
      <c r="BV101" s="191"/>
      <c r="BW101" s="191"/>
      <c r="BX101" s="191"/>
      <c r="BY101" s="191"/>
      <c r="BZ101" s="191"/>
      <c r="CA101" s="191"/>
      <c r="CB101" s="191"/>
      <c r="CC101" s="191"/>
      <c r="CD101" s="191"/>
      <c r="CE101" s="191"/>
      <c r="CF101" s="191"/>
      <c r="CG101" s="191"/>
      <c r="CH101" s="191"/>
      <c r="CI101" s="191"/>
      <c r="CJ101" s="191"/>
      <c r="CK101" s="191"/>
      <c r="CL101" s="191"/>
      <c r="CM101" s="191"/>
      <c r="CN101" s="191"/>
      <c r="CO101" s="191"/>
      <c r="CP101" s="191"/>
      <c r="CQ101" s="191"/>
      <c r="CR101" s="191"/>
      <c r="CS101" s="191"/>
      <c r="CT101" s="191"/>
      <c r="CU101" s="191"/>
      <c r="CV101" s="191"/>
      <c r="CW101" s="191"/>
      <c r="CX101" s="191"/>
      <c r="CY101" s="191"/>
      <c r="CZ101" s="191"/>
      <c r="DA101" s="191"/>
      <c r="DB101" s="191"/>
      <c r="DC101" s="191"/>
      <c r="DD101" s="191"/>
      <c r="DE101" s="191"/>
      <c r="DF101" s="191"/>
      <c r="DG101" s="191"/>
      <c r="DH101" s="191"/>
      <c r="DI101" s="191"/>
      <c r="DJ101" s="191"/>
      <c r="DK101" s="191"/>
      <c r="DL101" s="191"/>
      <c r="DM101" s="191"/>
      <c r="DN101" s="191"/>
      <c r="DO101" s="191"/>
      <c r="DP101" s="191"/>
      <c r="DQ101" s="191"/>
      <c r="DR101" s="191"/>
      <c r="DS101" s="192"/>
      <c r="DT101" s="191"/>
      <c r="DU101" s="191"/>
      <c r="DV101" s="191"/>
      <c r="DW101" s="191"/>
      <c r="DX101" s="191"/>
      <c r="DY101" s="191"/>
      <c r="DZ101" s="191"/>
      <c r="EA101" s="191"/>
      <c r="EB101" s="191"/>
      <c r="EC101" s="191"/>
      <c r="ED101" s="191"/>
      <c r="EE101" s="191"/>
      <c r="EF101" s="191"/>
      <c r="EG101" s="191"/>
      <c r="EH101" s="191"/>
      <c r="EI101" s="191"/>
      <c r="EJ101" s="191"/>
      <c r="EK101" s="191"/>
      <c r="EL101" s="191"/>
      <c r="EM101" s="191"/>
      <c r="EN101" s="191"/>
      <c r="EO101" s="191"/>
      <c r="EP101" s="191"/>
      <c r="EQ101" s="191"/>
      <c r="ER101" s="191"/>
      <c r="ES101" s="191"/>
      <c r="ET101" s="191"/>
      <c r="EU101" s="191"/>
      <c r="EV101" s="191"/>
      <c r="EW101" s="191"/>
      <c r="EX101" s="191"/>
      <c r="EY101" s="191"/>
      <c r="EZ101" s="191"/>
      <c r="FA101" s="191"/>
      <c r="FB101" s="191"/>
      <c r="FC101" s="191"/>
      <c r="FD101" s="191"/>
      <c r="FE101" s="191"/>
      <c r="FF101" s="191"/>
      <c r="FG101" s="191"/>
      <c r="FH101" s="191"/>
      <c r="FI101" s="191"/>
      <c r="FJ101" s="191"/>
      <c r="FK101" s="170"/>
      <c r="FL101" s="170"/>
      <c r="FM101" s="170"/>
      <c r="FN101" s="191"/>
      <c r="FO101" s="191"/>
      <c r="FP101" s="191"/>
      <c r="FQ101" s="191"/>
      <c r="FR101" s="191"/>
      <c r="FS101" s="191"/>
      <c r="FT101" s="191"/>
      <c r="FU101" s="191"/>
      <c r="FV101" s="191"/>
      <c r="FW101" s="191"/>
      <c r="FX101" s="191"/>
      <c r="FY101" s="170"/>
      <c r="FZ101" s="191"/>
      <c r="GA101" s="191"/>
      <c r="GB101" s="191"/>
      <c r="GC101" s="191"/>
      <c r="GD101" s="191"/>
      <c r="GE101" s="191"/>
      <c r="GF101" s="191"/>
      <c r="GG101" s="192"/>
      <c r="GH101" s="192"/>
      <c r="GI101" s="192"/>
      <c r="GJ101" s="192"/>
      <c r="GK101" s="192"/>
      <c r="GL101" s="191"/>
      <c r="GM101" s="192"/>
      <c r="GN101" s="192"/>
      <c r="GO101" s="192"/>
      <c r="GP101" s="192"/>
      <c r="GQ101" s="192"/>
      <c r="GR101" s="192"/>
      <c r="GS101" s="192"/>
      <c r="GT101" s="192"/>
      <c r="GU101" s="192"/>
      <c r="GV101" s="192"/>
      <c r="GW101" s="192"/>
      <c r="GX101" s="170"/>
      <c r="GY101" s="192"/>
      <c r="GZ101" s="192"/>
      <c r="HA101" s="192"/>
      <c r="HB101" s="192"/>
      <c r="HC101" s="192"/>
      <c r="HD101" s="192"/>
      <c r="HE101" s="170"/>
      <c r="HF101" s="170"/>
      <c r="HG101" s="170"/>
      <c r="HH101" s="170"/>
      <c r="HI101" s="170"/>
      <c r="HJ101" s="170"/>
      <c r="HK101" s="170"/>
      <c r="HL101" s="170"/>
      <c r="HM101" s="170"/>
      <c r="HN101" s="170"/>
      <c r="HO101" s="170"/>
      <c r="HP101" s="170"/>
      <c r="HQ101" s="170"/>
      <c r="HR101" s="170"/>
      <c r="HS101" s="170"/>
      <c r="HT101" s="170"/>
      <c r="HU101" s="170"/>
      <c r="HV101" s="170"/>
      <c r="HW101" s="170"/>
      <c r="HX101" s="170"/>
      <c r="HY101" s="170"/>
      <c r="HZ101" s="170"/>
      <c r="IB101" s="112"/>
    </row>
    <row r="102" spans="1:291" ht="13">
      <c r="A102" s="189"/>
      <c r="B102" s="190"/>
      <c r="C102" s="190"/>
      <c r="D102" s="190"/>
      <c r="E102" s="190"/>
      <c r="F102" s="190"/>
      <c r="G102" s="190"/>
      <c r="H102" s="190"/>
      <c r="I102" s="190"/>
      <c r="J102" s="190"/>
      <c r="K102" s="190"/>
      <c r="L102" s="190"/>
      <c r="M102" s="190"/>
      <c r="N102" s="191"/>
      <c r="O102" s="191"/>
      <c r="P102" s="191"/>
      <c r="Q102" s="191"/>
      <c r="R102" s="191"/>
      <c r="S102" s="191"/>
      <c r="T102" s="191"/>
      <c r="U102" s="191"/>
      <c r="V102" s="191"/>
      <c r="W102" s="191"/>
      <c r="X102" s="191"/>
      <c r="Y102" s="191"/>
      <c r="Z102" s="191"/>
      <c r="AA102" s="191"/>
      <c r="AB102" s="191"/>
      <c r="AC102" s="191"/>
      <c r="AD102" s="191"/>
      <c r="AE102" s="191"/>
      <c r="AF102" s="191"/>
      <c r="AG102" s="191"/>
      <c r="AH102" s="191"/>
      <c r="AI102" s="191"/>
      <c r="AJ102" s="191"/>
      <c r="AK102" s="191"/>
      <c r="AL102" s="191"/>
      <c r="AM102" s="191"/>
      <c r="AN102" s="191"/>
      <c r="AO102" s="191"/>
      <c r="AP102" s="191"/>
      <c r="AQ102" s="191"/>
      <c r="AR102" s="191"/>
      <c r="AS102" s="191"/>
      <c r="AT102" s="191"/>
      <c r="AU102" s="191"/>
      <c r="AV102" s="191"/>
      <c r="AW102" s="191"/>
      <c r="AX102" s="191"/>
      <c r="AY102" s="191"/>
      <c r="AZ102" s="191"/>
      <c r="BA102" s="191"/>
      <c r="BB102" s="191"/>
      <c r="BC102" s="191"/>
      <c r="BD102" s="191"/>
      <c r="BE102" s="191"/>
      <c r="BF102" s="191"/>
      <c r="BG102" s="191"/>
      <c r="BH102" s="191"/>
      <c r="BI102" s="191"/>
      <c r="BJ102" s="191"/>
      <c r="BK102" s="191"/>
      <c r="BL102" s="191"/>
      <c r="BM102" s="191"/>
      <c r="BN102" s="191"/>
      <c r="BO102" s="191"/>
      <c r="BP102" s="191"/>
      <c r="BQ102" s="191"/>
      <c r="BR102" s="191"/>
      <c r="BS102" s="191"/>
      <c r="BT102" s="191"/>
      <c r="BU102" s="191"/>
      <c r="BV102" s="191"/>
      <c r="BW102" s="191"/>
      <c r="BX102" s="191"/>
      <c r="BY102" s="191"/>
      <c r="BZ102" s="191"/>
      <c r="CA102" s="191"/>
      <c r="CB102" s="191"/>
      <c r="CC102" s="191"/>
      <c r="CD102" s="191"/>
      <c r="CE102" s="191"/>
      <c r="CF102" s="191"/>
      <c r="CG102" s="191"/>
      <c r="CH102" s="191"/>
      <c r="CI102" s="191"/>
      <c r="CJ102" s="191"/>
      <c r="CK102" s="191"/>
      <c r="CL102" s="191"/>
      <c r="CM102" s="191"/>
      <c r="CN102" s="191"/>
      <c r="CO102" s="191"/>
      <c r="CP102" s="191"/>
      <c r="CQ102" s="191"/>
      <c r="CR102" s="191"/>
      <c r="CS102" s="191"/>
      <c r="CT102" s="191"/>
      <c r="CU102" s="191"/>
      <c r="CV102" s="191"/>
      <c r="CW102" s="191"/>
      <c r="CX102" s="191"/>
      <c r="CY102" s="191"/>
      <c r="CZ102" s="191"/>
      <c r="DA102" s="191"/>
      <c r="DB102" s="191"/>
      <c r="DC102" s="191"/>
      <c r="DD102" s="191"/>
      <c r="DE102" s="191"/>
      <c r="DF102" s="191"/>
      <c r="DG102" s="191"/>
      <c r="DH102" s="191"/>
      <c r="DI102" s="191"/>
      <c r="DJ102" s="191"/>
      <c r="DK102" s="191"/>
      <c r="DL102" s="191"/>
      <c r="DM102" s="191"/>
      <c r="DN102" s="191"/>
      <c r="DO102" s="191"/>
      <c r="DP102" s="191"/>
      <c r="DQ102" s="191"/>
      <c r="DR102" s="191"/>
      <c r="DS102" s="192"/>
      <c r="DT102" s="191"/>
      <c r="DU102" s="191"/>
      <c r="DV102" s="191"/>
      <c r="DW102" s="191"/>
      <c r="DX102" s="191"/>
      <c r="DY102" s="191"/>
      <c r="DZ102" s="191"/>
      <c r="EA102" s="191"/>
      <c r="EB102" s="191"/>
      <c r="EC102" s="191"/>
      <c r="ED102" s="191"/>
      <c r="EE102" s="191"/>
      <c r="EF102" s="191"/>
      <c r="EG102" s="191"/>
      <c r="EH102" s="191"/>
      <c r="EI102" s="191"/>
      <c r="EJ102" s="191"/>
      <c r="EK102" s="191"/>
      <c r="EL102" s="191"/>
      <c r="EM102" s="191"/>
      <c r="EN102" s="191"/>
      <c r="EO102" s="191"/>
      <c r="EP102" s="191"/>
      <c r="EQ102" s="191"/>
      <c r="ER102" s="191"/>
      <c r="ES102" s="191"/>
      <c r="ET102" s="191"/>
      <c r="EU102" s="191"/>
      <c r="EV102" s="191"/>
      <c r="EW102" s="191"/>
      <c r="EX102" s="191"/>
      <c r="EY102" s="191"/>
      <c r="EZ102" s="191"/>
      <c r="FA102" s="191"/>
      <c r="FB102" s="191"/>
      <c r="FC102" s="191"/>
      <c r="FD102" s="191"/>
      <c r="FE102" s="191"/>
      <c r="FF102" s="191"/>
      <c r="FG102" s="191"/>
      <c r="FH102" s="191"/>
      <c r="FI102" s="191"/>
      <c r="FJ102" s="191"/>
      <c r="FK102" s="170"/>
      <c r="FL102" s="170"/>
      <c r="FM102" s="170"/>
      <c r="FN102" s="191"/>
      <c r="FO102" s="191"/>
      <c r="FP102" s="191"/>
      <c r="FQ102" s="191"/>
      <c r="FR102" s="191"/>
      <c r="FS102" s="191"/>
      <c r="FT102" s="191"/>
      <c r="FU102" s="191"/>
      <c r="FV102" s="191"/>
      <c r="FW102" s="191"/>
      <c r="FX102" s="191"/>
      <c r="FY102" s="170"/>
      <c r="FZ102" s="191"/>
      <c r="GA102" s="191"/>
      <c r="GB102" s="191"/>
      <c r="GC102" s="191"/>
      <c r="GD102" s="191"/>
      <c r="GE102" s="191"/>
      <c r="GF102" s="191"/>
      <c r="GG102" s="192"/>
      <c r="GH102" s="192"/>
      <c r="GI102" s="192"/>
      <c r="GJ102" s="192"/>
      <c r="GK102" s="192"/>
      <c r="GL102" s="191"/>
      <c r="GM102" s="192"/>
      <c r="GN102" s="192"/>
      <c r="GO102" s="192"/>
      <c r="GP102" s="192"/>
      <c r="GQ102" s="192"/>
      <c r="GR102" s="192"/>
      <c r="GS102" s="192"/>
      <c r="GT102" s="192"/>
      <c r="GU102" s="192"/>
      <c r="GV102" s="192"/>
      <c r="GW102" s="192"/>
      <c r="GX102" s="170"/>
      <c r="GY102" s="192"/>
      <c r="GZ102" s="192"/>
      <c r="HA102" s="192"/>
      <c r="HB102" s="192"/>
      <c r="HC102" s="192"/>
      <c r="HD102" s="192"/>
      <c r="HE102" s="170"/>
      <c r="HF102" s="170"/>
      <c r="HG102" s="170"/>
      <c r="HH102" s="170"/>
      <c r="HI102" s="170"/>
      <c r="HJ102" s="170"/>
      <c r="HK102" s="170"/>
      <c r="HL102" s="170"/>
      <c r="HM102" s="170"/>
      <c r="HN102" s="170"/>
      <c r="HO102" s="170"/>
      <c r="HP102" s="170"/>
      <c r="HQ102" s="170"/>
      <c r="HR102" s="170"/>
      <c r="HS102" s="170"/>
      <c r="HT102" s="170"/>
      <c r="HU102" s="170"/>
      <c r="HV102" s="170"/>
      <c r="HW102" s="170"/>
      <c r="HX102" s="170"/>
      <c r="HY102" s="170"/>
      <c r="HZ102" s="170"/>
      <c r="IB102" s="112"/>
    </row>
    <row r="103" spans="1:291" ht="13">
      <c r="A103" s="310" t="s">
        <v>372</v>
      </c>
      <c r="B103" s="207">
        <v>33238</v>
      </c>
      <c r="C103" s="207">
        <v>33603</v>
      </c>
      <c r="D103" s="207">
        <v>33969</v>
      </c>
      <c r="E103" s="207">
        <v>34334</v>
      </c>
      <c r="F103" s="207">
        <v>34699</v>
      </c>
      <c r="G103" s="207">
        <v>35064</v>
      </c>
      <c r="H103" s="207">
        <v>35430</v>
      </c>
      <c r="I103" s="207">
        <v>35795</v>
      </c>
      <c r="J103" s="207">
        <v>36160</v>
      </c>
      <c r="K103" s="207">
        <v>36525</v>
      </c>
      <c r="L103" s="301"/>
      <c r="M103" s="208">
        <v>36891</v>
      </c>
      <c r="N103" s="207">
        <v>36892</v>
      </c>
      <c r="O103" s="209">
        <v>36923</v>
      </c>
      <c r="P103" s="209">
        <v>36951</v>
      </c>
      <c r="Q103" s="209">
        <v>36982</v>
      </c>
      <c r="R103" s="209">
        <v>37012</v>
      </c>
      <c r="S103" s="209">
        <v>37043</v>
      </c>
      <c r="T103" s="209">
        <v>37073</v>
      </c>
      <c r="U103" s="209">
        <v>37104</v>
      </c>
      <c r="V103" s="209">
        <v>37135</v>
      </c>
      <c r="W103" s="209">
        <v>37165</v>
      </c>
      <c r="X103" s="209">
        <v>37196</v>
      </c>
      <c r="Y103" s="209">
        <v>37226</v>
      </c>
      <c r="Z103" s="207">
        <v>37257</v>
      </c>
      <c r="AA103" s="209">
        <v>37288</v>
      </c>
      <c r="AB103" s="209">
        <v>37316</v>
      </c>
      <c r="AC103" s="209">
        <v>37347</v>
      </c>
      <c r="AD103" s="209">
        <v>37377</v>
      </c>
      <c r="AE103" s="209">
        <v>37408</v>
      </c>
      <c r="AF103" s="209">
        <v>37438</v>
      </c>
      <c r="AG103" s="209">
        <v>37469</v>
      </c>
      <c r="AH103" s="209">
        <v>37500</v>
      </c>
      <c r="AI103" s="209">
        <v>37530</v>
      </c>
      <c r="AJ103" s="209">
        <v>37561</v>
      </c>
      <c r="AK103" s="209">
        <v>37591</v>
      </c>
      <c r="AL103" s="207">
        <v>37622</v>
      </c>
      <c r="AM103" s="209">
        <v>37653</v>
      </c>
      <c r="AN103" s="209">
        <v>37681</v>
      </c>
      <c r="AO103" s="209">
        <v>37712</v>
      </c>
      <c r="AP103" s="209">
        <v>37742</v>
      </c>
      <c r="AQ103" s="209">
        <v>37773</v>
      </c>
      <c r="AR103" s="209">
        <v>37803</v>
      </c>
      <c r="AS103" s="209">
        <v>37834</v>
      </c>
      <c r="AT103" s="209">
        <v>37865</v>
      </c>
      <c r="AU103" s="209">
        <v>37895</v>
      </c>
      <c r="AV103" s="209">
        <v>37926</v>
      </c>
      <c r="AW103" s="209">
        <v>37956</v>
      </c>
      <c r="AX103" s="207">
        <v>37987</v>
      </c>
      <c r="AY103" s="209">
        <v>38018</v>
      </c>
      <c r="AZ103" s="209">
        <v>38047</v>
      </c>
      <c r="BA103" s="209">
        <v>38078</v>
      </c>
      <c r="BB103" s="209">
        <v>38108</v>
      </c>
      <c r="BC103" s="209">
        <v>38139</v>
      </c>
      <c r="BD103" s="209">
        <v>38169</v>
      </c>
      <c r="BE103" s="209">
        <v>38200</v>
      </c>
      <c r="BF103" s="209">
        <v>38231</v>
      </c>
      <c r="BG103" s="209">
        <v>38261</v>
      </c>
      <c r="BH103" s="209">
        <v>38292</v>
      </c>
      <c r="BI103" s="209">
        <v>38322</v>
      </c>
      <c r="BJ103" s="207">
        <v>38353</v>
      </c>
      <c r="BK103" s="209">
        <v>38384</v>
      </c>
      <c r="BL103" s="209">
        <v>38412</v>
      </c>
      <c r="BM103" s="209">
        <v>38443</v>
      </c>
      <c r="BN103" s="209">
        <v>38473</v>
      </c>
      <c r="BO103" s="209">
        <v>38504</v>
      </c>
      <c r="BP103" s="209">
        <v>38534</v>
      </c>
      <c r="BQ103" s="209">
        <v>38565</v>
      </c>
      <c r="BR103" s="209">
        <v>38596</v>
      </c>
      <c r="BS103" s="209">
        <v>38626</v>
      </c>
      <c r="BT103" s="209">
        <v>38657</v>
      </c>
      <c r="BU103" s="209">
        <v>38687</v>
      </c>
      <c r="BV103" s="207">
        <v>38718</v>
      </c>
      <c r="BW103" s="209">
        <v>38749</v>
      </c>
      <c r="BX103" s="209">
        <v>38777</v>
      </c>
      <c r="BY103" s="209">
        <v>38808</v>
      </c>
      <c r="BZ103" s="209">
        <v>38838</v>
      </c>
      <c r="CA103" s="209">
        <v>38869</v>
      </c>
      <c r="CB103" s="209">
        <v>38899</v>
      </c>
      <c r="CC103" s="209">
        <v>38930</v>
      </c>
      <c r="CD103" s="209">
        <v>38961</v>
      </c>
      <c r="CE103" s="209">
        <v>38991</v>
      </c>
      <c r="CF103" s="209">
        <v>39022</v>
      </c>
      <c r="CG103" s="209">
        <v>39052</v>
      </c>
      <c r="CH103" s="207">
        <v>39083</v>
      </c>
      <c r="CI103" s="209">
        <v>39114</v>
      </c>
      <c r="CJ103" s="209">
        <v>39142</v>
      </c>
      <c r="CK103" s="209">
        <v>39173</v>
      </c>
      <c r="CL103" s="209">
        <v>39203</v>
      </c>
      <c r="CM103" s="209">
        <v>39234</v>
      </c>
      <c r="CN103" s="209">
        <v>39264</v>
      </c>
      <c r="CO103" s="209">
        <v>39295</v>
      </c>
      <c r="CP103" s="209">
        <v>39326</v>
      </c>
      <c r="CQ103" s="209">
        <v>39356</v>
      </c>
      <c r="CR103" s="209">
        <v>39387</v>
      </c>
      <c r="CS103" s="209">
        <v>39417</v>
      </c>
      <c r="CT103" s="207">
        <v>39448</v>
      </c>
      <c r="CU103" s="209">
        <v>39479</v>
      </c>
      <c r="CV103" s="209">
        <v>39508</v>
      </c>
      <c r="CW103" s="209">
        <v>39539</v>
      </c>
      <c r="CX103" s="209">
        <v>39569</v>
      </c>
      <c r="CY103" s="209">
        <v>39600</v>
      </c>
      <c r="CZ103" s="209">
        <v>39630</v>
      </c>
      <c r="DA103" s="209">
        <v>39661</v>
      </c>
      <c r="DB103" s="209">
        <v>39692</v>
      </c>
      <c r="DC103" s="209">
        <v>39722</v>
      </c>
      <c r="DD103" s="209">
        <v>39753</v>
      </c>
      <c r="DE103" s="209">
        <v>39783</v>
      </c>
      <c r="DF103" s="207">
        <v>39814</v>
      </c>
      <c r="DG103" s="209">
        <v>39845</v>
      </c>
      <c r="DH103" s="209">
        <v>39873</v>
      </c>
      <c r="DI103" s="209">
        <v>39904</v>
      </c>
      <c r="DJ103" s="209">
        <v>39934</v>
      </c>
      <c r="DK103" s="209">
        <v>39965</v>
      </c>
      <c r="DL103" s="209">
        <v>39995</v>
      </c>
      <c r="DM103" s="209">
        <v>40026</v>
      </c>
      <c r="DN103" s="209">
        <v>40057</v>
      </c>
      <c r="DO103" s="209">
        <v>40087</v>
      </c>
      <c r="DP103" s="209">
        <v>40118</v>
      </c>
      <c r="DQ103" s="209">
        <v>40118</v>
      </c>
      <c r="DR103" s="207">
        <v>40179</v>
      </c>
      <c r="DS103" s="209">
        <v>40210</v>
      </c>
      <c r="DT103" s="209">
        <v>40238</v>
      </c>
      <c r="DU103" s="209">
        <v>40269</v>
      </c>
      <c r="DV103" s="209">
        <v>40299</v>
      </c>
      <c r="DW103" s="209">
        <v>40330</v>
      </c>
      <c r="DX103" s="209">
        <v>40360</v>
      </c>
      <c r="DY103" s="209">
        <v>40391</v>
      </c>
      <c r="DZ103" s="209">
        <v>40422</v>
      </c>
      <c r="EA103" s="209">
        <v>40452</v>
      </c>
      <c r="EB103" s="209">
        <v>40483</v>
      </c>
      <c r="EC103" s="209">
        <v>40513</v>
      </c>
      <c r="ED103" s="207">
        <v>40544</v>
      </c>
      <c r="EE103" s="209">
        <v>40575</v>
      </c>
      <c r="EF103" s="209">
        <v>40603</v>
      </c>
      <c r="EG103" s="209">
        <v>40634</v>
      </c>
      <c r="EH103" s="209">
        <v>40664</v>
      </c>
      <c r="EI103" s="271">
        <v>40695</v>
      </c>
      <c r="EJ103" s="209">
        <v>40725</v>
      </c>
      <c r="EK103" s="209">
        <v>40756</v>
      </c>
      <c r="EL103" s="209">
        <v>40787</v>
      </c>
      <c r="EM103" s="209">
        <v>40817</v>
      </c>
      <c r="EN103" s="209">
        <v>40848</v>
      </c>
      <c r="EO103" s="210">
        <v>40878</v>
      </c>
      <c r="EP103" s="207">
        <v>40909</v>
      </c>
      <c r="EQ103" s="209">
        <v>40940</v>
      </c>
      <c r="ER103" s="209">
        <v>40969</v>
      </c>
      <c r="ES103" s="209">
        <v>41000</v>
      </c>
      <c r="ET103" s="209">
        <v>41030</v>
      </c>
      <c r="EU103" s="209">
        <v>41061</v>
      </c>
      <c r="EV103" s="209">
        <v>41091</v>
      </c>
      <c r="EW103" s="209">
        <v>41122</v>
      </c>
      <c r="EX103" s="209">
        <v>41153</v>
      </c>
      <c r="EY103" s="209">
        <v>41183</v>
      </c>
      <c r="EZ103" s="209">
        <v>41214</v>
      </c>
      <c r="FA103" s="210">
        <v>41244</v>
      </c>
      <c r="FB103" s="207">
        <v>41275</v>
      </c>
      <c r="FC103" s="209">
        <v>41306</v>
      </c>
      <c r="FD103" s="209">
        <v>41334</v>
      </c>
      <c r="FE103" s="209">
        <v>41365</v>
      </c>
      <c r="FF103" s="209">
        <v>41395</v>
      </c>
      <c r="FG103" s="209">
        <v>41426</v>
      </c>
      <c r="FH103" s="209">
        <v>41456</v>
      </c>
      <c r="FI103" s="209">
        <v>41487</v>
      </c>
      <c r="FJ103" s="209">
        <v>41518</v>
      </c>
      <c r="FK103" s="209">
        <v>41548</v>
      </c>
      <c r="FL103" s="209">
        <v>41579</v>
      </c>
      <c r="FM103" s="211">
        <v>41609</v>
      </c>
      <c r="FN103" s="207">
        <v>41640</v>
      </c>
      <c r="FO103" s="209">
        <v>41671</v>
      </c>
      <c r="FP103" s="209">
        <v>41699</v>
      </c>
      <c r="FQ103" s="209">
        <v>41730</v>
      </c>
      <c r="FR103" s="209">
        <v>41760</v>
      </c>
      <c r="FS103" s="209">
        <v>41791</v>
      </c>
      <c r="FT103" s="209">
        <v>41821</v>
      </c>
      <c r="FU103" s="209">
        <v>41852</v>
      </c>
      <c r="FV103" s="209">
        <v>41883</v>
      </c>
      <c r="FW103" s="209">
        <v>41913</v>
      </c>
      <c r="FX103" s="209">
        <v>41944</v>
      </c>
      <c r="FY103" s="211">
        <v>41974</v>
      </c>
      <c r="FZ103" s="207">
        <v>42005</v>
      </c>
      <c r="GA103" s="209">
        <v>42036</v>
      </c>
      <c r="GB103" s="209">
        <v>42064</v>
      </c>
      <c r="GC103" s="209">
        <v>42095</v>
      </c>
      <c r="GD103" s="209">
        <v>42125</v>
      </c>
      <c r="GE103" s="209">
        <v>42156</v>
      </c>
      <c r="GF103" s="209">
        <v>42186</v>
      </c>
      <c r="GG103" s="209">
        <v>42217</v>
      </c>
      <c r="GH103" s="209">
        <v>42248</v>
      </c>
      <c r="GI103" s="209">
        <v>42278</v>
      </c>
      <c r="GJ103" s="212">
        <v>42338</v>
      </c>
      <c r="GK103" s="212">
        <v>42369</v>
      </c>
      <c r="GL103" s="207">
        <v>42370</v>
      </c>
      <c r="GM103" s="212">
        <v>42401</v>
      </c>
      <c r="GN103" s="212">
        <v>42430</v>
      </c>
      <c r="GO103" s="212">
        <v>42461</v>
      </c>
      <c r="GP103" s="212">
        <v>42491</v>
      </c>
      <c r="GQ103" s="212">
        <v>42522</v>
      </c>
      <c r="GR103" s="212">
        <v>42552</v>
      </c>
      <c r="GS103" s="212">
        <v>42583</v>
      </c>
      <c r="GT103" s="212">
        <v>42614</v>
      </c>
      <c r="GU103" s="212">
        <v>42644</v>
      </c>
      <c r="GV103" s="212">
        <v>42675</v>
      </c>
      <c r="GW103" s="213">
        <v>42705</v>
      </c>
      <c r="GX103" s="214">
        <v>42736</v>
      </c>
      <c r="GY103" s="212">
        <v>42767</v>
      </c>
      <c r="GZ103" s="212">
        <v>42795</v>
      </c>
      <c r="HA103" s="212">
        <v>42826</v>
      </c>
      <c r="HB103" s="212">
        <v>42856</v>
      </c>
      <c r="HC103" s="212">
        <v>42887</v>
      </c>
      <c r="HD103" s="212">
        <v>42917</v>
      </c>
      <c r="HE103" s="212">
        <v>42948</v>
      </c>
      <c r="HF103" s="212">
        <v>42979</v>
      </c>
      <c r="HG103" s="212">
        <v>43009</v>
      </c>
      <c r="HH103" s="212">
        <v>43040</v>
      </c>
      <c r="HI103" s="260">
        <v>43070</v>
      </c>
      <c r="HJ103" s="256">
        <v>43101</v>
      </c>
      <c r="HK103" s="212">
        <v>43132</v>
      </c>
      <c r="HL103" s="212">
        <v>43160</v>
      </c>
      <c r="HM103" s="212">
        <v>43191</v>
      </c>
      <c r="HN103" s="212">
        <v>43221</v>
      </c>
      <c r="HO103" s="212">
        <v>43252</v>
      </c>
      <c r="HP103" s="212">
        <v>43282</v>
      </c>
      <c r="HQ103" s="212">
        <v>43313</v>
      </c>
      <c r="HR103" s="212">
        <v>43344</v>
      </c>
      <c r="HS103" s="212">
        <v>43374</v>
      </c>
      <c r="HT103" s="212">
        <v>43405</v>
      </c>
      <c r="HU103" s="212">
        <v>43435</v>
      </c>
      <c r="HV103" s="212">
        <v>43466</v>
      </c>
      <c r="HW103" s="212">
        <v>43497</v>
      </c>
      <c r="HX103" s="212">
        <v>43525</v>
      </c>
      <c r="HY103" s="212">
        <v>43556</v>
      </c>
      <c r="HZ103" s="212">
        <v>43586</v>
      </c>
      <c r="IA103" s="212">
        <v>43617</v>
      </c>
      <c r="IB103" s="212">
        <v>43647</v>
      </c>
      <c r="IC103" s="212">
        <v>43678</v>
      </c>
      <c r="ID103" s="212">
        <v>43709</v>
      </c>
      <c r="IE103" s="212">
        <v>43739</v>
      </c>
      <c r="IF103" s="212">
        <v>43770</v>
      </c>
      <c r="IG103" s="212">
        <v>43800</v>
      </c>
      <c r="IH103" s="212">
        <v>43831</v>
      </c>
      <c r="II103" s="212">
        <v>43862</v>
      </c>
      <c r="IJ103" s="212">
        <v>43891</v>
      </c>
      <c r="IK103" s="212">
        <v>43922</v>
      </c>
      <c r="IL103" s="212">
        <v>43952</v>
      </c>
      <c r="IM103" s="212">
        <v>43983</v>
      </c>
      <c r="IN103" s="212">
        <v>44013</v>
      </c>
      <c r="IO103" s="212">
        <v>44044</v>
      </c>
      <c r="IP103" s="271">
        <v>44075</v>
      </c>
      <c r="IQ103" s="271">
        <f>IQ86</f>
        <v>44105</v>
      </c>
      <c r="IR103" s="271">
        <v>44136</v>
      </c>
      <c r="IS103" s="271">
        <v>44166</v>
      </c>
      <c r="IT103" s="271">
        <v>44197</v>
      </c>
      <c r="IU103" s="271">
        <v>44228</v>
      </c>
      <c r="IV103" s="271">
        <v>44256</v>
      </c>
      <c r="IW103" s="271">
        <v>44287</v>
      </c>
      <c r="IX103" s="271">
        <v>44317</v>
      </c>
      <c r="IY103" s="271">
        <v>44348</v>
      </c>
      <c r="IZ103" s="271">
        <v>44378</v>
      </c>
      <c r="JA103" s="271">
        <v>44409</v>
      </c>
      <c r="JB103" s="271">
        <v>44440</v>
      </c>
      <c r="JC103" s="271">
        <v>44470</v>
      </c>
      <c r="JD103" s="271">
        <v>44501</v>
      </c>
      <c r="JE103" s="271">
        <v>44531</v>
      </c>
      <c r="JF103" s="271">
        <v>44562</v>
      </c>
      <c r="JG103" s="271">
        <v>44593</v>
      </c>
      <c r="JH103" s="271">
        <v>44621</v>
      </c>
      <c r="JI103" s="271">
        <v>44652</v>
      </c>
      <c r="JJ103" s="271">
        <v>44682</v>
      </c>
      <c r="JK103" s="271">
        <v>44713</v>
      </c>
      <c r="JL103" s="271">
        <v>44743</v>
      </c>
      <c r="JM103" s="271">
        <v>44774</v>
      </c>
      <c r="JN103" s="271">
        <v>44805</v>
      </c>
      <c r="JO103" s="271">
        <v>44835</v>
      </c>
      <c r="JP103" s="271">
        <v>44866</v>
      </c>
      <c r="JQ103" s="271">
        <v>44896</v>
      </c>
      <c r="JR103" s="271">
        <v>44927</v>
      </c>
      <c r="JS103" s="271">
        <v>44958</v>
      </c>
      <c r="JT103" s="271">
        <v>44986</v>
      </c>
      <c r="JU103" s="271">
        <f t="shared" ref="JU103:JZ103" si="28">JU11</f>
        <v>45017</v>
      </c>
      <c r="JV103" s="271">
        <f t="shared" si="28"/>
        <v>45047</v>
      </c>
      <c r="JW103" s="271">
        <f t="shared" si="28"/>
        <v>45078</v>
      </c>
      <c r="JX103" s="271">
        <f t="shared" si="28"/>
        <v>45108</v>
      </c>
      <c r="JY103" s="271">
        <f t="shared" si="28"/>
        <v>45139</v>
      </c>
      <c r="JZ103" s="271">
        <f t="shared" si="28"/>
        <v>45170</v>
      </c>
      <c r="KA103" s="271">
        <f t="shared" ref="KA103:KB103" si="29">KA11</f>
        <v>45200</v>
      </c>
      <c r="KB103" s="271">
        <f t="shared" si="29"/>
        <v>45231</v>
      </c>
      <c r="KC103" s="271">
        <f t="shared" ref="KC103:KD103" si="30">KC11</f>
        <v>45261</v>
      </c>
      <c r="KD103" s="271">
        <f t="shared" si="30"/>
        <v>45292</v>
      </c>
      <c r="KE103" s="271">
        <f>KE11</f>
        <v>45323</v>
      </c>
    </row>
    <row r="104" spans="1:291" ht="13">
      <c r="A104" s="381" t="s">
        <v>62</v>
      </c>
      <c r="B104" s="180" t="s">
        <v>46</v>
      </c>
      <c r="C104" s="180" t="s">
        <v>46</v>
      </c>
      <c r="D104" s="180" t="s">
        <v>46</v>
      </c>
      <c r="E104" s="180" t="s">
        <v>46</v>
      </c>
      <c r="F104" s="180" t="s">
        <v>46</v>
      </c>
      <c r="G104" s="180" t="s">
        <v>46</v>
      </c>
      <c r="H104" s="180" t="s">
        <v>46</v>
      </c>
      <c r="I104" s="180" t="s">
        <v>46</v>
      </c>
      <c r="J104" s="180" t="s">
        <v>46</v>
      </c>
      <c r="K104" s="180" t="s">
        <v>46</v>
      </c>
      <c r="L104" s="180"/>
      <c r="M104" s="181" t="s">
        <v>46</v>
      </c>
      <c r="N104" s="176" t="s">
        <v>46</v>
      </c>
      <c r="O104" s="177" t="s">
        <v>46</v>
      </c>
      <c r="P104" s="177" t="s">
        <v>46</v>
      </c>
      <c r="Q104" s="177" t="s">
        <v>46</v>
      </c>
      <c r="R104" s="177" t="s">
        <v>46</v>
      </c>
      <c r="S104" s="177" t="s">
        <v>46</v>
      </c>
      <c r="T104" s="177" t="s">
        <v>46</v>
      </c>
      <c r="U104" s="177" t="s">
        <v>46</v>
      </c>
      <c r="V104" s="177" t="s">
        <v>46</v>
      </c>
      <c r="W104" s="177" t="s">
        <v>46</v>
      </c>
      <c r="X104" s="177" t="s">
        <v>46</v>
      </c>
      <c r="Y104" s="177" t="s">
        <v>46</v>
      </c>
      <c r="Z104" s="176" t="s">
        <v>46</v>
      </c>
      <c r="AA104" s="177" t="s">
        <v>46</v>
      </c>
      <c r="AB104" s="177" t="s">
        <v>46</v>
      </c>
      <c r="AC104" s="177" t="s">
        <v>46</v>
      </c>
      <c r="AD104" s="177" t="s">
        <v>46</v>
      </c>
      <c r="AE104" s="177" t="s">
        <v>46</v>
      </c>
      <c r="AF104" s="177" t="s">
        <v>46</v>
      </c>
      <c r="AG104" s="177" t="s">
        <v>46</v>
      </c>
      <c r="AH104" s="177" t="s">
        <v>46</v>
      </c>
      <c r="AI104" s="177" t="s">
        <v>46</v>
      </c>
      <c r="AJ104" s="177" t="s">
        <v>46</v>
      </c>
      <c r="AK104" s="177" t="s">
        <v>46</v>
      </c>
      <c r="AL104" s="176" t="s">
        <v>46</v>
      </c>
      <c r="AM104" s="177" t="s">
        <v>46</v>
      </c>
      <c r="AN104" s="177" t="s">
        <v>46</v>
      </c>
      <c r="AO104" s="177" t="s">
        <v>46</v>
      </c>
      <c r="AP104" s="177" t="s">
        <v>46</v>
      </c>
      <c r="AQ104" s="177" t="s">
        <v>46</v>
      </c>
      <c r="AR104" s="177" t="s">
        <v>46</v>
      </c>
      <c r="AS104" s="177" t="s">
        <v>46</v>
      </c>
      <c r="AT104" s="177" t="s">
        <v>46</v>
      </c>
      <c r="AU104" s="177" t="s">
        <v>46</v>
      </c>
      <c r="AV104" s="177" t="s">
        <v>46</v>
      </c>
      <c r="AW104" s="177" t="s">
        <v>46</v>
      </c>
      <c r="AX104" s="176" t="s">
        <v>46</v>
      </c>
      <c r="AY104" s="177" t="s">
        <v>46</v>
      </c>
      <c r="AZ104" s="177" t="s">
        <v>46</v>
      </c>
      <c r="BA104" s="177" t="s">
        <v>46</v>
      </c>
      <c r="BB104" s="177" t="s">
        <v>46</v>
      </c>
      <c r="BC104" s="177" t="s">
        <v>46</v>
      </c>
      <c r="BD104" s="177" t="s">
        <v>46</v>
      </c>
      <c r="BE104" s="177" t="s">
        <v>46</v>
      </c>
      <c r="BF104" s="177" t="s">
        <v>46</v>
      </c>
      <c r="BG104" s="177" t="s">
        <v>46</v>
      </c>
      <c r="BH104" s="177" t="s">
        <v>46</v>
      </c>
      <c r="BI104" s="177">
        <v>89</v>
      </c>
      <c r="BJ104" s="176" t="s">
        <v>46</v>
      </c>
      <c r="BK104" s="177" t="s">
        <v>46</v>
      </c>
      <c r="BL104" s="177" t="s">
        <v>46</v>
      </c>
      <c r="BM104" s="177" t="s">
        <v>46</v>
      </c>
      <c r="BN104" s="177" t="s">
        <v>46</v>
      </c>
      <c r="BO104" s="177" t="s">
        <v>46</v>
      </c>
      <c r="BP104" s="177" t="s">
        <v>46</v>
      </c>
      <c r="BQ104" s="177" t="s">
        <v>46</v>
      </c>
      <c r="BR104" s="177" t="s">
        <v>46</v>
      </c>
      <c r="BS104" s="177" t="s">
        <v>46</v>
      </c>
      <c r="BT104" s="177" t="s">
        <v>46</v>
      </c>
      <c r="BU104" s="177">
        <v>83</v>
      </c>
      <c r="BV104" s="176" t="s">
        <v>46</v>
      </c>
      <c r="BW104" s="177" t="s">
        <v>46</v>
      </c>
      <c r="BX104" s="177" t="s">
        <v>46</v>
      </c>
      <c r="BY104" s="177" t="s">
        <v>46</v>
      </c>
      <c r="BZ104" s="177" t="s">
        <v>46</v>
      </c>
      <c r="CA104" s="177" t="s">
        <v>46</v>
      </c>
      <c r="CB104" s="177" t="s">
        <v>46</v>
      </c>
      <c r="CC104" s="177" t="s">
        <v>46</v>
      </c>
      <c r="CD104" s="177" t="s">
        <v>46</v>
      </c>
      <c r="CE104" s="177" t="s">
        <v>46</v>
      </c>
      <c r="CF104" s="177" t="s">
        <v>46</v>
      </c>
      <c r="CG104" s="177">
        <v>83</v>
      </c>
      <c r="CH104" s="176">
        <v>88</v>
      </c>
      <c r="CI104" s="177">
        <v>89</v>
      </c>
      <c r="CJ104" s="177">
        <v>88</v>
      </c>
      <c r="CK104" s="177">
        <v>89</v>
      </c>
      <c r="CL104" s="177">
        <v>88</v>
      </c>
      <c r="CM104" s="177">
        <v>88</v>
      </c>
      <c r="CN104" s="177">
        <v>91</v>
      </c>
      <c r="CO104" s="177">
        <v>91</v>
      </c>
      <c r="CP104" s="177">
        <v>91</v>
      </c>
      <c r="CQ104" s="177">
        <v>88</v>
      </c>
      <c r="CR104" s="177">
        <v>87</v>
      </c>
      <c r="CS104" s="177">
        <v>89</v>
      </c>
      <c r="CT104" s="176">
        <v>91</v>
      </c>
      <c r="CU104" s="177">
        <v>88</v>
      </c>
      <c r="CV104" s="177">
        <v>89</v>
      </c>
      <c r="CW104" s="177">
        <v>89</v>
      </c>
      <c r="CX104" s="177">
        <v>89</v>
      </c>
      <c r="CY104" s="177">
        <v>88</v>
      </c>
      <c r="CZ104" s="177">
        <v>91</v>
      </c>
      <c r="DA104" s="177">
        <v>92</v>
      </c>
      <c r="DB104" s="177">
        <v>92</v>
      </c>
      <c r="DC104" s="177">
        <v>89</v>
      </c>
      <c r="DD104" s="177">
        <v>90</v>
      </c>
      <c r="DE104" s="177">
        <v>88</v>
      </c>
      <c r="DF104" s="176">
        <v>88</v>
      </c>
      <c r="DG104" s="177">
        <v>88</v>
      </c>
      <c r="DH104" s="177">
        <v>86</v>
      </c>
      <c r="DI104" s="177">
        <v>84</v>
      </c>
      <c r="DJ104" s="177">
        <v>83</v>
      </c>
      <c r="DK104" s="177">
        <v>83</v>
      </c>
      <c r="DL104" s="177">
        <v>83</v>
      </c>
      <c r="DM104" s="177">
        <v>81</v>
      </c>
      <c r="DN104" s="177">
        <v>81</v>
      </c>
      <c r="DO104" s="177">
        <v>78</v>
      </c>
      <c r="DP104" s="177">
        <v>78</v>
      </c>
      <c r="DQ104" s="177">
        <v>78</v>
      </c>
      <c r="DR104" s="176">
        <v>76</v>
      </c>
      <c r="DS104" s="177">
        <v>75</v>
      </c>
      <c r="DT104" s="177">
        <v>75</v>
      </c>
      <c r="DU104" s="177">
        <v>75</v>
      </c>
      <c r="DV104" s="177">
        <v>75</v>
      </c>
      <c r="DW104" s="177">
        <v>73</v>
      </c>
      <c r="DX104" s="177">
        <v>72</v>
      </c>
      <c r="DY104" s="177">
        <v>71</v>
      </c>
      <c r="DZ104" s="177">
        <v>69</v>
      </c>
      <c r="EA104" s="177">
        <v>68</v>
      </c>
      <c r="EB104" s="177">
        <v>68</v>
      </c>
      <c r="EC104" s="177">
        <v>69</v>
      </c>
      <c r="ED104" s="176">
        <v>69</v>
      </c>
      <c r="EE104" s="177">
        <v>70</v>
      </c>
      <c r="EF104" s="177">
        <v>69</v>
      </c>
      <c r="EG104" s="177">
        <v>68</v>
      </c>
      <c r="EH104" s="177">
        <v>68</v>
      </c>
      <c r="EI104" s="177">
        <v>68</v>
      </c>
      <c r="EJ104" s="177">
        <v>66</v>
      </c>
      <c r="EK104" s="177">
        <v>66</v>
      </c>
      <c r="EL104" s="177">
        <v>65</v>
      </c>
      <c r="EM104" s="177">
        <v>64</v>
      </c>
      <c r="EN104" s="177">
        <v>64</v>
      </c>
      <c r="EO104" s="178">
        <v>69</v>
      </c>
      <c r="EP104" s="176">
        <v>69</v>
      </c>
      <c r="EQ104" s="177">
        <v>69</v>
      </c>
      <c r="ER104" s="177">
        <v>69</v>
      </c>
      <c r="ES104" s="177">
        <v>70</v>
      </c>
      <c r="ET104" s="177">
        <v>68</v>
      </c>
      <c r="EU104" s="177">
        <v>67</v>
      </c>
      <c r="EV104" s="177">
        <v>67</v>
      </c>
      <c r="EW104" s="177">
        <v>66</v>
      </c>
      <c r="EX104" s="177">
        <v>66</v>
      </c>
      <c r="EY104" s="177">
        <v>65</v>
      </c>
      <c r="EZ104" s="177">
        <v>67</v>
      </c>
      <c r="FA104" s="178">
        <v>66</v>
      </c>
      <c r="FB104" s="176">
        <v>66</v>
      </c>
      <c r="FC104" s="177">
        <v>67</v>
      </c>
      <c r="FD104" s="177">
        <v>67</v>
      </c>
      <c r="FE104" s="177">
        <v>67</v>
      </c>
      <c r="FF104" s="177">
        <v>67</v>
      </c>
      <c r="FG104" s="177">
        <v>67</v>
      </c>
      <c r="FH104" s="177">
        <v>67</v>
      </c>
      <c r="FI104" s="177">
        <v>66</v>
      </c>
      <c r="FJ104" s="177">
        <v>66</v>
      </c>
      <c r="FK104" s="177">
        <v>66</v>
      </c>
      <c r="FL104" s="177">
        <v>66</v>
      </c>
      <c r="FM104" s="179">
        <v>67</v>
      </c>
      <c r="FN104" s="176">
        <v>66</v>
      </c>
      <c r="FO104" s="177">
        <v>65</v>
      </c>
      <c r="FP104" s="177">
        <v>64</v>
      </c>
      <c r="FQ104" s="177">
        <v>64</v>
      </c>
      <c r="FR104" s="177">
        <v>65</v>
      </c>
      <c r="FS104" s="177">
        <v>65</v>
      </c>
      <c r="FT104" s="177">
        <v>65</v>
      </c>
      <c r="FU104" s="177">
        <v>64</v>
      </c>
      <c r="FV104" s="177">
        <v>64</v>
      </c>
      <c r="FW104" s="177">
        <v>65</v>
      </c>
      <c r="FX104" s="177">
        <v>64</v>
      </c>
      <c r="FY104" s="179">
        <v>62</v>
      </c>
      <c r="FZ104" s="176">
        <v>62</v>
      </c>
      <c r="GA104" s="177">
        <v>62</v>
      </c>
      <c r="GB104" s="177">
        <v>62</v>
      </c>
      <c r="GC104" s="177">
        <v>61</v>
      </c>
      <c r="GD104" s="177">
        <v>61</v>
      </c>
      <c r="GE104" s="177">
        <v>61</v>
      </c>
      <c r="GF104" s="177">
        <v>61</v>
      </c>
      <c r="GG104" s="177">
        <v>61</v>
      </c>
      <c r="GH104" s="177">
        <v>60</v>
      </c>
      <c r="GI104" s="177">
        <v>60</v>
      </c>
      <c r="GJ104" s="177">
        <v>60</v>
      </c>
      <c r="GK104" s="177">
        <v>60</v>
      </c>
      <c r="GL104" s="176">
        <v>60</v>
      </c>
      <c r="GM104" s="177">
        <v>60</v>
      </c>
      <c r="GN104" s="177">
        <v>59</v>
      </c>
      <c r="GO104" s="177">
        <v>59</v>
      </c>
      <c r="GP104" s="177">
        <v>58</v>
      </c>
      <c r="GQ104" s="177">
        <v>58</v>
      </c>
      <c r="GR104" s="177">
        <v>58</v>
      </c>
      <c r="GS104" s="177">
        <v>58</v>
      </c>
      <c r="GT104" s="177">
        <v>54</v>
      </c>
      <c r="GU104" s="177">
        <v>52</v>
      </c>
      <c r="GV104" s="177">
        <v>52</v>
      </c>
      <c r="GW104" s="178">
        <v>51</v>
      </c>
      <c r="GX104" s="193">
        <v>46</v>
      </c>
      <c r="GY104" s="177">
        <v>46</v>
      </c>
      <c r="GZ104" s="177">
        <v>45</v>
      </c>
      <c r="HA104" s="177">
        <v>44</v>
      </c>
      <c r="HB104" s="177">
        <v>44</v>
      </c>
      <c r="HC104" s="177">
        <v>43</v>
      </c>
      <c r="HD104" s="177">
        <v>43</v>
      </c>
      <c r="HE104" s="249">
        <v>41</v>
      </c>
      <c r="HF104" s="249">
        <v>41</v>
      </c>
      <c r="HG104" s="249">
        <v>41</v>
      </c>
      <c r="HH104" s="249">
        <v>41</v>
      </c>
      <c r="HI104" s="266">
        <v>41</v>
      </c>
      <c r="HJ104" s="263">
        <v>41</v>
      </c>
      <c r="HK104" s="249">
        <v>41</v>
      </c>
      <c r="HL104" s="249">
        <v>40</v>
      </c>
      <c r="HM104" s="249">
        <v>38</v>
      </c>
      <c r="HN104" s="249">
        <v>38</v>
      </c>
      <c r="HO104" s="249">
        <v>38</v>
      </c>
      <c r="HP104" s="249">
        <v>38</v>
      </c>
      <c r="HQ104" s="249">
        <v>38</v>
      </c>
      <c r="HR104" s="249">
        <v>38</v>
      </c>
      <c r="HS104" s="249">
        <v>38</v>
      </c>
      <c r="HT104" s="249">
        <v>38</v>
      </c>
      <c r="HU104" s="249">
        <v>37</v>
      </c>
      <c r="HV104" s="249">
        <v>36</v>
      </c>
      <c r="HW104" s="249">
        <v>35</v>
      </c>
      <c r="HX104" s="249">
        <v>35</v>
      </c>
      <c r="HY104" s="249">
        <v>34</v>
      </c>
      <c r="HZ104" s="249">
        <v>34</v>
      </c>
      <c r="IA104" s="249">
        <v>34</v>
      </c>
      <c r="IB104" s="249">
        <v>34</v>
      </c>
      <c r="IC104" s="249">
        <v>32</v>
      </c>
      <c r="ID104" s="249">
        <v>32</v>
      </c>
      <c r="IE104" s="249">
        <v>32</v>
      </c>
      <c r="IF104" s="249">
        <v>33</v>
      </c>
      <c r="IG104" s="249">
        <v>33</v>
      </c>
      <c r="IH104" s="249">
        <v>33</v>
      </c>
      <c r="II104" s="249">
        <v>32</v>
      </c>
      <c r="IJ104" s="249">
        <v>31</v>
      </c>
      <c r="IK104" s="249">
        <v>32</v>
      </c>
      <c r="IL104" s="249">
        <v>31</v>
      </c>
      <c r="IM104" s="249">
        <v>31</v>
      </c>
      <c r="IN104" s="249">
        <v>29</v>
      </c>
      <c r="IO104" s="249">
        <v>29</v>
      </c>
      <c r="IP104" s="249">
        <v>29</v>
      </c>
      <c r="IQ104" s="249">
        <v>29</v>
      </c>
      <c r="IR104" s="249">
        <v>27</v>
      </c>
      <c r="IS104" s="249">
        <v>27</v>
      </c>
      <c r="IT104" s="249">
        <v>27</v>
      </c>
      <c r="IU104" s="249">
        <v>27</v>
      </c>
      <c r="IV104" s="249">
        <v>27</v>
      </c>
      <c r="IW104" s="249">
        <v>27</v>
      </c>
      <c r="IX104" s="249">
        <v>27</v>
      </c>
      <c r="IY104" s="249">
        <v>27</v>
      </c>
      <c r="IZ104" s="249">
        <v>27</v>
      </c>
      <c r="JA104" s="249">
        <v>27</v>
      </c>
      <c r="JB104" s="249">
        <v>27</v>
      </c>
      <c r="JC104" s="249">
        <v>27</v>
      </c>
      <c r="JD104" s="249">
        <v>27</v>
      </c>
      <c r="JE104" s="249">
        <v>26</v>
      </c>
      <c r="JF104" s="249">
        <v>26</v>
      </c>
      <c r="JG104" s="249">
        <v>26</v>
      </c>
      <c r="JH104" s="249">
        <v>26</v>
      </c>
      <c r="JI104" s="249">
        <v>26</v>
      </c>
      <c r="JJ104" s="249">
        <v>26</v>
      </c>
      <c r="JK104" s="249">
        <v>26</v>
      </c>
      <c r="JL104" s="249">
        <v>26</v>
      </c>
      <c r="JM104" s="249">
        <v>26</v>
      </c>
      <c r="JN104" s="249">
        <v>26</v>
      </c>
      <c r="JO104" s="249">
        <v>26</v>
      </c>
      <c r="JP104" s="249">
        <v>25</v>
      </c>
      <c r="JQ104" s="249">
        <v>25</v>
      </c>
      <c r="JR104" s="249">
        <v>25</v>
      </c>
      <c r="JS104" s="249">
        <v>25</v>
      </c>
      <c r="JT104" s="249">
        <v>25</v>
      </c>
      <c r="JU104" s="249">
        <v>25</v>
      </c>
      <c r="JV104" s="249">
        <v>25</v>
      </c>
      <c r="JW104" s="249">
        <v>24</v>
      </c>
      <c r="JX104" s="249">
        <v>24</v>
      </c>
      <c r="JY104" s="249">
        <v>24</v>
      </c>
      <c r="JZ104" s="249">
        <v>19</v>
      </c>
      <c r="KA104" s="249">
        <v>7</v>
      </c>
      <c r="KB104" s="249">
        <v>7</v>
      </c>
      <c r="KC104" s="249">
        <v>7</v>
      </c>
      <c r="KD104" s="249">
        <v>7</v>
      </c>
      <c r="KE104" s="249">
        <v>7</v>
      </c>
    </row>
    <row r="105" spans="1:291" ht="13">
      <c r="A105" s="394" t="s">
        <v>269</v>
      </c>
      <c r="B105" s="180">
        <v>0</v>
      </c>
      <c r="C105" s="180">
        <v>0</v>
      </c>
      <c r="D105" s="180">
        <v>0</v>
      </c>
      <c r="E105" s="180">
        <v>0</v>
      </c>
      <c r="F105" s="180">
        <v>0</v>
      </c>
      <c r="G105" s="180">
        <v>0</v>
      </c>
      <c r="H105" s="180">
        <v>0</v>
      </c>
      <c r="I105" s="180">
        <v>0</v>
      </c>
      <c r="J105" s="180">
        <v>0</v>
      </c>
      <c r="K105" s="180">
        <v>0</v>
      </c>
      <c r="L105" s="180"/>
      <c r="M105" s="181">
        <v>0</v>
      </c>
      <c r="N105" s="176">
        <v>0</v>
      </c>
      <c r="O105" s="177">
        <v>0</v>
      </c>
      <c r="P105" s="177">
        <v>0</v>
      </c>
      <c r="Q105" s="177">
        <v>0</v>
      </c>
      <c r="R105" s="177">
        <v>0</v>
      </c>
      <c r="S105" s="177">
        <v>0</v>
      </c>
      <c r="T105" s="177">
        <v>0</v>
      </c>
      <c r="U105" s="177">
        <v>0</v>
      </c>
      <c r="V105" s="177">
        <v>0</v>
      </c>
      <c r="W105" s="177">
        <v>0</v>
      </c>
      <c r="X105" s="177">
        <v>0</v>
      </c>
      <c r="Y105" s="177">
        <v>0</v>
      </c>
      <c r="Z105" s="176">
        <v>0</v>
      </c>
      <c r="AA105" s="177">
        <v>0</v>
      </c>
      <c r="AB105" s="177">
        <v>0</v>
      </c>
      <c r="AC105" s="177">
        <v>0</v>
      </c>
      <c r="AD105" s="177">
        <v>0</v>
      </c>
      <c r="AE105" s="177">
        <v>0</v>
      </c>
      <c r="AF105" s="177">
        <v>0</v>
      </c>
      <c r="AG105" s="177">
        <v>0</v>
      </c>
      <c r="AH105" s="177">
        <v>0</v>
      </c>
      <c r="AI105" s="177">
        <v>0</v>
      </c>
      <c r="AJ105" s="177">
        <v>0</v>
      </c>
      <c r="AK105" s="177">
        <v>0</v>
      </c>
      <c r="AL105" s="176">
        <v>0</v>
      </c>
      <c r="AM105" s="177">
        <v>0</v>
      </c>
      <c r="AN105" s="177">
        <v>0</v>
      </c>
      <c r="AO105" s="177">
        <v>0</v>
      </c>
      <c r="AP105" s="177">
        <v>0</v>
      </c>
      <c r="AQ105" s="177">
        <v>0</v>
      </c>
      <c r="AR105" s="177">
        <v>0</v>
      </c>
      <c r="AS105" s="177">
        <v>0</v>
      </c>
      <c r="AT105" s="177">
        <v>0</v>
      </c>
      <c r="AU105" s="177">
        <v>0</v>
      </c>
      <c r="AV105" s="177">
        <v>0</v>
      </c>
      <c r="AW105" s="177">
        <v>0</v>
      </c>
      <c r="AX105" s="176">
        <v>0</v>
      </c>
      <c r="AY105" s="177">
        <v>0</v>
      </c>
      <c r="AZ105" s="177">
        <v>0</v>
      </c>
      <c r="BA105" s="177">
        <v>0</v>
      </c>
      <c r="BB105" s="177">
        <v>0</v>
      </c>
      <c r="BC105" s="177">
        <v>0</v>
      </c>
      <c r="BD105" s="177">
        <v>0</v>
      </c>
      <c r="BE105" s="177">
        <v>0</v>
      </c>
      <c r="BF105" s="177">
        <v>0</v>
      </c>
      <c r="BG105" s="177">
        <v>0</v>
      </c>
      <c r="BH105" s="177">
        <v>0</v>
      </c>
      <c r="BI105" s="177">
        <v>0</v>
      </c>
      <c r="BJ105" s="176">
        <v>0</v>
      </c>
      <c r="BK105" s="177">
        <v>0</v>
      </c>
      <c r="BL105" s="177">
        <v>0</v>
      </c>
      <c r="BM105" s="177">
        <v>0</v>
      </c>
      <c r="BN105" s="177">
        <v>0</v>
      </c>
      <c r="BO105" s="177">
        <v>0</v>
      </c>
      <c r="BP105" s="177">
        <v>0</v>
      </c>
      <c r="BQ105" s="177">
        <v>0</v>
      </c>
      <c r="BR105" s="177">
        <v>0</v>
      </c>
      <c r="BS105" s="177">
        <v>0</v>
      </c>
      <c r="BT105" s="177">
        <v>0</v>
      </c>
      <c r="BU105" s="177">
        <v>0</v>
      </c>
      <c r="BV105" s="176">
        <v>0</v>
      </c>
      <c r="BW105" s="177">
        <v>0</v>
      </c>
      <c r="BX105" s="177">
        <v>0</v>
      </c>
      <c r="BY105" s="177">
        <v>0</v>
      </c>
      <c r="BZ105" s="177">
        <v>0</v>
      </c>
      <c r="CA105" s="177">
        <v>0</v>
      </c>
      <c r="CB105" s="177">
        <v>0</v>
      </c>
      <c r="CC105" s="177">
        <v>0</v>
      </c>
      <c r="CD105" s="177">
        <v>0</v>
      </c>
      <c r="CE105" s="177">
        <v>0</v>
      </c>
      <c r="CF105" s="177">
        <v>0</v>
      </c>
      <c r="CG105" s="177">
        <v>0</v>
      </c>
      <c r="CH105" s="176">
        <v>0</v>
      </c>
      <c r="CI105" s="177">
        <v>0</v>
      </c>
      <c r="CJ105" s="177">
        <v>0</v>
      </c>
      <c r="CK105" s="177">
        <v>0</v>
      </c>
      <c r="CL105" s="177">
        <v>0</v>
      </c>
      <c r="CM105" s="177">
        <v>0</v>
      </c>
      <c r="CN105" s="177">
        <v>0</v>
      </c>
      <c r="CO105" s="177">
        <v>0</v>
      </c>
      <c r="CP105" s="177">
        <v>0</v>
      </c>
      <c r="CQ105" s="177">
        <v>0</v>
      </c>
      <c r="CR105" s="177">
        <v>0</v>
      </c>
      <c r="CS105" s="177">
        <v>0</v>
      </c>
      <c r="CT105" s="176">
        <v>0</v>
      </c>
      <c r="CU105" s="177">
        <v>1</v>
      </c>
      <c r="CV105" s="177">
        <v>1</v>
      </c>
      <c r="CW105" s="177">
        <v>1</v>
      </c>
      <c r="CX105" s="177">
        <v>1</v>
      </c>
      <c r="CY105" s="177">
        <v>1</v>
      </c>
      <c r="CZ105" s="177">
        <v>1</v>
      </c>
      <c r="DA105" s="177">
        <v>1</v>
      </c>
      <c r="DB105" s="177">
        <v>1</v>
      </c>
      <c r="DC105" s="177">
        <v>1</v>
      </c>
      <c r="DD105" s="177">
        <v>1</v>
      </c>
      <c r="DE105" s="177">
        <v>1</v>
      </c>
      <c r="DF105" s="176">
        <v>1</v>
      </c>
      <c r="DG105" s="177">
        <v>1</v>
      </c>
      <c r="DH105" s="177">
        <v>1</v>
      </c>
      <c r="DI105" s="177">
        <v>1</v>
      </c>
      <c r="DJ105" s="177">
        <v>1</v>
      </c>
      <c r="DK105" s="177">
        <v>1</v>
      </c>
      <c r="DL105" s="177">
        <v>1</v>
      </c>
      <c r="DM105" s="177">
        <v>1</v>
      </c>
      <c r="DN105" s="177">
        <v>1</v>
      </c>
      <c r="DO105" s="177">
        <v>1</v>
      </c>
      <c r="DP105" s="177">
        <v>1</v>
      </c>
      <c r="DQ105" s="177">
        <v>1</v>
      </c>
      <c r="DR105" s="176">
        <v>1</v>
      </c>
      <c r="DS105" s="177">
        <v>1</v>
      </c>
      <c r="DT105" s="177">
        <v>1</v>
      </c>
      <c r="DU105" s="177">
        <v>1</v>
      </c>
      <c r="DV105" s="177">
        <v>1</v>
      </c>
      <c r="DW105" s="177">
        <v>1</v>
      </c>
      <c r="DX105" s="177">
        <v>1</v>
      </c>
      <c r="DY105" s="177">
        <v>1</v>
      </c>
      <c r="DZ105" s="177">
        <v>1</v>
      </c>
      <c r="EA105" s="177">
        <v>1</v>
      </c>
      <c r="EB105" s="177">
        <v>1</v>
      </c>
      <c r="EC105" s="177">
        <v>1</v>
      </c>
      <c r="ED105" s="176">
        <v>1</v>
      </c>
      <c r="EE105" s="177">
        <v>1</v>
      </c>
      <c r="EF105" s="177">
        <v>1</v>
      </c>
      <c r="EG105" s="177">
        <v>1</v>
      </c>
      <c r="EH105" s="177">
        <v>1</v>
      </c>
      <c r="EI105" s="177">
        <v>1</v>
      </c>
      <c r="EJ105" s="177">
        <v>1</v>
      </c>
      <c r="EK105" s="177">
        <v>1</v>
      </c>
      <c r="EL105" s="177">
        <v>1</v>
      </c>
      <c r="EM105" s="177">
        <v>2</v>
      </c>
      <c r="EN105" s="177">
        <v>2</v>
      </c>
      <c r="EO105" s="178">
        <v>2</v>
      </c>
      <c r="EP105" s="176">
        <v>2</v>
      </c>
      <c r="EQ105" s="177">
        <v>2</v>
      </c>
      <c r="ER105" s="177">
        <v>2</v>
      </c>
      <c r="ES105" s="177">
        <v>2</v>
      </c>
      <c r="ET105" s="177">
        <v>3</v>
      </c>
      <c r="EU105" s="177">
        <v>3</v>
      </c>
      <c r="EV105" s="177">
        <v>3</v>
      </c>
      <c r="EW105" s="177">
        <v>3</v>
      </c>
      <c r="EX105" s="177">
        <v>3</v>
      </c>
      <c r="EY105" s="177">
        <v>3</v>
      </c>
      <c r="EZ105" s="177">
        <v>3</v>
      </c>
      <c r="FA105" s="178">
        <v>3</v>
      </c>
      <c r="FB105" s="176">
        <v>3</v>
      </c>
      <c r="FC105" s="177">
        <v>3</v>
      </c>
      <c r="FD105" s="177">
        <v>3</v>
      </c>
      <c r="FE105" s="177">
        <v>3</v>
      </c>
      <c r="FF105" s="177">
        <v>4</v>
      </c>
      <c r="FG105" s="177">
        <v>4</v>
      </c>
      <c r="FH105" s="177">
        <v>5</v>
      </c>
      <c r="FI105" s="177">
        <v>6</v>
      </c>
      <c r="FJ105" s="177">
        <v>6</v>
      </c>
      <c r="FK105" s="177">
        <v>6</v>
      </c>
      <c r="FL105" s="177">
        <v>6</v>
      </c>
      <c r="FM105" s="179">
        <v>7</v>
      </c>
      <c r="FN105" s="176">
        <v>8</v>
      </c>
      <c r="FO105" s="177">
        <v>0</v>
      </c>
      <c r="FP105" s="177">
        <v>0</v>
      </c>
      <c r="FQ105" s="177">
        <v>0</v>
      </c>
      <c r="FR105" s="177">
        <v>0</v>
      </c>
      <c r="FS105" s="177">
        <v>0</v>
      </c>
      <c r="FT105" s="177">
        <v>0</v>
      </c>
      <c r="FU105" s="177">
        <v>0</v>
      </c>
      <c r="FV105" s="177">
        <v>0</v>
      </c>
      <c r="FW105" s="177" t="s">
        <v>1</v>
      </c>
      <c r="FX105" s="177" t="s">
        <v>1</v>
      </c>
      <c r="FY105" s="179" t="s">
        <v>1</v>
      </c>
      <c r="FZ105" s="176" t="s">
        <v>1</v>
      </c>
      <c r="GA105" s="177" t="s">
        <v>1</v>
      </c>
      <c r="GB105" s="177" t="s">
        <v>1</v>
      </c>
      <c r="GC105" s="177" t="s">
        <v>1</v>
      </c>
      <c r="GD105" s="177" t="s">
        <v>1</v>
      </c>
      <c r="GE105" s="177" t="s">
        <v>1</v>
      </c>
      <c r="GF105" s="177" t="s">
        <v>1</v>
      </c>
      <c r="GG105" s="177" t="s">
        <v>1</v>
      </c>
      <c r="GH105" s="177" t="s">
        <v>1</v>
      </c>
      <c r="GI105" s="177">
        <v>0</v>
      </c>
      <c r="GJ105" s="177">
        <v>0</v>
      </c>
      <c r="GK105" s="177" t="s">
        <v>1</v>
      </c>
      <c r="GL105" s="176" t="s">
        <v>1</v>
      </c>
      <c r="GM105" s="194" t="s">
        <v>1</v>
      </c>
      <c r="GN105" s="194" t="s">
        <v>1</v>
      </c>
      <c r="GO105" s="194" t="s">
        <v>1</v>
      </c>
      <c r="GP105" s="194" t="s">
        <v>1</v>
      </c>
      <c r="GQ105" s="194" t="s">
        <v>1</v>
      </c>
      <c r="GR105" s="194" t="s">
        <v>1</v>
      </c>
      <c r="GS105" s="194" t="s">
        <v>1</v>
      </c>
      <c r="GT105" s="194" t="s">
        <v>1</v>
      </c>
      <c r="GU105" s="194" t="s">
        <v>1</v>
      </c>
      <c r="GV105" s="194" t="s">
        <v>1</v>
      </c>
      <c r="GW105" s="195" t="s">
        <v>1</v>
      </c>
      <c r="GX105" s="196" t="s">
        <v>1</v>
      </c>
      <c r="GY105" s="194" t="s">
        <v>1</v>
      </c>
      <c r="GZ105" s="194">
        <v>0</v>
      </c>
      <c r="HA105" s="194">
        <v>0</v>
      </c>
      <c r="HB105" s="194">
        <v>0</v>
      </c>
      <c r="HC105" s="194">
        <v>0</v>
      </c>
      <c r="HD105" s="194">
        <v>0</v>
      </c>
      <c r="HE105" s="194">
        <v>0</v>
      </c>
      <c r="HF105" s="194">
        <v>0</v>
      </c>
      <c r="HG105" s="194">
        <v>0</v>
      </c>
      <c r="HH105" s="194">
        <v>0</v>
      </c>
      <c r="HI105" s="267">
        <v>0</v>
      </c>
      <c r="HJ105" s="264">
        <v>0</v>
      </c>
      <c r="HK105" s="194">
        <v>0</v>
      </c>
      <c r="HL105" s="194">
        <v>0</v>
      </c>
      <c r="HM105" s="194">
        <v>0</v>
      </c>
      <c r="HN105" s="194">
        <v>0</v>
      </c>
      <c r="HO105" s="194">
        <v>0</v>
      </c>
      <c r="HP105" s="194">
        <v>0</v>
      </c>
      <c r="HQ105" s="194">
        <v>0</v>
      </c>
      <c r="HR105" s="194">
        <v>0</v>
      </c>
      <c r="HS105" s="194">
        <v>0</v>
      </c>
      <c r="HT105" s="194">
        <v>0</v>
      </c>
      <c r="HU105" s="194">
        <v>0</v>
      </c>
      <c r="HV105" s="194">
        <v>0</v>
      </c>
      <c r="HW105" s="194">
        <v>0</v>
      </c>
      <c r="HX105" s="194">
        <v>0</v>
      </c>
      <c r="HY105" s="194">
        <v>0</v>
      </c>
      <c r="HZ105" s="194">
        <v>0</v>
      </c>
      <c r="IA105" s="194">
        <v>0</v>
      </c>
      <c r="IB105" s="194">
        <v>0</v>
      </c>
      <c r="IC105" s="194">
        <v>0</v>
      </c>
      <c r="ID105" s="194">
        <v>0</v>
      </c>
      <c r="IE105" s="194">
        <v>0</v>
      </c>
      <c r="IF105" s="194">
        <v>0</v>
      </c>
      <c r="IG105" s="194">
        <v>0</v>
      </c>
      <c r="IH105" s="194">
        <v>0</v>
      </c>
      <c r="II105" s="194">
        <v>0</v>
      </c>
      <c r="IJ105" s="194">
        <v>0</v>
      </c>
      <c r="IK105" s="194">
        <v>0</v>
      </c>
      <c r="IL105" s="194">
        <v>0</v>
      </c>
      <c r="IM105" s="194">
        <v>0</v>
      </c>
      <c r="IN105" s="194">
        <v>0</v>
      </c>
      <c r="IO105" s="194">
        <v>0</v>
      </c>
      <c r="IP105" s="194">
        <v>0</v>
      </c>
      <c r="IQ105" s="194">
        <v>0</v>
      </c>
      <c r="IR105" s="194">
        <v>0</v>
      </c>
      <c r="IS105" s="194">
        <v>0</v>
      </c>
      <c r="IT105" s="194">
        <v>0</v>
      </c>
      <c r="IU105" s="194">
        <v>0</v>
      </c>
      <c r="IV105" s="194">
        <v>0</v>
      </c>
      <c r="IW105" s="194">
        <v>0</v>
      </c>
      <c r="IX105" s="194">
        <v>0</v>
      </c>
      <c r="IY105" s="194">
        <v>0</v>
      </c>
      <c r="IZ105" s="194">
        <v>0</v>
      </c>
      <c r="JA105" s="194">
        <v>0</v>
      </c>
      <c r="JB105" s="194">
        <v>0</v>
      </c>
      <c r="JC105" s="194">
        <v>0</v>
      </c>
      <c r="JD105" s="194">
        <v>0</v>
      </c>
      <c r="JE105" s="194">
        <v>0</v>
      </c>
      <c r="JF105" s="194">
        <v>0</v>
      </c>
      <c r="JG105" s="194">
        <v>0</v>
      </c>
      <c r="JH105" s="194">
        <v>0</v>
      </c>
      <c r="JI105" s="194">
        <v>0</v>
      </c>
      <c r="JJ105" s="194">
        <v>0</v>
      </c>
      <c r="JK105" s="194">
        <v>0</v>
      </c>
      <c r="JL105" s="194">
        <v>0</v>
      </c>
      <c r="JM105" s="194">
        <v>0</v>
      </c>
      <c r="JN105" s="194">
        <v>0</v>
      </c>
      <c r="JO105" s="194">
        <v>0</v>
      </c>
      <c r="JP105" s="194">
        <v>0</v>
      </c>
      <c r="JQ105" s="194">
        <v>0</v>
      </c>
      <c r="JR105" s="194">
        <v>0</v>
      </c>
      <c r="JS105" s="194">
        <v>0</v>
      </c>
      <c r="JT105" s="194">
        <v>0</v>
      </c>
      <c r="JU105" s="194">
        <v>0</v>
      </c>
      <c r="JV105" s="194">
        <v>0</v>
      </c>
      <c r="JW105" s="194">
        <v>0</v>
      </c>
      <c r="JX105" s="194">
        <v>0</v>
      </c>
      <c r="JY105" s="194">
        <v>0</v>
      </c>
      <c r="JZ105" s="194">
        <v>0</v>
      </c>
      <c r="KA105" s="194">
        <v>0</v>
      </c>
      <c r="KB105" s="194">
        <v>0</v>
      </c>
      <c r="KC105" s="194">
        <v>0</v>
      </c>
      <c r="KD105" s="194">
        <v>0</v>
      </c>
      <c r="KE105" s="194">
        <v>0</v>
      </c>
    </row>
    <row r="106" spans="1:291" ht="13">
      <c r="A106" s="379" t="s">
        <v>61</v>
      </c>
      <c r="B106" s="180" t="s">
        <v>46</v>
      </c>
      <c r="C106" s="180" t="s">
        <v>46</v>
      </c>
      <c r="D106" s="180" t="s">
        <v>46</v>
      </c>
      <c r="E106" s="180" t="s">
        <v>46</v>
      </c>
      <c r="F106" s="180" t="s">
        <v>46</v>
      </c>
      <c r="G106" s="180" t="s">
        <v>46</v>
      </c>
      <c r="H106" s="180" t="s">
        <v>46</v>
      </c>
      <c r="I106" s="180" t="s">
        <v>46</v>
      </c>
      <c r="J106" s="180" t="s">
        <v>46</v>
      </c>
      <c r="K106" s="180" t="s">
        <v>46</v>
      </c>
      <c r="L106" s="180"/>
      <c r="M106" s="181" t="s">
        <v>46</v>
      </c>
      <c r="N106" s="185" t="s">
        <v>46</v>
      </c>
      <c r="O106" s="186" t="s">
        <v>46</v>
      </c>
      <c r="P106" s="186" t="s">
        <v>46</v>
      </c>
      <c r="Q106" s="186" t="s">
        <v>46</v>
      </c>
      <c r="R106" s="186" t="s">
        <v>46</v>
      </c>
      <c r="S106" s="186" t="s">
        <v>46</v>
      </c>
      <c r="T106" s="186" t="s">
        <v>46</v>
      </c>
      <c r="U106" s="186" t="s">
        <v>46</v>
      </c>
      <c r="V106" s="186" t="s">
        <v>46</v>
      </c>
      <c r="W106" s="186" t="s">
        <v>46</v>
      </c>
      <c r="X106" s="186" t="s">
        <v>46</v>
      </c>
      <c r="Y106" s="186" t="s">
        <v>46</v>
      </c>
      <c r="Z106" s="185" t="s">
        <v>46</v>
      </c>
      <c r="AA106" s="186" t="s">
        <v>46</v>
      </c>
      <c r="AB106" s="186" t="s">
        <v>46</v>
      </c>
      <c r="AC106" s="186" t="s">
        <v>46</v>
      </c>
      <c r="AD106" s="186" t="s">
        <v>46</v>
      </c>
      <c r="AE106" s="186" t="s">
        <v>46</v>
      </c>
      <c r="AF106" s="186" t="s">
        <v>46</v>
      </c>
      <c r="AG106" s="186" t="s">
        <v>46</v>
      </c>
      <c r="AH106" s="186" t="s">
        <v>46</v>
      </c>
      <c r="AI106" s="186" t="s">
        <v>46</v>
      </c>
      <c r="AJ106" s="186" t="s">
        <v>46</v>
      </c>
      <c r="AK106" s="186" t="s">
        <v>46</v>
      </c>
      <c r="AL106" s="185" t="s">
        <v>46</v>
      </c>
      <c r="AM106" s="186" t="s">
        <v>46</v>
      </c>
      <c r="AN106" s="186" t="s">
        <v>46</v>
      </c>
      <c r="AO106" s="186" t="s">
        <v>46</v>
      </c>
      <c r="AP106" s="186" t="s">
        <v>46</v>
      </c>
      <c r="AQ106" s="186" t="s">
        <v>46</v>
      </c>
      <c r="AR106" s="186" t="s">
        <v>46</v>
      </c>
      <c r="AS106" s="186" t="s">
        <v>46</v>
      </c>
      <c r="AT106" s="186" t="s">
        <v>46</v>
      </c>
      <c r="AU106" s="186" t="s">
        <v>46</v>
      </c>
      <c r="AV106" s="186" t="s">
        <v>46</v>
      </c>
      <c r="AW106" s="186" t="s">
        <v>46</v>
      </c>
      <c r="AX106" s="185" t="s">
        <v>46</v>
      </c>
      <c r="AY106" s="186"/>
      <c r="AZ106" s="186" t="s">
        <v>46</v>
      </c>
      <c r="BA106" s="186" t="s">
        <v>46</v>
      </c>
      <c r="BB106" s="186" t="s">
        <v>46</v>
      </c>
      <c r="BC106" s="186" t="s">
        <v>46</v>
      </c>
      <c r="BD106" s="186" t="s">
        <v>46</v>
      </c>
      <c r="BE106" s="186" t="s">
        <v>46</v>
      </c>
      <c r="BF106" s="186" t="s">
        <v>46</v>
      </c>
      <c r="BG106" s="186" t="s">
        <v>46</v>
      </c>
      <c r="BH106" s="186" t="s">
        <v>46</v>
      </c>
      <c r="BI106" s="186">
        <v>89</v>
      </c>
      <c r="BJ106" s="185" t="s">
        <v>46</v>
      </c>
      <c r="BK106" s="186" t="s">
        <v>46</v>
      </c>
      <c r="BL106" s="186" t="s">
        <v>46</v>
      </c>
      <c r="BM106" s="186" t="s">
        <v>46</v>
      </c>
      <c r="BN106" s="186" t="s">
        <v>46</v>
      </c>
      <c r="BO106" s="186" t="s">
        <v>46</v>
      </c>
      <c r="BP106" s="186" t="s">
        <v>46</v>
      </c>
      <c r="BQ106" s="186" t="s">
        <v>46</v>
      </c>
      <c r="BR106" s="186" t="s">
        <v>46</v>
      </c>
      <c r="BS106" s="186" t="s">
        <v>46</v>
      </c>
      <c r="BT106" s="186" t="s">
        <v>46</v>
      </c>
      <c r="BU106" s="186">
        <v>83</v>
      </c>
      <c r="BV106" s="185" t="s">
        <v>46</v>
      </c>
      <c r="BW106" s="186" t="s">
        <v>46</v>
      </c>
      <c r="BX106" s="186" t="s">
        <v>46</v>
      </c>
      <c r="BY106" s="186" t="s">
        <v>46</v>
      </c>
      <c r="BZ106" s="186" t="s">
        <v>46</v>
      </c>
      <c r="CA106" s="186" t="s">
        <v>46</v>
      </c>
      <c r="CB106" s="186" t="s">
        <v>46</v>
      </c>
      <c r="CC106" s="186" t="s">
        <v>46</v>
      </c>
      <c r="CD106" s="186" t="s">
        <v>46</v>
      </c>
      <c r="CE106" s="186" t="s">
        <v>46</v>
      </c>
      <c r="CF106" s="186" t="s">
        <v>46</v>
      </c>
      <c r="CG106" s="186">
        <v>83</v>
      </c>
      <c r="CH106" s="185">
        <v>88</v>
      </c>
      <c r="CI106" s="186">
        <v>89</v>
      </c>
      <c r="CJ106" s="186">
        <v>88</v>
      </c>
      <c r="CK106" s="186">
        <v>89</v>
      </c>
      <c r="CL106" s="186">
        <v>88</v>
      </c>
      <c r="CM106" s="186">
        <v>88</v>
      </c>
      <c r="CN106" s="186">
        <v>91</v>
      </c>
      <c r="CO106" s="186">
        <v>91</v>
      </c>
      <c r="CP106" s="186">
        <v>91</v>
      </c>
      <c r="CQ106" s="186">
        <v>88</v>
      </c>
      <c r="CR106" s="186">
        <v>87</v>
      </c>
      <c r="CS106" s="186">
        <v>89</v>
      </c>
      <c r="CT106" s="185">
        <v>91</v>
      </c>
      <c r="CU106" s="186">
        <v>89</v>
      </c>
      <c r="CV106" s="186">
        <v>90</v>
      </c>
      <c r="CW106" s="186">
        <v>90</v>
      </c>
      <c r="CX106" s="186">
        <v>90</v>
      </c>
      <c r="CY106" s="186">
        <v>89</v>
      </c>
      <c r="CZ106" s="186">
        <v>92</v>
      </c>
      <c r="DA106" s="186">
        <v>93</v>
      </c>
      <c r="DB106" s="186">
        <v>93</v>
      </c>
      <c r="DC106" s="186">
        <v>90</v>
      </c>
      <c r="DD106" s="186">
        <v>91</v>
      </c>
      <c r="DE106" s="186">
        <v>89</v>
      </c>
      <c r="DF106" s="185">
        <v>89</v>
      </c>
      <c r="DG106" s="186">
        <v>89</v>
      </c>
      <c r="DH106" s="186">
        <v>87</v>
      </c>
      <c r="DI106" s="186">
        <v>85</v>
      </c>
      <c r="DJ106" s="186">
        <v>84</v>
      </c>
      <c r="DK106" s="186">
        <v>84</v>
      </c>
      <c r="DL106" s="186">
        <v>84</v>
      </c>
      <c r="DM106" s="186">
        <v>82</v>
      </c>
      <c r="DN106" s="186">
        <v>82</v>
      </c>
      <c r="DO106" s="186">
        <v>79</v>
      </c>
      <c r="DP106" s="186">
        <v>79</v>
      </c>
      <c r="DQ106" s="186">
        <v>79</v>
      </c>
      <c r="DR106" s="185">
        <v>77</v>
      </c>
      <c r="DS106" s="171">
        <f>SUM(DS104:DS105)</f>
        <v>76</v>
      </c>
      <c r="DT106" s="186">
        <v>76</v>
      </c>
      <c r="DU106" s="186">
        <v>76</v>
      </c>
      <c r="DV106" s="186">
        <v>76</v>
      </c>
      <c r="DW106" s="186">
        <v>74</v>
      </c>
      <c r="DX106" s="186">
        <v>73</v>
      </c>
      <c r="DY106" s="186">
        <v>72</v>
      </c>
      <c r="DZ106" s="186">
        <v>70</v>
      </c>
      <c r="EA106" s="186">
        <v>69</v>
      </c>
      <c r="EB106" s="186">
        <v>69</v>
      </c>
      <c r="EC106" s="186">
        <v>70</v>
      </c>
      <c r="ED106" s="185">
        <v>70</v>
      </c>
      <c r="EE106" s="186">
        <v>71</v>
      </c>
      <c r="EF106" s="186">
        <v>70</v>
      </c>
      <c r="EG106" s="186">
        <v>69</v>
      </c>
      <c r="EH106" s="186">
        <v>69</v>
      </c>
      <c r="EI106" s="186">
        <v>69</v>
      </c>
      <c r="EJ106" s="186">
        <v>67</v>
      </c>
      <c r="EK106" s="186">
        <v>67</v>
      </c>
      <c r="EL106" s="186">
        <v>66</v>
      </c>
      <c r="EM106" s="186">
        <v>66</v>
      </c>
      <c r="EN106" s="186">
        <v>66</v>
      </c>
      <c r="EO106" s="187">
        <v>71</v>
      </c>
      <c r="EP106" s="185">
        <v>71</v>
      </c>
      <c r="EQ106" s="186">
        <v>71</v>
      </c>
      <c r="ER106" s="186">
        <v>71</v>
      </c>
      <c r="ES106" s="186">
        <v>72</v>
      </c>
      <c r="ET106" s="186">
        <v>71</v>
      </c>
      <c r="EU106" s="186">
        <v>70</v>
      </c>
      <c r="EV106" s="186">
        <v>70</v>
      </c>
      <c r="EW106" s="186">
        <v>69</v>
      </c>
      <c r="EX106" s="186">
        <v>69</v>
      </c>
      <c r="EY106" s="186">
        <v>68</v>
      </c>
      <c r="EZ106" s="186">
        <v>70</v>
      </c>
      <c r="FA106" s="187">
        <v>69</v>
      </c>
      <c r="FB106" s="185">
        <v>69</v>
      </c>
      <c r="FC106" s="186">
        <v>70</v>
      </c>
      <c r="FD106" s="186">
        <v>70</v>
      </c>
      <c r="FE106" s="186">
        <v>70</v>
      </c>
      <c r="FF106" s="186">
        <v>71</v>
      </c>
      <c r="FG106" s="186">
        <v>71</v>
      </c>
      <c r="FH106" s="186">
        <v>72</v>
      </c>
      <c r="FI106" s="186">
        <v>72</v>
      </c>
      <c r="FJ106" s="186">
        <v>72</v>
      </c>
      <c r="FK106" s="186">
        <v>72</v>
      </c>
      <c r="FL106" s="186">
        <v>72</v>
      </c>
      <c r="FM106" s="188">
        <v>74</v>
      </c>
      <c r="FN106" s="185">
        <v>74</v>
      </c>
      <c r="FO106" s="186">
        <v>65</v>
      </c>
      <c r="FP106" s="186">
        <v>64</v>
      </c>
      <c r="FQ106" s="186">
        <v>64</v>
      </c>
      <c r="FR106" s="186">
        <v>65</v>
      </c>
      <c r="FS106" s="186">
        <v>65</v>
      </c>
      <c r="FT106" s="186">
        <v>65</v>
      </c>
      <c r="FU106" s="186">
        <v>64</v>
      </c>
      <c r="FV106" s="186">
        <v>64</v>
      </c>
      <c r="FW106" s="186">
        <v>65</v>
      </c>
      <c r="FX106" s="186">
        <v>64</v>
      </c>
      <c r="FY106" s="188">
        <v>62</v>
      </c>
      <c r="FZ106" s="185">
        <v>62</v>
      </c>
      <c r="GA106" s="186">
        <v>62</v>
      </c>
      <c r="GB106" s="186">
        <v>62</v>
      </c>
      <c r="GC106" s="186">
        <v>61</v>
      </c>
      <c r="GD106" s="186">
        <v>61</v>
      </c>
      <c r="GE106" s="186">
        <v>61</v>
      </c>
      <c r="GF106" s="186">
        <v>61</v>
      </c>
      <c r="GG106" s="171">
        <v>61</v>
      </c>
      <c r="GH106" s="171">
        <v>60</v>
      </c>
      <c r="GI106" s="171">
        <v>60</v>
      </c>
      <c r="GJ106" s="171">
        <v>60</v>
      </c>
      <c r="GK106" s="171">
        <v>60</v>
      </c>
      <c r="GL106" s="185">
        <v>60</v>
      </c>
      <c r="GM106" s="171">
        <v>60</v>
      </c>
      <c r="GN106" s="171">
        <v>59</v>
      </c>
      <c r="GO106" s="171">
        <v>59</v>
      </c>
      <c r="GP106" s="171">
        <v>58</v>
      </c>
      <c r="GV106" s="171">
        <v>52</v>
      </c>
      <c r="GW106" s="172">
        <v>51</v>
      </c>
      <c r="GX106" s="173">
        <v>46</v>
      </c>
      <c r="GY106" s="171">
        <v>46</v>
      </c>
      <c r="GZ106" s="171">
        <v>45</v>
      </c>
      <c r="HA106" s="171">
        <v>44</v>
      </c>
      <c r="HB106" s="171">
        <v>44</v>
      </c>
      <c r="HC106" s="171">
        <v>43</v>
      </c>
      <c r="HD106" s="171">
        <v>43</v>
      </c>
      <c r="HE106" s="171">
        <v>41</v>
      </c>
      <c r="HF106" s="171">
        <v>41</v>
      </c>
      <c r="HG106" s="171">
        <v>41</v>
      </c>
      <c r="HH106" s="171">
        <v>41</v>
      </c>
      <c r="HI106" s="261">
        <v>41</v>
      </c>
      <c r="HJ106" s="257">
        <v>41</v>
      </c>
      <c r="HK106" s="171">
        <v>41</v>
      </c>
      <c r="HL106" s="171">
        <f t="shared" ref="HL106:HN106" si="31">SUM(HL104:HL105)</f>
        <v>40</v>
      </c>
      <c r="HM106" s="171">
        <f t="shared" si="31"/>
        <v>38</v>
      </c>
      <c r="HN106" s="171">
        <f t="shared" si="31"/>
        <v>38</v>
      </c>
      <c r="HO106" s="171">
        <v>38</v>
      </c>
      <c r="HP106" s="171">
        <v>38</v>
      </c>
      <c r="HQ106" s="171">
        <v>38</v>
      </c>
      <c r="HR106" s="171">
        <v>38</v>
      </c>
      <c r="HS106" s="171">
        <v>38</v>
      </c>
      <c r="HT106" s="171">
        <v>38</v>
      </c>
      <c r="HU106" s="171">
        <f t="shared" ref="HU106" si="32">SUM(HU104:HU105)</f>
        <v>37</v>
      </c>
      <c r="HV106" s="171">
        <v>36</v>
      </c>
      <c r="HW106" s="171">
        <v>35</v>
      </c>
      <c r="HX106" s="171">
        <v>35</v>
      </c>
      <c r="HY106" s="171">
        <v>34</v>
      </c>
      <c r="HZ106" s="171">
        <v>34</v>
      </c>
      <c r="IA106" s="171">
        <f t="shared" ref="IA106" si="33">SUM(IA104:IA105)</f>
        <v>34</v>
      </c>
      <c r="IB106" s="171">
        <v>34</v>
      </c>
      <c r="IC106" s="171">
        <v>32</v>
      </c>
      <c r="ID106" s="171">
        <v>32</v>
      </c>
      <c r="IE106" s="171">
        <v>32</v>
      </c>
      <c r="IF106" s="171">
        <v>33</v>
      </c>
      <c r="IG106" s="171">
        <v>33</v>
      </c>
      <c r="IH106" s="171">
        <v>33</v>
      </c>
      <c r="II106" s="171">
        <v>32</v>
      </c>
      <c r="IJ106" s="171">
        <v>31</v>
      </c>
      <c r="IK106" s="171">
        <v>32</v>
      </c>
      <c r="IL106" s="171">
        <v>31</v>
      </c>
      <c r="IM106" s="171">
        <v>31</v>
      </c>
      <c r="IN106" s="171">
        <v>29</v>
      </c>
      <c r="IO106" s="171">
        <v>29</v>
      </c>
      <c r="IP106" s="171">
        <v>29</v>
      </c>
      <c r="IQ106" s="171">
        <f>SUM(IQ104:IQ105)</f>
        <v>29</v>
      </c>
      <c r="IR106" s="171">
        <v>27</v>
      </c>
      <c r="IS106" s="171">
        <v>27</v>
      </c>
      <c r="IT106" s="171">
        <v>27</v>
      </c>
      <c r="IU106" s="171">
        <v>27</v>
      </c>
      <c r="IV106" s="171">
        <v>27</v>
      </c>
      <c r="IW106" s="171">
        <v>27</v>
      </c>
      <c r="IX106" s="171">
        <v>27</v>
      </c>
      <c r="IY106" s="171">
        <v>27</v>
      </c>
      <c r="IZ106" s="171">
        <v>27</v>
      </c>
      <c r="JA106" s="171">
        <v>27</v>
      </c>
      <c r="JB106" s="171">
        <v>27</v>
      </c>
      <c r="JC106" s="171">
        <v>27</v>
      </c>
      <c r="JD106" s="171">
        <v>27</v>
      </c>
      <c r="JE106" s="171">
        <v>26</v>
      </c>
      <c r="JF106" s="171">
        <v>26</v>
      </c>
      <c r="JG106" s="171">
        <v>26</v>
      </c>
      <c r="JH106" s="171">
        <v>26</v>
      </c>
      <c r="JI106" s="171">
        <v>26</v>
      </c>
      <c r="JJ106" s="171">
        <v>26</v>
      </c>
      <c r="JK106" s="171">
        <v>26</v>
      </c>
      <c r="JL106" s="171">
        <v>26</v>
      </c>
      <c r="JM106" s="171">
        <v>26</v>
      </c>
      <c r="JN106" s="171">
        <v>26</v>
      </c>
      <c r="JO106" s="171">
        <v>26</v>
      </c>
      <c r="JP106" s="171">
        <v>25</v>
      </c>
      <c r="JQ106" s="171">
        <v>25</v>
      </c>
      <c r="JR106" s="171">
        <v>25</v>
      </c>
      <c r="JS106" s="171">
        <v>25</v>
      </c>
      <c r="JT106" s="171">
        <v>25</v>
      </c>
      <c r="JU106" s="171">
        <v>25</v>
      </c>
      <c r="JV106" s="171">
        <v>25</v>
      </c>
      <c r="JW106" s="171">
        <v>24</v>
      </c>
      <c r="JX106" s="171">
        <v>24</v>
      </c>
      <c r="JY106" s="171">
        <v>24</v>
      </c>
      <c r="JZ106" s="171">
        <v>19</v>
      </c>
      <c r="KA106" s="171">
        <v>7</v>
      </c>
      <c r="KB106" s="171">
        <v>7</v>
      </c>
      <c r="KC106" s="171">
        <v>7</v>
      </c>
      <c r="KD106" s="171">
        <v>7</v>
      </c>
      <c r="KE106" s="171">
        <v>7</v>
      </c>
    </row>
    <row r="107" spans="1:291" ht="13">
      <c r="A107" s="379" t="s">
        <v>270</v>
      </c>
      <c r="B107" s="197">
        <v>0</v>
      </c>
      <c r="C107" s="197">
        <v>0</v>
      </c>
      <c r="D107" s="197">
        <v>0</v>
      </c>
      <c r="E107" s="197">
        <v>0</v>
      </c>
      <c r="F107" s="197">
        <v>0</v>
      </c>
      <c r="G107" s="197">
        <v>0</v>
      </c>
      <c r="H107" s="197">
        <v>0</v>
      </c>
      <c r="I107" s="197">
        <v>0</v>
      </c>
      <c r="J107" s="197">
        <v>0</v>
      </c>
      <c r="K107" s="197">
        <v>0</v>
      </c>
      <c r="L107" s="197"/>
      <c r="M107" s="198">
        <v>0</v>
      </c>
      <c r="N107" s="199">
        <v>0</v>
      </c>
      <c r="O107" s="200">
        <v>0</v>
      </c>
      <c r="P107" s="200">
        <v>0</v>
      </c>
      <c r="Q107" s="200">
        <v>0</v>
      </c>
      <c r="R107" s="200">
        <v>0</v>
      </c>
      <c r="S107" s="200">
        <v>0</v>
      </c>
      <c r="T107" s="200">
        <v>0</v>
      </c>
      <c r="U107" s="200">
        <v>0</v>
      </c>
      <c r="V107" s="200">
        <v>0</v>
      </c>
      <c r="W107" s="200">
        <v>0</v>
      </c>
      <c r="X107" s="200">
        <v>0</v>
      </c>
      <c r="Y107" s="200">
        <v>0</v>
      </c>
      <c r="Z107" s="199">
        <v>0</v>
      </c>
      <c r="AA107" s="200">
        <v>0</v>
      </c>
      <c r="AB107" s="200">
        <v>0</v>
      </c>
      <c r="AC107" s="200">
        <v>0</v>
      </c>
      <c r="AD107" s="200">
        <v>0</v>
      </c>
      <c r="AE107" s="200">
        <v>0</v>
      </c>
      <c r="AF107" s="200">
        <v>0</v>
      </c>
      <c r="AG107" s="200">
        <v>0</v>
      </c>
      <c r="AH107" s="200">
        <v>0</v>
      </c>
      <c r="AI107" s="200">
        <v>0</v>
      </c>
      <c r="AJ107" s="200">
        <v>0</v>
      </c>
      <c r="AK107" s="200">
        <v>0</v>
      </c>
      <c r="AL107" s="199">
        <v>0</v>
      </c>
      <c r="AM107" s="200">
        <v>0</v>
      </c>
      <c r="AN107" s="200">
        <v>0</v>
      </c>
      <c r="AO107" s="200">
        <v>0</v>
      </c>
      <c r="AP107" s="200">
        <v>0</v>
      </c>
      <c r="AQ107" s="200">
        <v>0</v>
      </c>
      <c r="AR107" s="200">
        <v>0</v>
      </c>
      <c r="AS107" s="200">
        <v>0</v>
      </c>
      <c r="AT107" s="200">
        <v>0</v>
      </c>
      <c r="AU107" s="200">
        <v>0</v>
      </c>
      <c r="AV107" s="200">
        <v>0</v>
      </c>
      <c r="AW107" s="200">
        <v>0</v>
      </c>
      <c r="AX107" s="199">
        <v>0</v>
      </c>
      <c r="AY107" s="200">
        <v>0</v>
      </c>
      <c r="AZ107" s="200">
        <v>0</v>
      </c>
      <c r="BA107" s="200">
        <v>0</v>
      </c>
      <c r="BB107" s="200">
        <v>0</v>
      </c>
      <c r="BC107" s="200">
        <v>0</v>
      </c>
      <c r="BD107" s="200">
        <v>0</v>
      </c>
      <c r="BE107" s="200">
        <v>0</v>
      </c>
      <c r="BF107" s="200">
        <v>0</v>
      </c>
      <c r="BG107" s="200">
        <v>0</v>
      </c>
      <c r="BH107" s="200">
        <v>0</v>
      </c>
      <c r="BI107" s="200">
        <v>0</v>
      </c>
      <c r="BJ107" s="199">
        <v>0</v>
      </c>
      <c r="BK107" s="200">
        <v>0</v>
      </c>
      <c r="BL107" s="200">
        <v>0</v>
      </c>
      <c r="BM107" s="200">
        <v>0</v>
      </c>
      <c r="BN107" s="200">
        <v>0</v>
      </c>
      <c r="BO107" s="200">
        <v>0</v>
      </c>
      <c r="BP107" s="200">
        <v>0</v>
      </c>
      <c r="BQ107" s="200">
        <v>0</v>
      </c>
      <c r="BR107" s="200">
        <v>0</v>
      </c>
      <c r="BS107" s="200">
        <v>0</v>
      </c>
      <c r="BT107" s="200">
        <v>0</v>
      </c>
      <c r="BU107" s="200">
        <v>0</v>
      </c>
      <c r="BV107" s="199">
        <v>0</v>
      </c>
      <c r="BW107" s="200">
        <v>0</v>
      </c>
      <c r="BX107" s="200">
        <v>0</v>
      </c>
      <c r="BY107" s="200">
        <v>0</v>
      </c>
      <c r="BZ107" s="200">
        <v>0</v>
      </c>
      <c r="CA107" s="200">
        <v>0</v>
      </c>
      <c r="CB107" s="200">
        <v>0</v>
      </c>
      <c r="CC107" s="200">
        <v>0</v>
      </c>
      <c r="CD107" s="200">
        <v>0</v>
      </c>
      <c r="CE107" s="200">
        <v>0</v>
      </c>
      <c r="CF107" s="200">
        <v>0</v>
      </c>
      <c r="CG107" s="200">
        <v>0</v>
      </c>
      <c r="CH107" s="199">
        <v>0</v>
      </c>
      <c r="CI107" s="200">
        <v>0</v>
      </c>
      <c r="CJ107" s="200">
        <v>0</v>
      </c>
      <c r="CK107" s="200">
        <v>0</v>
      </c>
      <c r="CL107" s="200">
        <v>0</v>
      </c>
      <c r="CM107" s="200">
        <v>0</v>
      </c>
      <c r="CN107" s="200">
        <v>0</v>
      </c>
      <c r="CO107" s="200">
        <v>0</v>
      </c>
      <c r="CP107" s="200">
        <v>0</v>
      </c>
      <c r="CQ107" s="200">
        <v>0</v>
      </c>
      <c r="CR107" s="200">
        <v>0</v>
      </c>
      <c r="CS107" s="200">
        <v>0</v>
      </c>
      <c r="CT107" s="199">
        <v>0</v>
      </c>
      <c r="CU107" s="200">
        <v>0</v>
      </c>
      <c r="CV107" s="200">
        <v>0</v>
      </c>
      <c r="CW107" s="200">
        <v>0</v>
      </c>
      <c r="CX107" s="200">
        <v>0</v>
      </c>
      <c r="CY107" s="200">
        <v>0</v>
      </c>
      <c r="CZ107" s="200">
        <v>0</v>
      </c>
      <c r="DA107" s="200">
        <v>0</v>
      </c>
      <c r="DB107" s="200">
        <v>0</v>
      </c>
      <c r="DC107" s="200">
        <v>0</v>
      </c>
      <c r="DD107" s="200">
        <v>0</v>
      </c>
      <c r="DE107" s="200">
        <v>0</v>
      </c>
      <c r="DF107" s="199">
        <v>0</v>
      </c>
      <c r="DG107" s="200">
        <v>0</v>
      </c>
      <c r="DH107" s="200">
        <v>0</v>
      </c>
      <c r="DI107" s="200">
        <v>0</v>
      </c>
      <c r="DJ107" s="200">
        <v>0</v>
      </c>
      <c r="DK107" s="200">
        <v>0</v>
      </c>
      <c r="DL107" s="200">
        <v>0</v>
      </c>
      <c r="DM107" s="200">
        <v>0</v>
      </c>
      <c r="DN107" s="200">
        <v>0</v>
      </c>
      <c r="DO107" s="200">
        <v>0</v>
      </c>
      <c r="DP107" s="200">
        <v>0</v>
      </c>
      <c r="DQ107" s="200">
        <v>0</v>
      </c>
      <c r="DR107" s="199">
        <v>0</v>
      </c>
      <c r="DS107" s="171">
        <v>0</v>
      </c>
      <c r="DT107" s="200">
        <v>0</v>
      </c>
      <c r="DU107" s="200">
        <v>0</v>
      </c>
      <c r="DV107" s="200">
        <v>0</v>
      </c>
      <c r="DW107" s="200">
        <v>0</v>
      </c>
      <c r="DX107" s="200">
        <v>0</v>
      </c>
      <c r="DY107" s="200">
        <v>10</v>
      </c>
      <c r="DZ107" s="200">
        <v>10</v>
      </c>
      <c r="EA107" s="200">
        <v>10</v>
      </c>
      <c r="EB107" s="200">
        <v>20</v>
      </c>
      <c r="EC107" s="200">
        <v>20</v>
      </c>
      <c r="ED107" s="199">
        <v>20</v>
      </c>
      <c r="EE107" s="200">
        <v>20</v>
      </c>
      <c r="EF107" s="200">
        <v>20</v>
      </c>
      <c r="EG107" s="200">
        <v>20</v>
      </c>
      <c r="EH107" s="200">
        <v>20</v>
      </c>
      <c r="EI107" s="200">
        <v>30</v>
      </c>
      <c r="EJ107" s="200">
        <v>30</v>
      </c>
      <c r="EK107" s="200">
        <v>40</v>
      </c>
      <c r="EL107" s="200">
        <v>40</v>
      </c>
      <c r="EM107" s="200">
        <v>50</v>
      </c>
      <c r="EN107" s="200">
        <v>50</v>
      </c>
      <c r="EO107" s="201">
        <v>50</v>
      </c>
      <c r="EP107" s="199">
        <v>70</v>
      </c>
      <c r="EQ107" s="200">
        <v>70</v>
      </c>
      <c r="ER107" s="200">
        <v>70</v>
      </c>
      <c r="ES107" s="200">
        <v>70</v>
      </c>
      <c r="ET107" s="200">
        <v>70</v>
      </c>
      <c r="EU107" s="200">
        <v>70</v>
      </c>
      <c r="EV107" s="200">
        <v>70</v>
      </c>
      <c r="EW107" s="200">
        <v>70</v>
      </c>
      <c r="EX107" s="200">
        <v>70</v>
      </c>
      <c r="EY107" s="200">
        <v>70</v>
      </c>
      <c r="EZ107" s="200">
        <v>70</v>
      </c>
      <c r="FA107" s="201">
        <v>70</v>
      </c>
      <c r="FB107" s="199">
        <v>70</v>
      </c>
      <c r="FC107" s="200">
        <v>70</v>
      </c>
      <c r="FD107" s="200">
        <v>70</v>
      </c>
      <c r="FE107" s="200">
        <v>70</v>
      </c>
      <c r="FF107" s="200">
        <v>70</v>
      </c>
      <c r="FG107" s="200">
        <v>70</v>
      </c>
      <c r="FH107" s="200">
        <v>70</v>
      </c>
      <c r="FI107" s="200">
        <v>69</v>
      </c>
      <c r="FJ107" s="200">
        <v>0</v>
      </c>
      <c r="FK107" s="200">
        <v>0</v>
      </c>
      <c r="FL107" s="200">
        <v>0</v>
      </c>
      <c r="FM107" s="202">
        <v>0</v>
      </c>
      <c r="FN107" s="199">
        <v>0</v>
      </c>
      <c r="FO107" s="200">
        <v>0</v>
      </c>
      <c r="FP107" s="200">
        <v>0</v>
      </c>
      <c r="FQ107" s="200">
        <v>0</v>
      </c>
      <c r="FR107" s="200" t="s">
        <v>1</v>
      </c>
      <c r="FS107" s="200" t="s">
        <v>1</v>
      </c>
      <c r="FT107" s="200" t="s">
        <v>1</v>
      </c>
      <c r="FU107" s="200" t="s">
        <v>1</v>
      </c>
      <c r="FV107" s="200" t="s">
        <v>1</v>
      </c>
      <c r="FW107" s="200" t="s">
        <v>1</v>
      </c>
      <c r="FX107" s="200" t="s">
        <v>1</v>
      </c>
      <c r="FY107" s="202" t="s">
        <v>1</v>
      </c>
      <c r="FZ107" s="199" t="s">
        <v>1</v>
      </c>
      <c r="GA107" s="200" t="s">
        <v>1</v>
      </c>
      <c r="GB107" s="200" t="s">
        <v>1</v>
      </c>
      <c r="GC107" s="200" t="s">
        <v>1</v>
      </c>
      <c r="GD107" s="200" t="s">
        <v>1</v>
      </c>
      <c r="GE107" s="200" t="s">
        <v>1</v>
      </c>
      <c r="GF107" s="200" t="s">
        <v>1</v>
      </c>
      <c r="GG107" s="203" t="s">
        <v>1</v>
      </c>
      <c r="GH107" s="203" t="s">
        <v>1</v>
      </c>
      <c r="GI107" s="203">
        <v>0</v>
      </c>
      <c r="GJ107" s="203">
        <v>0</v>
      </c>
      <c r="GK107" s="203" t="s">
        <v>1</v>
      </c>
      <c r="GL107" s="199" t="s">
        <v>1</v>
      </c>
      <c r="GM107" s="203" t="s">
        <v>1</v>
      </c>
      <c r="GN107" s="203" t="s">
        <v>1</v>
      </c>
      <c r="GO107" s="203" t="s">
        <v>1</v>
      </c>
      <c r="GP107" s="203" t="s">
        <v>1</v>
      </c>
      <c r="GQ107" s="203" t="s">
        <v>1</v>
      </c>
      <c r="GR107" s="203" t="s">
        <v>1</v>
      </c>
      <c r="GS107" s="203" t="s">
        <v>1</v>
      </c>
      <c r="GT107" s="203" t="s">
        <v>1</v>
      </c>
      <c r="GU107" s="203" t="s">
        <v>1</v>
      </c>
      <c r="GV107" s="203" t="s">
        <v>1</v>
      </c>
      <c r="GW107" s="204" t="s">
        <v>1</v>
      </c>
      <c r="GX107" s="205" t="s">
        <v>1</v>
      </c>
      <c r="GY107" s="203" t="s">
        <v>1</v>
      </c>
      <c r="GZ107" s="203" t="s">
        <v>1</v>
      </c>
      <c r="HA107" s="203" t="s">
        <v>1</v>
      </c>
      <c r="HB107" s="203" t="s">
        <v>1</v>
      </c>
      <c r="HC107" s="203" t="s">
        <v>1</v>
      </c>
      <c r="HD107" s="203" t="s">
        <v>1</v>
      </c>
      <c r="HE107" s="203" t="s">
        <v>1</v>
      </c>
      <c r="HF107" s="203" t="s">
        <v>1</v>
      </c>
      <c r="HG107" s="203" t="s">
        <v>1</v>
      </c>
      <c r="HH107" s="203" t="s">
        <v>1</v>
      </c>
      <c r="HI107" s="268" t="s">
        <v>1</v>
      </c>
      <c r="HJ107" s="265" t="s">
        <v>1</v>
      </c>
      <c r="HK107" s="203" t="s">
        <v>1</v>
      </c>
      <c r="HL107" s="203" t="s">
        <v>1</v>
      </c>
      <c r="HM107" s="203" t="s">
        <v>1</v>
      </c>
      <c r="HN107" s="203" t="s">
        <v>1</v>
      </c>
      <c r="HO107" s="203" t="s">
        <v>1</v>
      </c>
      <c r="HP107" s="203" t="s">
        <v>1</v>
      </c>
      <c r="HQ107" s="203" t="s">
        <v>1</v>
      </c>
      <c r="HR107" s="203" t="s">
        <v>1</v>
      </c>
      <c r="HS107" s="203" t="s">
        <v>1</v>
      </c>
      <c r="HT107" s="203" t="s">
        <v>1</v>
      </c>
      <c r="HU107" s="203" t="s">
        <v>1</v>
      </c>
      <c r="HV107" s="203" t="s">
        <v>1</v>
      </c>
      <c r="HW107" s="203" t="s">
        <v>1</v>
      </c>
      <c r="HX107" s="203" t="s">
        <v>1</v>
      </c>
      <c r="HY107" s="203" t="s">
        <v>1</v>
      </c>
      <c r="HZ107" s="203" t="s">
        <v>1</v>
      </c>
      <c r="IA107" s="203" t="s">
        <v>1</v>
      </c>
      <c r="IB107" s="203" t="s">
        <v>1</v>
      </c>
      <c r="IC107" s="203" t="s">
        <v>1</v>
      </c>
      <c r="ID107" s="203" t="s">
        <v>1</v>
      </c>
      <c r="IE107" s="203" t="s">
        <v>1</v>
      </c>
      <c r="IF107" s="203" t="s">
        <v>1</v>
      </c>
      <c r="IG107" s="203" t="s">
        <v>1</v>
      </c>
      <c r="IH107" s="203" t="s">
        <v>1</v>
      </c>
      <c r="II107" s="203" t="s">
        <v>1</v>
      </c>
      <c r="IJ107" s="203" t="s">
        <v>1</v>
      </c>
      <c r="IK107" s="203" t="s">
        <v>1</v>
      </c>
      <c r="IL107" s="203" t="s">
        <v>1</v>
      </c>
      <c r="IM107" s="203" t="s">
        <v>1</v>
      </c>
      <c r="IN107" s="203" t="s">
        <v>1</v>
      </c>
      <c r="IO107" s="203" t="s">
        <v>1</v>
      </c>
      <c r="IP107" s="203" t="s">
        <v>1</v>
      </c>
      <c r="IQ107" s="203">
        <v>0</v>
      </c>
      <c r="IR107" s="203">
        <v>0</v>
      </c>
      <c r="IS107" s="203">
        <v>0</v>
      </c>
      <c r="IT107" s="203">
        <v>0</v>
      </c>
      <c r="IU107" s="203">
        <v>0</v>
      </c>
      <c r="IV107" s="203">
        <v>0</v>
      </c>
      <c r="IW107" s="203">
        <v>0</v>
      </c>
      <c r="IX107" s="203">
        <v>0</v>
      </c>
      <c r="IY107" s="203">
        <v>0</v>
      </c>
      <c r="IZ107" s="203">
        <v>0</v>
      </c>
      <c r="JA107" s="203">
        <v>0</v>
      </c>
      <c r="JB107" s="203">
        <v>0</v>
      </c>
      <c r="JC107" s="203">
        <v>0</v>
      </c>
      <c r="JD107" s="203">
        <v>0</v>
      </c>
      <c r="JE107" s="203">
        <v>0</v>
      </c>
      <c r="JF107" s="203">
        <v>0</v>
      </c>
      <c r="JG107" s="203">
        <v>0</v>
      </c>
      <c r="JH107" s="203">
        <v>0</v>
      </c>
      <c r="JI107" s="203">
        <v>0</v>
      </c>
      <c r="JJ107" s="203">
        <v>0</v>
      </c>
      <c r="JK107" s="203">
        <v>0</v>
      </c>
      <c r="JL107" s="203">
        <v>0</v>
      </c>
      <c r="JM107" s="203">
        <v>0</v>
      </c>
      <c r="JN107" s="203">
        <v>0</v>
      </c>
      <c r="JO107" s="203">
        <v>0</v>
      </c>
      <c r="JP107" s="203">
        <v>0</v>
      </c>
      <c r="JQ107" s="203">
        <v>0</v>
      </c>
      <c r="JR107" s="203">
        <v>0</v>
      </c>
      <c r="JS107" s="203">
        <v>0</v>
      </c>
      <c r="JT107" s="203">
        <v>0</v>
      </c>
      <c r="JU107" s="203">
        <v>0</v>
      </c>
      <c r="JV107" s="203">
        <v>0</v>
      </c>
      <c r="JW107" s="203">
        <v>0</v>
      </c>
      <c r="JX107" s="203">
        <v>0</v>
      </c>
      <c r="JY107" s="203">
        <v>0</v>
      </c>
      <c r="JZ107" s="203">
        <v>0</v>
      </c>
      <c r="KA107" s="203">
        <v>0</v>
      </c>
      <c r="KB107" s="203">
        <v>0</v>
      </c>
      <c r="KC107" s="203">
        <v>0</v>
      </c>
      <c r="KD107" s="203">
        <v>0</v>
      </c>
      <c r="KE107" s="203">
        <v>0</v>
      </c>
    </row>
    <row r="108" spans="1:291" ht="13">
      <c r="A108" s="379" t="s">
        <v>258</v>
      </c>
      <c r="B108" s="180" t="s">
        <v>46</v>
      </c>
      <c r="C108" s="180" t="s">
        <v>46</v>
      </c>
      <c r="D108" s="180" t="s">
        <v>46</v>
      </c>
      <c r="E108" s="180" t="s">
        <v>46</v>
      </c>
      <c r="F108" s="180" t="s">
        <v>46</v>
      </c>
      <c r="G108" s="180" t="s">
        <v>46</v>
      </c>
      <c r="H108" s="180" t="s">
        <v>46</v>
      </c>
      <c r="I108" s="180" t="s">
        <v>46</v>
      </c>
      <c r="J108" s="180" t="s">
        <v>46</v>
      </c>
      <c r="K108" s="180" t="s">
        <v>46</v>
      </c>
      <c r="L108" s="180"/>
      <c r="M108" s="181" t="s">
        <v>46</v>
      </c>
      <c r="N108" s="176" t="s">
        <v>46</v>
      </c>
      <c r="O108" s="177" t="s">
        <v>46</v>
      </c>
      <c r="P108" s="177" t="s">
        <v>46</v>
      </c>
      <c r="Q108" s="177" t="s">
        <v>46</v>
      </c>
      <c r="R108" s="177" t="s">
        <v>46</v>
      </c>
      <c r="S108" s="177" t="s">
        <v>46</v>
      </c>
      <c r="T108" s="177" t="s">
        <v>46</v>
      </c>
      <c r="U108" s="177" t="s">
        <v>46</v>
      </c>
      <c r="V108" s="177" t="s">
        <v>46</v>
      </c>
      <c r="W108" s="177" t="s">
        <v>46</v>
      </c>
      <c r="X108" s="177" t="s">
        <v>46</v>
      </c>
      <c r="Y108" s="177" t="s">
        <v>46</v>
      </c>
      <c r="Z108" s="176" t="s">
        <v>46</v>
      </c>
      <c r="AA108" s="177" t="s">
        <v>46</v>
      </c>
      <c r="AB108" s="177" t="s">
        <v>46</v>
      </c>
      <c r="AC108" s="177" t="s">
        <v>46</v>
      </c>
      <c r="AD108" s="177" t="s">
        <v>46</v>
      </c>
      <c r="AE108" s="177" t="s">
        <v>46</v>
      </c>
      <c r="AF108" s="177" t="s">
        <v>46</v>
      </c>
      <c r="AG108" s="177" t="s">
        <v>46</v>
      </c>
      <c r="AH108" s="177" t="s">
        <v>46</v>
      </c>
      <c r="AI108" s="177" t="s">
        <v>46</v>
      </c>
      <c r="AJ108" s="177" t="s">
        <v>46</v>
      </c>
      <c r="AK108" s="177" t="s">
        <v>46</v>
      </c>
      <c r="AL108" s="176" t="s">
        <v>46</v>
      </c>
      <c r="AM108" s="177" t="s">
        <v>46</v>
      </c>
      <c r="AN108" s="177" t="s">
        <v>46</v>
      </c>
      <c r="AO108" s="177" t="s">
        <v>46</v>
      </c>
      <c r="AP108" s="177" t="s">
        <v>46</v>
      </c>
      <c r="AQ108" s="177" t="s">
        <v>46</v>
      </c>
      <c r="AR108" s="177" t="s">
        <v>46</v>
      </c>
      <c r="AS108" s="177" t="s">
        <v>46</v>
      </c>
      <c r="AT108" s="177" t="s">
        <v>46</v>
      </c>
      <c r="AU108" s="177" t="s">
        <v>46</v>
      </c>
      <c r="AV108" s="177" t="s">
        <v>46</v>
      </c>
      <c r="AW108" s="177" t="s">
        <v>46</v>
      </c>
      <c r="AX108" s="176" t="s">
        <v>46</v>
      </c>
      <c r="AY108" s="177" t="s">
        <v>46</v>
      </c>
      <c r="AZ108" s="177" t="s">
        <v>46</v>
      </c>
      <c r="BA108" s="177" t="s">
        <v>46</v>
      </c>
      <c r="BB108" s="177" t="s">
        <v>46</v>
      </c>
      <c r="BC108" s="177" t="s">
        <v>46</v>
      </c>
      <c r="BD108" s="177" t="s">
        <v>46</v>
      </c>
      <c r="BE108" s="177" t="s">
        <v>46</v>
      </c>
      <c r="BF108" s="177" t="s">
        <v>46</v>
      </c>
      <c r="BG108" s="177" t="s">
        <v>46</v>
      </c>
      <c r="BH108" s="177" t="s">
        <v>46</v>
      </c>
      <c r="BI108" s="177">
        <v>25</v>
      </c>
      <c r="BJ108" s="176" t="s">
        <v>46</v>
      </c>
      <c r="BK108" s="177" t="s">
        <v>46</v>
      </c>
      <c r="BL108" s="177" t="s">
        <v>46</v>
      </c>
      <c r="BM108" s="177" t="s">
        <v>46</v>
      </c>
      <c r="BN108" s="177" t="s">
        <v>46</v>
      </c>
      <c r="BO108" s="177" t="s">
        <v>46</v>
      </c>
      <c r="BP108" s="177" t="s">
        <v>46</v>
      </c>
      <c r="BQ108" s="177" t="s">
        <v>46</v>
      </c>
      <c r="BR108" s="177" t="s">
        <v>46</v>
      </c>
      <c r="BS108" s="177" t="s">
        <v>46</v>
      </c>
      <c r="BT108" s="177" t="s">
        <v>46</v>
      </c>
      <c r="BU108" s="177">
        <v>32</v>
      </c>
      <c r="BV108" s="176" t="s">
        <v>46</v>
      </c>
      <c r="BW108" s="177" t="s">
        <v>46</v>
      </c>
      <c r="BX108" s="177" t="s">
        <v>46</v>
      </c>
      <c r="BY108" s="177" t="s">
        <v>46</v>
      </c>
      <c r="BZ108" s="177" t="s">
        <v>46</v>
      </c>
      <c r="CA108" s="177" t="s">
        <v>46</v>
      </c>
      <c r="CB108" s="177" t="s">
        <v>46</v>
      </c>
      <c r="CC108" s="177" t="s">
        <v>46</v>
      </c>
      <c r="CD108" s="177" t="s">
        <v>46</v>
      </c>
      <c r="CE108" s="177" t="s">
        <v>46</v>
      </c>
      <c r="CF108" s="177" t="s">
        <v>46</v>
      </c>
      <c r="CG108" s="177">
        <v>61</v>
      </c>
      <c r="CH108" s="176">
        <v>63</v>
      </c>
      <c r="CI108" s="177">
        <v>63</v>
      </c>
      <c r="CJ108" s="177">
        <v>64</v>
      </c>
      <c r="CK108" s="177">
        <v>69</v>
      </c>
      <c r="CL108" s="177">
        <v>72</v>
      </c>
      <c r="CM108" s="177">
        <v>76</v>
      </c>
      <c r="CN108" s="177">
        <v>77</v>
      </c>
      <c r="CO108" s="177">
        <v>79</v>
      </c>
      <c r="CP108" s="177">
        <v>81</v>
      </c>
      <c r="CQ108" s="177">
        <v>82</v>
      </c>
      <c r="CR108" s="177">
        <v>82</v>
      </c>
      <c r="CS108" s="177">
        <v>84</v>
      </c>
      <c r="CT108" s="176">
        <v>84</v>
      </c>
      <c r="CU108" s="177">
        <v>84</v>
      </c>
      <c r="CV108" s="177">
        <v>84</v>
      </c>
      <c r="CW108" s="177">
        <v>86</v>
      </c>
      <c r="CX108" s="177">
        <v>88</v>
      </c>
      <c r="CY108" s="177">
        <v>88</v>
      </c>
      <c r="CZ108" s="177">
        <v>90</v>
      </c>
      <c r="DA108" s="177">
        <v>90</v>
      </c>
      <c r="DB108" s="177">
        <v>91</v>
      </c>
      <c r="DC108" s="177">
        <v>90</v>
      </c>
      <c r="DD108" s="177">
        <v>90</v>
      </c>
      <c r="DE108" s="177">
        <v>89</v>
      </c>
      <c r="DF108" s="176">
        <v>88</v>
      </c>
      <c r="DG108" s="177">
        <v>88</v>
      </c>
      <c r="DH108" s="177">
        <v>79</v>
      </c>
      <c r="DI108" s="177">
        <v>82</v>
      </c>
      <c r="DJ108" s="177">
        <v>82</v>
      </c>
      <c r="DK108" s="177">
        <v>81</v>
      </c>
      <c r="DL108" s="177">
        <v>81</v>
      </c>
      <c r="DM108" s="177">
        <v>79</v>
      </c>
      <c r="DN108" s="177">
        <v>81</v>
      </c>
      <c r="DO108" s="177">
        <v>81</v>
      </c>
      <c r="DP108" s="177">
        <v>82</v>
      </c>
      <c r="DQ108" s="177">
        <v>82</v>
      </c>
      <c r="DR108" s="176">
        <v>81</v>
      </c>
      <c r="DS108" s="182">
        <v>82</v>
      </c>
      <c r="DT108" s="177">
        <v>81</v>
      </c>
      <c r="DU108" s="177">
        <v>80</v>
      </c>
      <c r="DV108" s="177">
        <v>80</v>
      </c>
      <c r="DW108" s="177">
        <v>79</v>
      </c>
      <c r="DX108" s="177">
        <v>80</v>
      </c>
      <c r="DY108" s="177">
        <v>80</v>
      </c>
      <c r="DZ108" s="177">
        <v>80</v>
      </c>
      <c r="EA108" s="177">
        <v>79</v>
      </c>
      <c r="EB108" s="177">
        <v>78</v>
      </c>
      <c r="EC108" s="177">
        <v>79</v>
      </c>
      <c r="ED108" s="176">
        <v>78</v>
      </c>
      <c r="EE108" s="177">
        <v>77</v>
      </c>
      <c r="EF108" s="177">
        <v>71</v>
      </c>
      <c r="EG108" s="177">
        <v>71</v>
      </c>
      <c r="EH108" s="177">
        <v>70</v>
      </c>
      <c r="EI108" s="177">
        <v>71</v>
      </c>
      <c r="EJ108" s="177">
        <v>74</v>
      </c>
      <c r="EK108" s="177">
        <v>74</v>
      </c>
      <c r="EL108" s="177">
        <v>73</v>
      </c>
      <c r="EM108" s="177">
        <v>73</v>
      </c>
      <c r="EN108" s="177">
        <v>72</v>
      </c>
      <c r="EO108" s="178">
        <v>72</v>
      </c>
      <c r="EP108" s="176">
        <v>74</v>
      </c>
      <c r="EQ108" s="177">
        <v>74</v>
      </c>
      <c r="ER108" s="177">
        <v>66</v>
      </c>
      <c r="ES108" s="177">
        <v>67</v>
      </c>
      <c r="ET108" s="177">
        <v>67</v>
      </c>
      <c r="EU108" s="177">
        <v>65</v>
      </c>
      <c r="EV108" s="177">
        <v>66</v>
      </c>
      <c r="EW108" s="177">
        <v>67</v>
      </c>
      <c r="EX108" s="177">
        <v>67</v>
      </c>
      <c r="EY108" s="177">
        <v>67</v>
      </c>
      <c r="EZ108" s="177">
        <v>69</v>
      </c>
      <c r="FA108" s="178">
        <v>69</v>
      </c>
      <c r="FB108" s="176">
        <v>68</v>
      </c>
      <c r="FC108" s="177">
        <v>66</v>
      </c>
      <c r="FD108" s="177">
        <v>65</v>
      </c>
      <c r="FE108" s="177">
        <v>63</v>
      </c>
      <c r="FF108" s="177">
        <v>63</v>
      </c>
      <c r="FG108" s="177">
        <v>63</v>
      </c>
      <c r="FH108" s="177">
        <v>63</v>
      </c>
      <c r="FI108" s="177">
        <v>61</v>
      </c>
      <c r="FJ108" s="177">
        <v>61</v>
      </c>
      <c r="FK108" s="177">
        <v>60</v>
      </c>
      <c r="FL108" s="177">
        <v>61</v>
      </c>
      <c r="FM108" s="179">
        <v>59</v>
      </c>
      <c r="FN108" s="176">
        <v>58</v>
      </c>
      <c r="FO108" s="177">
        <v>55</v>
      </c>
      <c r="FP108" s="177">
        <v>55</v>
      </c>
      <c r="FQ108" s="177">
        <v>56</v>
      </c>
      <c r="FR108" s="177">
        <v>55</v>
      </c>
      <c r="FS108" s="177">
        <v>55</v>
      </c>
      <c r="FT108" s="177">
        <v>55</v>
      </c>
      <c r="FU108" s="177">
        <v>56</v>
      </c>
      <c r="FV108" s="177">
        <v>55</v>
      </c>
      <c r="FW108" s="177">
        <v>56</v>
      </c>
      <c r="FX108" s="177">
        <v>56</v>
      </c>
      <c r="FY108" s="179">
        <v>56</v>
      </c>
      <c r="FZ108" s="176">
        <v>56</v>
      </c>
      <c r="GA108" s="177">
        <v>56</v>
      </c>
      <c r="GB108" s="177">
        <v>54</v>
      </c>
      <c r="GC108" s="177">
        <v>54</v>
      </c>
      <c r="GD108" s="177">
        <v>54</v>
      </c>
      <c r="GE108" s="177">
        <v>54</v>
      </c>
      <c r="GF108" s="177">
        <v>53</v>
      </c>
      <c r="GG108" s="182">
        <v>53</v>
      </c>
      <c r="GH108" s="182">
        <v>53</v>
      </c>
      <c r="GI108" s="182">
        <v>53</v>
      </c>
      <c r="GJ108" s="182">
        <v>53</v>
      </c>
      <c r="GK108" s="182">
        <v>53</v>
      </c>
      <c r="GL108" s="176">
        <v>53</v>
      </c>
      <c r="GM108" s="182">
        <v>53</v>
      </c>
      <c r="GN108" s="182">
        <v>53</v>
      </c>
      <c r="GO108" s="182">
        <v>55</v>
      </c>
      <c r="GP108" s="182">
        <v>55</v>
      </c>
      <c r="GQ108" s="182">
        <v>55</v>
      </c>
      <c r="GR108" s="182">
        <v>55</v>
      </c>
      <c r="GS108" s="182">
        <v>55</v>
      </c>
      <c r="GT108" s="182">
        <v>55</v>
      </c>
      <c r="GU108" s="182">
        <v>55</v>
      </c>
      <c r="GV108" s="182">
        <v>54</v>
      </c>
      <c r="GW108" s="183">
        <v>54</v>
      </c>
      <c r="GX108" s="184">
        <v>54</v>
      </c>
      <c r="GY108" s="182">
        <v>54</v>
      </c>
      <c r="GZ108" s="182">
        <v>53</v>
      </c>
      <c r="HA108" s="182">
        <v>53</v>
      </c>
      <c r="HB108" s="182">
        <v>38</v>
      </c>
      <c r="HC108" s="182">
        <v>35</v>
      </c>
      <c r="HD108" s="182">
        <v>36</v>
      </c>
      <c r="HE108" s="182">
        <v>33</v>
      </c>
      <c r="HF108" s="182">
        <v>33</v>
      </c>
      <c r="HG108" s="182">
        <v>33</v>
      </c>
      <c r="HH108" s="182">
        <v>32</v>
      </c>
      <c r="HI108" s="262">
        <v>31</v>
      </c>
      <c r="HJ108" s="259">
        <v>31</v>
      </c>
      <c r="HK108" s="182">
        <v>32</v>
      </c>
      <c r="HL108" s="182">
        <v>32</v>
      </c>
      <c r="HM108" s="182">
        <v>33</v>
      </c>
      <c r="HN108" s="182">
        <v>31</v>
      </c>
      <c r="HO108" s="182">
        <v>32</v>
      </c>
      <c r="HP108" s="182">
        <v>32</v>
      </c>
      <c r="HQ108" s="182">
        <v>31</v>
      </c>
      <c r="HR108" s="182">
        <v>31</v>
      </c>
      <c r="HS108" s="182">
        <v>31</v>
      </c>
      <c r="HT108" s="182">
        <v>32</v>
      </c>
      <c r="HU108" s="182">
        <v>32</v>
      </c>
      <c r="HV108" s="182">
        <v>32</v>
      </c>
      <c r="HW108" s="182">
        <v>32</v>
      </c>
      <c r="HX108" s="182">
        <v>32</v>
      </c>
      <c r="HY108" s="182">
        <v>33</v>
      </c>
      <c r="HZ108" s="182">
        <v>33</v>
      </c>
      <c r="IA108" s="182">
        <v>32</v>
      </c>
      <c r="IB108" s="182">
        <v>33</v>
      </c>
      <c r="IC108" s="182">
        <v>34</v>
      </c>
      <c r="ID108" s="182">
        <v>34</v>
      </c>
      <c r="IE108" s="182">
        <v>33</v>
      </c>
      <c r="IF108" s="182">
        <v>33</v>
      </c>
      <c r="IG108" s="182">
        <v>33</v>
      </c>
      <c r="IH108" s="182">
        <v>33</v>
      </c>
      <c r="II108" s="182">
        <v>33</v>
      </c>
      <c r="IJ108" s="182">
        <v>32</v>
      </c>
      <c r="IK108" s="182">
        <v>31</v>
      </c>
      <c r="IL108" s="182">
        <v>32</v>
      </c>
      <c r="IM108" s="182">
        <v>31</v>
      </c>
      <c r="IN108" s="182">
        <v>27</v>
      </c>
      <c r="IO108" s="182">
        <v>27</v>
      </c>
      <c r="IP108" s="182">
        <v>27</v>
      </c>
      <c r="IQ108" s="182">
        <v>28</v>
      </c>
      <c r="IR108" s="182">
        <v>27</v>
      </c>
      <c r="IS108" s="182">
        <v>27</v>
      </c>
      <c r="IT108" s="182">
        <v>27</v>
      </c>
      <c r="IU108" s="182">
        <v>27</v>
      </c>
      <c r="IV108" s="182">
        <v>27</v>
      </c>
      <c r="IW108" s="182">
        <v>27</v>
      </c>
      <c r="IX108" s="182">
        <v>27</v>
      </c>
      <c r="IY108" s="182">
        <v>27</v>
      </c>
      <c r="IZ108" s="182">
        <v>27</v>
      </c>
      <c r="JA108" s="182">
        <v>27</v>
      </c>
      <c r="JB108" s="182">
        <v>27</v>
      </c>
      <c r="JC108" s="182">
        <v>27</v>
      </c>
      <c r="JD108" s="182">
        <v>27</v>
      </c>
      <c r="JE108" s="182">
        <v>25</v>
      </c>
      <c r="JF108" s="182">
        <v>25</v>
      </c>
      <c r="JG108" s="182">
        <v>24</v>
      </c>
      <c r="JH108" s="182">
        <v>24</v>
      </c>
      <c r="JI108" s="182">
        <v>24</v>
      </c>
      <c r="JJ108" s="182">
        <v>24</v>
      </c>
      <c r="JK108" s="182">
        <v>24</v>
      </c>
      <c r="JL108" s="182">
        <v>24</v>
      </c>
      <c r="JM108" s="182">
        <v>24</v>
      </c>
      <c r="JN108" s="182">
        <v>24</v>
      </c>
      <c r="JO108" s="182">
        <v>24</v>
      </c>
      <c r="JP108" s="182">
        <v>24</v>
      </c>
      <c r="JQ108" s="182">
        <v>24</v>
      </c>
      <c r="JR108" s="182">
        <v>24</v>
      </c>
      <c r="JS108" s="182">
        <v>24</v>
      </c>
      <c r="JT108" s="182">
        <v>24</v>
      </c>
      <c r="JU108" s="182">
        <v>23</v>
      </c>
      <c r="JV108" s="182">
        <v>23</v>
      </c>
      <c r="JW108" s="182">
        <v>23</v>
      </c>
      <c r="JX108" s="182">
        <v>23</v>
      </c>
      <c r="JY108" s="182">
        <v>23</v>
      </c>
      <c r="JZ108" s="182">
        <v>23</v>
      </c>
      <c r="KA108" s="182">
        <v>11</v>
      </c>
      <c r="KB108" s="182">
        <v>11</v>
      </c>
      <c r="KC108" s="182">
        <v>10</v>
      </c>
      <c r="KD108" s="182">
        <v>6</v>
      </c>
      <c r="KE108" s="182">
        <v>6</v>
      </c>
    </row>
    <row r="109" spans="1:291" ht="13">
      <c r="A109" s="382" t="s">
        <v>260</v>
      </c>
      <c r="B109" s="383" t="s">
        <v>46</v>
      </c>
      <c r="C109" s="383" t="s">
        <v>46</v>
      </c>
      <c r="D109" s="383" t="s">
        <v>46</v>
      </c>
      <c r="E109" s="383" t="s">
        <v>46</v>
      </c>
      <c r="F109" s="383" t="s">
        <v>46</v>
      </c>
      <c r="G109" s="383" t="s">
        <v>46</v>
      </c>
      <c r="H109" s="383" t="s">
        <v>46</v>
      </c>
      <c r="I109" s="383" t="s">
        <v>46</v>
      </c>
      <c r="J109" s="383" t="s">
        <v>46</v>
      </c>
      <c r="K109" s="383" t="s">
        <v>46</v>
      </c>
      <c r="L109" s="383"/>
      <c r="M109" s="384" t="s">
        <v>46</v>
      </c>
      <c r="N109" s="385" t="s">
        <v>46</v>
      </c>
      <c r="O109" s="386" t="s">
        <v>46</v>
      </c>
      <c r="P109" s="386" t="s">
        <v>46</v>
      </c>
      <c r="Q109" s="386" t="s">
        <v>46</v>
      </c>
      <c r="R109" s="386" t="s">
        <v>46</v>
      </c>
      <c r="S109" s="386" t="s">
        <v>46</v>
      </c>
      <c r="T109" s="386" t="s">
        <v>46</v>
      </c>
      <c r="U109" s="386" t="s">
        <v>46</v>
      </c>
      <c r="V109" s="386" t="s">
        <v>46</v>
      </c>
      <c r="W109" s="386" t="s">
        <v>46</v>
      </c>
      <c r="X109" s="386" t="s">
        <v>46</v>
      </c>
      <c r="Y109" s="386" t="s">
        <v>46</v>
      </c>
      <c r="Z109" s="385" t="s">
        <v>46</v>
      </c>
      <c r="AA109" s="386" t="s">
        <v>46</v>
      </c>
      <c r="AB109" s="386" t="s">
        <v>46</v>
      </c>
      <c r="AC109" s="386" t="s">
        <v>46</v>
      </c>
      <c r="AD109" s="386" t="s">
        <v>46</v>
      </c>
      <c r="AE109" s="386" t="s">
        <v>46</v>
      </c>
      <c r="AF109" s="386" t="s">
        <v>46</v>
      </c>
      <c r="AG109" s="386" t="s">
        <v>46</v>
      </c>
      <c r="AH109" s="386" t="s">
        <v>46</v>
      </c>
      <c r="AI109" s="386" t="s">
        <v>46</v>
      </c>
      <c r="AJ109" s="386" t="s">
        <v>46</v>
      </c>
      <c r="AK109" s="386" t="s">
        <v>46</v>
      </c>
      <c r="AL109" s="385" t="s">
        <v>46</v>
      </c>
      <c r="AM109" s="386" t="s">
        <v>46</v>
      </c>
      <c r="AN109" s="386" t="s">
        <v>46</v>
      </c>
      <c r="AO109" s="386" t="s">
        <v>46</v>
      </c>
      <c r="AP109" s="386" t="s">
        <v>46</v>
      </c>
      <c r="AQ109" s="386" t="s">
        <v>46</v>
      </c>
      <c r="AR109" s="386" t="s">
        <v>46</v>
      </c>
      <c r="AS109" s="386" t="s">
        <v>46</v>
      </c>
      <c r="AT109" s="386" t="s">
        <v>46</v>
      </c>
      <c r="AU109" s="386" t="s">
        <v>46</v>
      </c>
      <c r="AV109" s="386" t="s">
        <v>46</v>
      </c>
      <c r="AW109" s="386" t="s">
        <v>46</v>
      </c>
      <c r="AX109" s="385" t="s">
        <v>46</v>
      </c>
      <c r="AY109" s="386" t="s">
        <v>46</v>
      </c>
      <c r="AZ109" s="386" t="s">
        <v>46</v>
      </c>
      <c r="BA109" s="386" t="s">
        <v>46</v>
      </c>
      <c r="BB109" s="386" t="s">
        <v>46</v>
      </c>
      <c r="BC109" s="386" t="s">
        <v>46</v>
      </c>
      <c r="BD109" s="386" t="s">
        <v>46</v>
      </c>
      <c r="BE109" s="386" t="s">
        <v>46</v>
      </c>
      <c r="BF109" s="386" t="s">
        <v>46</v>
      </c>
      <c r="BG109" s="386" t="s">
        <v>46</v>
      </c>
      <c r="BH109" s="386" t="s">
        <v>46</v>
      </c>
      <c r="BI109" s="386">
        <v>1</v>
      </c>
      <c r="BJ109" s="385" t="s">
        <v>46</v>
      </c>
      <c r="BK109" s="386" t="s">
        <v>46</v>
      </c>
      <c r="BL109" s="386" t="s">
        <v>46</v>
      </c>
      <c r="BM109" s="386" t="s">
        <v>46</v>
      </c>
      <c r="BN109" s="386" t="s">
        <v>46</v>
      </c>
      <c r="BO109" s="386" t="s">
        <v>46</v>
      </c>
      <c r="BP109" s="386" t="s">
        <v>46</v>
      </c>
      <c r="BQ109" s="386" t="s">
        <v>46</v>
      </c>
      <c r="BR109" s="386" t="s">
        <v>46</v>
      </c>
      <c r="BS109" s="386" t="s">
        <v>46</v>
      </c>
      <c r="BT109" s="386" t="s">
        <v>46</v>
      </c>
      <c r="BU109" s="386">
        <v>1</v>
      </c>
      <c r="BV109" s="385" t="s">
        <v>46</v>
      </c>
      <c r="BW109" s="386" t="s">
        <v>46</v>
      </c>
      <c r="BX109" s="386" t="s">
        <v>46</v>
      </c>
      <c r="BY109" s="386" t="s">
        <v>46</v>
      </c>
      <c r="BZ109" s="386" t="s">
        <v>46</v>
      </c>
      <c r="CA109" s="386" t="s">
        <v>46</v>
      </c>
      <c r="CB109" s="386" t="s">
        <v>46</v>
      </c>
      <c r="CC109" s="386" t="s">
        <v>46</v>
      </c>
      <c r="CD109" s="386" t="s">
        <v>46</v>
      </c>
      <c r="CE109" s="386" t="s">
        <v>46</v>
      </c>
      <c r="CF109" s="386" t="s">
        <v>46</v>
      </c>
      <c r="CG109" s="386">
        <v>1</v>
      </c>
      <c r="CH109" s="385">
        <v>1</v>
      </c>
      <c r="CI109" s="386">
        <v>1</v>
      </c>
      <c r="CJ109" s="386">
        <v>1</v>
      </c>
      <c r="CK109" s="386">
        <v>1</v>
      </c>
      <c r="CL109" s="386">
        <v>1</v>
      </c>
      <c r="CM109" s="386">
        <v>1</v>
      </c>
      <c r="CN109" s="386">
        <v>1</v>
      </c>
      <c r="CO109" s="386">
        <v>1</v>
      </c>
      <c r="CP109" s="386">
        <v>1</v>
      </c>
      <c r="CQ109" s="386">
        <v>1</v>
      </c>
      <c r="CR109" s="386">
        <v>1</v>
      </c>
      <c r="CS109" s="386">
        <v>1</v>
      </c>
      <c r="CT109" s="385">
        <v>1</v>
      </c>
      <c r="CU109" s="386">
        <v>1</v>
      </c>
      <c r="CV109" s="386">
        <v>1</v>
      </c>
      <c r="CW109" s="386">
        <v>1</v>
      </c>
      <c r="CX109" s="386">
        <v>1</v>
      </c>
      <c r="CY109" s="386">
        <v>1</v>
      </c>
      <c r="CZ109" s="386">
        <v>1</v>
      </c>
      <c r="DA109" s="386">
        <v>1</v>
      </c>
      <c r="DB109" s="386">
        <v>1</v>
      </c>
      <c r="DC109" s="386">
        <v>1</v>
      </c>
      <c r="DD109" s="386">
        <v>1</v>
      </c>
      <c r="DE109" s="386">
        <v>1</v>
      </c>
      <c r="DF109" s="385">
        <v>1</v>
      </c>
      <c r="DG109" s="386">
        <v>1</v>
      </c>
      <c r="DH109" s="386">
        <v>1</v>
      </c>
      <c r="DI109" s="386">
        <v>1</v>
      </c>
      <c r="DJ109" s="386">
        <v>1</v>
      </c>
      <c r="DK109" s="386">
        <v>1</v>
      </c>
      <c r="DL109" s="386">
        <v>1</v>
      </c>
      <c r="DM109" s="386">
        <v>1</v>
      </c>
      <c r="DN109" s="386">
        <v>1</v>
      </c>
      <c r="DO109" s="386">
        <v>1</v>
      </c>
      <c r="DP109" s="386">
        <v>1</v>
      </c>
      <c r="DQ109" s="386">
        <v>1</v>
      </c>
      <c r="DR109" s="385">
        <v>1</v>
      </c>
      <c r="DS109" s="387">
        <v>1</v>
      </c>
      <c r="DT109" s="386">
        <v>1</v>
      </c>
      <c r="DU109" s="386">
        <v>1</v>
      </c>
      <c r="DV109" s="386">
        <v>1</v>
      </c>
      <c r="DW109" s="386">
        <v>1</v>
      </c>
      <c r="DX109" s="386">
        <v>1</v>
      </c>
      <c r="DY109" s="386">
        <v>1</v>
      </c>
      <c r="DZ109" s="386">
        <v>1</v>
      </c>
      <c r="EA109" s="386">
        <v>1</v>
      </c>
      <c r="EB109" s="386">
        <v>1</v>
      </c>
      <c r="EC109" s="386">
        <v>2</v>
      </c>
      <c r="ED109" s="385">
        <v>2</v>
      </c>
      <c r="EE109" s="386">
        <v>2</v>
      </c>
      <c r="EF109" s="386">
        <v>2</v>
      </c>
      <c r="EG109" s="386">
        <v>2</v>
      </c>
      <c r="EH109" s="386">
        <v>2</v>
      </c>
      <c r="EI109" s="386">
        <v>2</v>
      </c>
      <c r="EJ109" s="386">
        <v>2</v>
      </c>
      <c r="EK109" s="386">
        <v>2</v>
      </c>
      <c r="EL109" s="386">
        <v>2</v>
      </c>
      <c r="EM109" s="386">
        <v>2</v>
      </c>
      <c r="EN109" s="386">
        <v>2</v>
      </c>
      <c r="EO109" s="388">
        <v>2</v>
      </c>
      <c r="EP109" s="385">
        <v>2</v>
      </c>
      <c r="EQ109" s="386">
        <v>2</v>
      </c>
      <c r="ER109" s="386">
        <v>2</v>
      </c>
      <c r="ES109" s="386">
        <v>2</v>
      </c>
      <c r="ET109" s="386">
        <v>2</v>
      </c>
      <c r="EU109" s="386">
        <v>2</v>
      </c>
      <c r="EV109" s="386">
        <v>3</v>
      </c>
      <c r="EW109" s="386">
        <v>3</v>
      </c>
      <c r="EX109" s="386">
        <v>3</v>
      </c>
      <c r="EY109" s="386">
        <v>3</v>
      </c>
      <c r="EZ109" s="386">
        <v>3</v>
      </c>
      <c r="FA109" s="388">
        <v>3</v>
      </c>
      <c r="FB109" s="385">
        <v>3</v>
      </c>
      <c r="FC109" s="386">
        <v>3</v>
      </c>
      <c r="FD109" s="386">
        <v>3</v>
      </c>
      <c r="FE109" s="386">
        <v>3</v>
      </c>
      <c r="FF109" s="386">
        <v>3</v>
      </c>
      <c r="FG109" s="386">
        <v>3</v>
      </c>
      <c r="FH109" s="386">
        <v>3</v>
      </c>
      <c r="FI109" s="386">
        <v>3</v>
      </c>
      <c r="FJ109" s="386">
        <v>3</v>
      </c>
      <c r="FK109" s="386">
        <v>3</v>
      </c>
      <c r="FL109" s="386">
        <v>3</v>
      </c>
      <c r="FM109" s="389">
        <v>3</v>
      </c>
      <c r="FN109" s="385">
        <v>3</v>
      </c>
      <c r="FO109" s="386">
        <v>3</v>
      </c>
      <c r="FP109" s="386">
        <v>3</v>
      </c>
      <c r="FQ109" s="386">
        <v>3</v>
      </c>
      <c r="FR109" s="386">
        <v>3</v>
      </c>
      <c r="FS109" s="386">
        <v>3</v>
      </c>
      <c r="FT109" s="386">
        <v>3</v>
      </c>
      <c r="FU109" s="386">
        <v>3</v>
      </c>
      <c r="FV109" s="386">
        <v>3</v>
      </c>
      <c r="FW109" s="386">
        <v>3</v>
      </c>
      <c r="FX109" s="386">
        <v>3</v>
      </c>
      <c r="FY109" s="389">
        <v>3</v>
      </c>
      <c r="FZ109" s="385">
        <v>3</v>
      </c>
      <c r="GA109" s="386">
        <v>3</v>
      </c>
      <c r="GB109" s="386">
        <v>3</v>
      </c>
      <c r="GC109" s="386">
        <v>3</v>
      </c>
      <c r="GD109" s="386">
        <v>3</v>
      </c>
      <c r="GE109" s="386">
        <v>3</v>
      </c>
      <c r="GF109" s="386">
        <v>3</v>
      </c>
      <c r="GG109" s="387">
        <v>3</v>
      </c>
      <c r="GH109" s="387">
        <v>3</v>
      </c>
      <c r="GI109" s="387">
        <v>3</v>
      </c>
      <c r="GJ109" s="387">
        <v>3</v>
      </c>
      <c r="GK109" s="387">
        <v>3</v>
      </c>
      <c r="GL109" s="385">
        <v>3</v>
      </c>
      <c r="GM109" s="387">
        <v>3</v>
      </c>
      <c r="GN109" s="387">
        <v>3</v>
      </c>
      <c r="GO109" s="387">
        <v>3</v>
      </c>
      <c r="GP109" s="387">
        <v>3</v>
      </c>
      <c r="GQ109" s="387">
        <v>3</v>
      </c>
      <c r="GR109" s="387">
        <v>3</v>
      </c>
      <c r="GS109" s="387">
        <v>3</v>
      </c>
      <c r="GT109" s="387">
        <v>3</v>
      </c>
      <c r="GU109" s="387">
        <v>3</v>
      </c>
      <c r="GV109" s="387">
        <v>3</v>
      </c>
      <c r="GW109" s="390">
        <v>3</v>
      </c>
      <c r="GX109" s="391">
        <v>3</v>
      </c>
      <c r="GY109" s="387">
        <v>3</v>
      </c>
      <c r="GZ109" s="387">
        <v>3</v>
      </c>
      <c r="HA109" s="387">
        <v>3</v>
      </c>
      <c r="HB109" s="387">
        <v>3</v>
      </c>
      <c r="HC109" s="387">
        <v>3</v>
      </c>
      <c r="HD109" s="387">
        <v>3</v>
      </c>
      <c r="HE109" s="387">
        <v>3</v>
      </c>
      <c r="HF109" s="387">
        <v>3</v>
      </c>
      <c r="HG109" s="387">
        <v>3</v>
      </c>
      <c r="HH109" s="387">
        <v>3</v>
      </c>
      <c r="HI109" s="392">
        <v>3</v>
      </c>
      <c r="HJ109" s="393">
        <v>3</v>
      </c>
      <c r="HK109" s="387">
        <v>3</v>
      </c>
      <c r="HL109" s="387">
        <v>3</v>
      </c>
      <c r="HM109" s="387">
        <v>3</v>
      </c>
      <c r="HN109" s="387">
        <v>3</v>
      </c>
      <c r="HO109" s="387">
        <v>3</v>
      </c>
      <c r="HP109" s="387">
        <v>3</v>
      </c>
      <c r="HQ109" s="387">
        <v>3</v>
      </c>
      <c r="HR109" s="387">
        <v>3</v>
      </c>
      <c r="HS109" s="387">
        <v>3</v>
      </c>
      <c r="HT109" s="387">
        <v>3</v>
      </c>
      <c r="HU109" s="387">
        <v>3</v>
      </c>
      <c r="HV109" s="387">
        <v>3</v>
      </c>
      <c r="HW109" s="387">
        <v>3</v>
      </c>
      <c r="HX109" s="387">
        <v>3</v>
      </c>
      <c r="HY109" s="387">
        <v>3</v>
      </c>
      <c r="HZ109" s="387">
        <v>3</v>
      </c>
      <c r="IA109" s="387">
        <v>3</v>
      </c>
      <c r="IB109" s="387">
        <v>3</v>
      </c>
      <c r="IC109" s="387">
        <v>3</v>
      </c>
      <c r="ID109" s="387">
        <v>3</v>
      </c>
      <c r="IE109" s="387">
        <v>3</v>
      </c>
      <c r="IF109" s="387">
        <v>3</v>
      </c>
      <c r="IG109" s="387">
        <v>3</v>
      </c>
      <c r="IH109" s="387">
        <v>3</v>
      </c>
      <c r="II109" s="387">
        <v>3</v>
      </c>
      <c r="IJ109" s="387">
        <v>3</v>
      </c>
      <c r="IK109" s="387">
        <v>3</v>
      </c>
      <c r="IL109" s="387">
        <v>3</v>
      </c>
      <c r="IM109" s="387">
        <v>3</v>
      </c>
      <c r="IN109" s="387">
        <v>3</v>
      </c>
      <c r="IO109" s="387">
        <v>3</v>
      </c>
      <c r="IP109" s="387">
        <v>3</v>
      </c>
      <c r="IQ109" s="387">
        <v>3</v>
      </c>
      <c r="IR109" s="387">
        <v>3</v>
      </c>
      <c r="IS109" s="387">
        <v>3</v>
      </c>
      <c r="IT109" s="387">
        <v>3</v>
      </c>
      <c r="IU109" s="387">
        <v>3</v>
      </c>
      <c r="IV109" s="387">
        <v>3</v>
      </c>
      <c r="IW109" s="387">
        <v>3</v>
      </c>
      <c r="IX109" s="387">
        <v>3</v>
      </c>
      <c r="IY109" s="387">
        <v>3</v>
      </c>
      <c r="IZ109" s="387">
        <v>3</v>
      </c>
      <c r="JA109" s="387">
        <v>3</v>
      </c>
      <c r="JB109" s="387">
        <v>3</v>
      </c>
      <c r="JC109" s="387">
        <v>3</v>
      </c>
      <c r="JD109" s="387">
        <v>3</v>
      </c>
      <c r="JE109" s="387">
        <v>3</v>
      </c>
      <c r="JF109" s="387">
        <v>3</v>
      </c>
      <c r="JG109" s="387">
        <v>3</v>
      </c>
      <c r="JH109" s="387">
        <v>3</v>
      </c>
      <c r="JI109" s="387">
        <v>3</v>
      </c>
      <c r="JJ109" s="387">
        <v>3</v>
      </c>
      <c r="JK109" s="387">
        <v>3</v>
      </c>
      <c r="JL109" s="387">
        <v>3</v>
      </c>
      <c r="JM109" s="387">
        <v>3</v>
      </c>
      <c r="JN109" s="387">
        <v>3</v>
      </c>
      <c r="JO109" s="387">
        <v>3</v>
      </c>
      <c r="JP109" s="387">
        <v>3</v>
      </c>
      <c r="JQ109" s="387">
        <v>3</v>
      </c>
      <c r="JR109" s="387">
        <v>3</v>
      </c>
      <c r="JS109" s="387">
        <v>3</v>
      </c>
      <c r="JT109" s="387">
        <v>3</v>
      </c>
      <c r="JU109" s="387">
        <v>3</v>
      </c>
      <c r="JV109" s="387">
        <v>3</v>
      </c>
      <c r="JW109" s="387">
        <v>3</v>
      </c>
      <c r="JX109" s="387">
        <v>3</v>
      </c>
      <c r="JY109" s="387">
        <v>3</v>
      </c>
      <c r="JZ109" s="387">
        <v>3</v>
      </c>
      <c r="KA109" s="387">
        <v>3</v>
      </c>
      <c r="KB109" s="387">
        <v>3</v>
      </c>
      <c r="KC109" s="387">
        <v>3</v>
      </c>
      <c r="KD109" s="387">
        <v>3</v>
      </c>
      <c r="KE109" s="387">
        <v>3</v>
      </c>
    </row>
    <row r="110" spans="1:291" ht="13">
      <c r="A110" s="468" t="s">
        <v>261</v>
      </c>
      <c r="B110" s="469" t="s">
        <v>46</v>
      </c>
      <c r="C110" s="469" t="s">
        <v>46</v>
      </c>
      <c r="D110" s="469" t="s">
        <v>46</v>
      </c>
      <c r="E110" s="469" t="s">
        <v>46</v>
      </c>
      <c r="F110" s="469" t="s">
        <v>46</v>
      </c>
      <c r="G110" s="469" t="s">
        <v>46</v>
      </c>
      <c r="H110" s="469" t="s">
        <v>46</v>
      </c>
      <c r="I110" s="469" t="s">
        <v>46</v>
      </c>
      <c r="J110" s="469" t="s">
        <v>46</v>
      </c>
      <c r="K110" s="469" t="s">
        <v>46</v>
      </c>
      <c r="L110" s="469"/>
      <c r="M110" s="470" t="s">
        <v>46</v>
      </c>
      <c r="N110" s="471" t="s">
        <v>46</v>
      </c>
      <c r="O110" s="472" t="s">
        <v>46</v>
      </c>
      <c r="P110" s="472" t="s">
        <v>46</v>
      </c>
      <c r="Q110" s="472" t="s">
        <v>46</v>
      </c>
      <c r="R110" s="472" t="s">
        <v>46</v>
      </c>
      <c r="S110" s="472" t="s">
        <v>46</v>
      </c>
      <c r="T110" s="472" t="s">
        <v>46</v>
      </c>
      <c r="U110" s="472" t="s">
        <v>46</v>
      </c>
      <c r="V110" s="472" t="s">
        <v>46</v>
      </c>
      <c r="W110" s="472" t="s">
        <v>46</v>
      </c>
      <c r="X110" s="472" t="s">
        <v>46</v>
      </c>
      <c r="Y110" s="472" t="s">
        <v>46</v>
      </c>
      <c r="Z110" s="471" t="s">
        <v>46</v>
      </c>
      <c r="AA110" s="472" t="s">
        <v>46</v>
      </c>
      <c r="AB110" s="472" t="s">
        <v>46</v>
      </c>
      <c r="AC110" s="472" t="s">
        <v>46</v>
      </c>
      <c r="AD110" s="472" t="s">
        <v>46</v>
      </c>
      <c r="AE110" s="472" t="s">
        <v>46</v>
      </c>
      <c r="AF110" s="472" t="s">
        <v>46</v>
      </c>
      <c r="AG110" s="472" t="s">
        <v>46</v>
      </c>
      <c r="AH110" s="472" t="s">
        <v>46</v>
      </c>
      <c r="AI110" s="472" t="s">
        <v>46</v>
      </c>
      <c r="AJ110" s="472" t="s">
        <v>46</v>
      </c>
      <c r="AK110" s="472" t="s">
        <v>46</v>
      </c>
      <c r="AL110" s="471" t="s">
        <v>46</v>
      </c>
      <c r="AM110" s="472" t="s">
        <v>46</v>
      </c>
      <c r="AN110" s="472" t="s">
        <v>46</v>
      </c>
      <c r="AO110" s="472" t="s">
        <v>46</v>
      </c>
      <c r="AP110" s="472" t="s">
        <v>46</v>
      </c>
      <c r="AQ110" s="472" t="s">
        <v>46</v>
      </c>
      <c r="AR110" s="472" t="s">
        <v>46</v>
      </c>
      <c r="AS110" s="472" t="s">
        <v>46</v>
      </c>
      <c r="AT110" s="472" t="s">
        <v>46</v>
      </c>
      <c r="AU110" s="472" t="s">
        <v>46</v>
      </c>
      <c r="AV110" s="472" t="s">
        <v>46</v>
      </c>
      <c r="AW110" s="472" t="s">
        <v>46</v>
      </c>
      <c r="AX110" s="471" t="s">
        <v>46</v>
      </c>
      <c r="AY110" s="472" t="s">
        <v>46</v>
      </c>
      <c r="AZ110" s="472" t="s">
        <v>46</v>
      </c>
      <c r="BA110" s="472" t="s">
        <v>46</v>
      </c>
      <c r="BB110" s="472" t="s">
        <v>46</v>
      </c>
      <c r="BC110" s="472" t="s">
        <v>46</v>
      </c>
      <c r="BD110" s="472" t="s">
        <v>46</v>
      </c>
      <c r="BE110" s="472" t="s">
        <v>46</v>
      </c>
      <c r="BF110" s="472" t="s">
        <v>46</v>
      </c>
      <c r="BG110" s="472" t="s">
        <v>46</v>
      </c>
      <c r="BH110" s="472" t="s">
        <v>46</v>
      </c>
      <c r="BI110" s="472">
        <v>115</v>
      </c>
      <c r="BJ110" s="471" t="s">
        <v>46</v>
      </c>
      <c r="BK110" s="472" t="s">
        <v>46</v>
      </c>
      <c r="BL110" s="472" t="s">
        <v>46</v>
      </c>
      <c r="BM110" s="472" t="s">
        <v>46</v>
      </c>
      <c r="BN110" s="472" t="s">
        <v>46</v>
      </c>
      <c r="BO110" s="472" t="s">
        <v>46</v>
      </c>
      <c r="BP110" s="472" t="s">
        <v>46</v>
      </c>
      <c r="BQ110" s="472" t="s">
        <v>46</v>
      </c>
      <c r="BR110" s="472" t="s">
        <v>46</v>
      </c>
      <c r="BS110" s="472" t="s">
        <v>46</v>
      </c>
      <c r="BT110" s="472" t="s">
        <v>46</v>
      </c>
      <c r="BU110" s="472">
        <v>116</v>
      </c>
      <c r="BV110" s="471" t="s">
        <v>46</v>
      </c>
      <c r="BW110" s="472" t="s">
        <v>46</v>
      </c>
      <c r="BX110" s="472" t="s">
        <v>46</v>
      </c>
      <c r="BY110" s="472" t="s">
        <v>46</v>
      </c>
      <c r="BZ110" s="472" t="s">
        <v>46</v>
      </c>
      <c r="CA110" s="472" t="s">
        <v>46</v>
      </c>
      <c r="CB110" s="472" t="s">
        <v>46</v>
      </c>
      <c r="CC110" s="472" t="s">
        <v>46</v>
      </c>
      <c r="CD110" s="472" t="s">
        <v>46</v>
      </c>
      <c r="CE110" s="472" t="s">
        <v>46</v>
      </c>
      <c r="CF110" s="472" t="s">
        <v>46</v>
      </c>
      <c r="CG110" s="472">
        <v>145</v>
      </c>
      <c r="CH110" s="471">
        <v>152</v>
      </c>
      <c r="CI110" s="472">
        <v>153</v>
      </c>
      <c r="CJ110" s="472">
        <v>153</v>
      </c>
      <c r="CK110" s="472">
        <v>159</v>
      </c>
      <c r="CL110" s="472">
        <v>161</v>
      </c>
      <c r="CM110" s="472">
        <v>165</v>
      </c>
      <c r="CN110" s="472">
        <v>169</v>
      </c>
      <c r="CO110" s="472">
        <v>171</v>
      </c>
      <c r="CP110" s="472">
        <v>173</v>
      </c>
      <c r="CQ110" s="472">
        <v>171</v>
      </c>
      <c r="CR110" s="472">
        <v>170</v>
      </c>
      <c r="CS110" s="472">
        <v>174</v>
      </c>
      <c r="CT110" s="471">
        <v>176</v>
      </c>
      <c r="CU110" s="472">
        <v>174</v>
      </c>
      <c r="CV110" s="472">
        <v>175</v>
      </c>
      <c r="CW110" s="472">
        <v>177</v>
      </c>
      <c r="CX110" s="472">
        <v>179</v>
      </c>
      <c r="CY110" s="472">
        <v>178</v>
      </c>
      <c r="CZ110" s="472">
        <v>183</v>
      </c>
      <c r="DA110" s="472">
        <v>184</v>
      </c>
      <c r="DB110" s="472">
        <v>185</v>
      </c>
      <c r="DC110" s="472">
        <v>181</v>
      </c>
      <c r="DD110" s="472">
        <v>182</v>
      </c>
      <c r="DE110" s="472">
        <v>179</v>
      </c>
      <c r="DF110" s="471">
        <v>178</v>
      </c>
      <c r="DG110" s="472">
        <v>178</v>
      </c>
      <c r="DH110" s="472">
        <v>167</v>
      </c>
      <c r="DI110" s="472">
        <v>168</v>
      </c>
      <c r="DJ110" s="472">
        <v>167</v>
      </c>
      <c r="DK110" s="472">
        <v>166</v>
      </c>
      <c r="DL110" s="472">
        <v>166</v>
      </c>
      <c r="DM110" s="472">
        <v>162</v>
      </c>
      <c r="DN110" s="472">
        <v>164</v>
      </c>
      <c r="DO110" s="472">
        <v>161</v>
      </c>
      <c r="DP110" s="472">
        <v>162</v>
      </c>
      <c r="DQ110" s="472">
        <v>162</v>
      </c>
      <c r="DR110" s="471">
        <v>159</v>
      </c>
      <c r="DS110" s="473">
        <f>SUM(DS106:DS109)</f>
        <v>159</v>
      </c>
      <c r="DT110" s="472">
        <v>158</v>
      </c>
      <c r="DU110" s="472">
        <v>157</v>
      </c>
      <c r="DV110" s="472">
        <v>157</v>
      </c>
      <c r="DW110" s="472">
        <v>154</v>
      </c>
      <c r="DX110" s="472">
        <v>154</v>
      </c>
      <c r="DY110" s="472">
        <v>163</v>
      </c>
      <c r="DZ110" s="472">
        <v>161</v>
      </c>
      <c r="EA110" s="472">
        <v>159</v>
      </c>
      <c r="EB110" s="472">
        <v>168</v>
      </c>
      <c r="EC110" s="472">
        <v>171</v>
      </c>
      <c r="ED110" s="471">
        <v>170</v>
      </c>
      <c r="EE110" s="472">
        <v>170</v>
      </c>
      <c r="EF110" s="472">
        <v>163</v>
      </c>
      <c r="EG110" s="472">
        <v>162</v>
      </c>
      <c r="EH110" s="472">
        <v>161</v>
      </c>
      <c r="EI110" s="472">
        <v>172</v>
      </c>
      <c r="EJ110" s="472">
        <v>173</v>
      </c>
      <c r="EK110" s="472">
        <v>183</v>
      </c>
      <c r="EL110" s="472">
        <v>181</v>
      </c>
      <c r="EM110" s="472">
        <v>191</v>
      </c>
      <c r="EN110" s="472">
        <v>190</v>
      </c>
      <c r="EO110" s="474">
        <v>195</v>
      </c>
      <c r="EP110" s="471">
        <v>217</v>
      </c>
      <c r="EQ110" s="472">
        <v>217</v>
      </c>
      <c r="ER110" s="472">
        <v>209</v>
      </c>
      <c r="ES110" s="472">
        <v>211</v>
      </c>
      <c r="ET110" s="472">
        <v>210</v>
      </c>
      <c r="EU110" s="472">
        <v>207</v>
      </c>
      <c r="EV110" s="472">
        <v>209</v>
      </c>
      <c r="EW110" s="472">
        <v>209</v>
      </c>
      <c r="EX110" s="472">
        <v>209</v>
      </c>
      <c r="EY110" s="472">
        <v>208</v>
      </c>
      <c r="EZ110" s="472">
        <v>212</v>
      </c>
      <c r="FA110" s="474">
        <v>211</v>
      </c>
      <c r="FB110" s="471">
        <v>210</v>
      </c>
      <c r="FC110" s="472">
        <v>209</v>
      </c>
      <c r="FD110" s="472">
        <v>208</v>
      </c>
      <c r="FE110" s="472">
        <v>206</v>
      </c>
      <c r="FF110" s="472">
        <v>207</v>
      </c>
      <c r="FG110" s="472">
        <v>207</v>
      </c>
      <c r="FH110" s="472">
        <v>208</v>
      </c>
      <c r="FI110" s="472">
        <v>205</v>
      </c>
      <c r="FJ110" s="472">
        <v>136</v>
      </c>
      <c r="FK110" s="472">
        <v>135</v>
      </c>
      <c r="FL110" s="472">
        <v>136</v>
      </c>
      <c r="FM110" s="475">
        <v>136</v>
      </c>
      <c r="FN110" s="471">
        <v>135</v>
      </c>
      <c r="FO110" s="472">
        <v>123</v>
      </c>
      <c r="FP110" s="472">
        <v>122</v>
      </c>
      <c r="FQ110" s="472">
        <v>123</v>
      </c>
      <c r="FR110" s="472">
        <v>123</v>
      </c>
      <c r="FS110" s="472">
        <v>123</v>
      </c>
      <c r="FT110" s="472">
        <v>123</v>
      </c>
      <c r="FU110" s="472">
        <v>123</v>
      </c>
      <c r="FV110" s="472">
        <v>122</v>
      </c>
      <c r="FW110" s="472">
        <f>SUM(FW106:FW109)</f>
        <v>124</v>
      </c>
      <c r="FX110" s="472">
        <v>123</v>
      </c>
      <c r="FY110" s="475">
        <f>SUM(FY106:FY109)</f>
        <v>121</v>
      </c>
      <c r="FZ110" s="471">
        <v>121</v>
      </c>
      <c r="GA110" s="472">
        <f>SUM(GA106:GA109)</f>
        <v>121</v>
      </c>
      <c r="GB110" s="472">
        <v>119</v>
      </c>
      <c r="GC110" s="472">
        <v>118</v>
      </c>
      <c r="GD110" s="472">
        <v>118</v>
      </c>
      <c r="GE110" s="472">
        <v>118</v>
      </c>
      <c r="GF110" s="472">
        <v>117</v>
      </c>
      <c r="GG110" s="473">
        <v>117</v>
      </c>
      <c r="GH110" s="473">
        <v>116</v>
      </c>
      <c r="GI110" s="473">
        <v>116</v>
      </c>
      <c r="GJ110" s="473">
        <v>116</v>
      </c>
      <c r="GK110" s="473">
        <v>116</v>
      </c>
      <c r="GL110" s="471">
        <v>116</v>
      </c>
      <c r="GM110" s="473">
        <v>116</v>
      </c>
      <c r="GN110" s="473">
        <v>115</v>
      </c>
      <c r="GO110" s="473">
        <v>117</v>
      </c>
      <c r="GP110" s="473">
        <v>116</v>
      </c>
      <c r="GQ110" s="473">
        <v>116</v>
      </c>
      <c r="GR110" s="473">
        <v>116</v>
      </c>
      <c r="GS110" s="473">
        <v>116</v>
      </c>
      <c r="GT110" s="473">
        <v>112</v>
      </c>
      <c r="GU110" s="473">
        <v>110</v>
      </c>
      <c r="GV110" s="473">
        <v>109</v>
      </c>
      <c r="GW110" s="476">
        <v>108</v>
      </c>
      <c r="GX110" s="477">
        <v>103</v>
      </c>
      <c r="GY110" s="473">
        <v>103</v>
      </c>
      <c r="GZ110" s="473">
        <v>101</v>
      </c>
      <c r="HA110" s="473">
        <v>100</v>
      </c>
      <c r="HB110" s="473">
        <v>85</v>
      </c>
      <c r="HC110" s="473">
        <v>81</v>
      </c>
      <c r="HD110" s="473">
        <v>82</v>
      </c>
      <c r="HE110" s="473">
        <v>77</v>
      </c>
      <c r="HF110" s="473">
        <v>77</v>
      </c>
      <c r="HG110" s="473">
        <v>77</v>
      </c>
      <c r="HH110" s="473">
        <v>76</v>
      </c>
      <c r="HI110" s="478">
        <v>75</v>
      </c>
      <c r="HJ110" s="479">
        <v>75</v>
      </c>
      <c r="HK110" s="473">
        <v>76</v>
      </c>
      <c r="HL110" s="473">
        <f t="shared" ref="HL110:HN110" si="34">SUM(HL106:HL109)</f>
        <v>75</v>
      </c>
      <c r="HM110" s="473">
        <f t="shared" si="34"/>
        <v>74</v>
      </c>
      <c r="HN110" s="473">
        <f t="shared" si="34"/>
        <v>72</v>
      </c>
      <c r="HO110" s="473">
        <v>73</v>
      </c>
      <c r="HP110" s="473">
        <v>73</v>
      </c>
      <c r="HQ110" s="473">
        <v>72</v>
      </c>
      <c r="HR110" s="473">
        <v>72</v>
      </c>
      <c r="HS110" s="473">
        <v>72</v>
      </c>
      <c r="HT110" s="473">
        <v>73</v>
      </c>
      <c r="HU110" s="473">
        <f t="shared" ref="HU110" si="35">SUM(HU106:HU109)</f>
        <v>72</v>
      </c>
      <c r="HV110" s="473">
        <v>71</v>
      </c>
      <c r="HW110" s="473">
        <v>70</v>
      </c>
      <c r="HX110" s="473">
        <v>70</v>
      </c>
      <c r="HY110" s="473">
        <v>70</v>
      </c>
      <c r="HZ110" s="473">
        <v>70</v>
      </c>
      <c r="IA110" s="473">
        <f t="shared" ref="IA110" si="36">SUM(IA106:IA109)</f>
        <v>69</v>
      </c>
      <c r="IB110" s="473">
        <v>70</v>
      </c>
      <c r="IC110" s="473">
        <v>69</v>
      </c>
      <c r="ID110" s="473">
        <v>69</v>
      </c>
      <c r="IE110" s="473">
        <v>68</v>
      </c>
      <c r="IF110" s="473">
        <v>69</v>
      </c>
      <c r="IG110" s="473">
        <v>69</v>
      </c>
      <c r="IH110" s="473">
        <v>69</v>
      </c>
      <c r="II110" s="473">
        <v>68</v>
      </c>
      <c r="IJ110" s="473">
        <v>66</v>
      </c>
      <c r="IK110" s="473">
        <v>66</v>
      </c>
      <c r="IL110" s="473">
        <v>66</v>
      </c>
      <c r="IM110" s="473">
        <v>65</v>
      </c>
      <c r="IN110" s="473">
        <v>59</v>
      </c>
      <c r="IO110" s="473">
        <v>59</v>
      </c>
      <c r="IP110" s="473">
        <v>59</v>
      </c>
      <c r="IQ110" s="473">
        <f>SUM(IQ106:IQ109)</f>
        <v>60</v>
      </c>
      <c r="IR110" s="473">
        <v>57</v>
      </c>
      <c r="IS110" s="473">
        <v>57</v>
      </c>
      <c r="IT110" s="473">
        <v>57</v>
      </c>
      <c r="IU110" s="473">
        <v>57</v>
      </c>
      <c r="IV110" s="473">
        <v>57</v>
      </c>
      <c r="IW110" s="473">
        <v>57</v>
      </c>
      <c r="IX110" s="473">
        <v>57</v>
      </c>
      <c r="IY110" s="473">
        <v>57</v>
      </c>
      <c r="IZ110" s="473">
        <v>57</v>
      </c>
      <c r="JA110" s="473">
        <v>57</v>
      </c>
      <c r="JB110" s="473">
        <v>57</v>
      </c>
      <c r="JC110" s="473">
        <v>57</v>
      </c>
      <c r="JD110" s="473">
        <v>57</v>
      </c>
      <c r="JE110" s="473">
        <v>54</v>
      </c>
      <c r="JF110" s="473">
        <v>54</v>
      </c>
      <c r="JG110" s="473">
        <v>53</v>
      </c>
      <c r="JH110" s="473">
        <v>53</v>
      </c>
      <c r="JI110" s="473">
        <v>53</v>
      </c>
      <c r="JJ110" s="473">
        <v>53</v>
      </c>
      <c r="JK110" s="473">
        <v>53</v>
      </c>
      <c r="JL110" s="473">
        <v>53</v>
      </c>
      <c r="JM110" s="473">
        <v>53</v>
      </c>
      <c r="JN110" s="473">
        <v>53</v>
      </c>
      <c r="JO110" s="473">
        <v>53</v>
      </c>
      <c r="JP110" s="473">
        <v>52</v>
      </c>
      <c r="JQ110" s="473">
        <v>52</v>
      </c>
      <c r="JR110" s="473">
        <v>52</v>
      </c>
      <c r="JS110" s="473">
        <v>52</v>
      </c>
      <c r="JT110" s="473">
        <v>52</v>
      </c>
      <c r="JU110" s="473">
        <v>51</v>
      </c>
      <c r="JV110" s="473">
        <v>51</v>
      </c>
      <c r="JW110" s="473">
        <v>50</v>
      </c>
      <c r="JX110" s="473">
        <v>50</v>
      </c>
      <c r="JY110" s="473">
        <v>50</v>
      </c>
      <c r="JZ110" s="473">
        <v>45</v>
      </c>
      <c r="KA110" s="473">
        <v>21</v>
      </c>
      <c r="KB110" s="473">
        <v>21</v>
      </c>
      <c r="KC110" s="473">
        <v>20</v>
      </c>
      <c r="KD110" s="473">
        <v>16</v>
      </c>
      <c r="KE110" s="473">
        <v>16</v>
      </c>
    </row>
    <row r="111" spans="1:291">
      <c r="A111" s="169"/>
      <c r="B111" s="169"/>
      <c r="C111" s="169"/>
      <c r="D111" s="169"/>
      <c r="E111" s="169"/>
      <c r="F111" s="169"/>
      <c r="G111" s="169"/>
      <c r="H111" s="169"/>
      <c r="I111" s="169"/>
      <c r="J111" s="169"/>
      <c r="K111" s="169"/>
      <c r="L111" s="169"/>
      <c r="M111" s="169"/>
      <c r="N111" s="169"/>
      <c r="O111" s="169"/>
      <c r="P111" s="169"/>
      <c r="Q111" s="169"/>
      <c r="R111" s="169"/>
      <c r="S111" s="169"/>
      <c r="T111" s="169"/>
      <c r="U111" s="169"/>
      <c r="V111" s="169"/>
      <c r="W111" s="169"/>
      <c r="X111" s="169"/>
      <c r="Y111" s="169"/>
      <c r="Z111" s="169"/>
      <c r="AA111" s="169"/>
      <c r="AB111" s="169"/>
      <c r="AC111" s="169"/>
      <c r="AD111" s="169"/>
      <c r="AE111" s="169"/>
      <c r="AF111" s="169"/>
      <c r="AG111" s="169"/>
      <c r="AH111" s="169"/>
      <c r="AI111" s="169"/>
      <c r="AJ111" s="169"/>
      <c r="AK111" s="169"/>
      <c r="AL111" s="169"/>
      <c r="AM111" s="169"/>
      <c r="AN111" s="169"/>
      <c r="AO111" s="169"/>
      <c r="AP111" s="169"/>
      <c r="AQ111" s="169"/>
      <c r="AR111" s="169"/>
      <c r="AS111" s="169"/>
      <c r="AT111" s="169"/>
      <c r="AU111" s="169"/>
      <c r="AV111" s="169"/>
      <c r="AW111" s="169"/>
      <c r="AX111" s="169"/>
      <c r="AY111" s="169"/>
      <c r="AZ111" s="169"/>
      <c r="BA111" s="169"/>
      <c r="BB111" s="169"/>
      <c r="BC111" s="169"/>
      <c r="BD111" s="169"/>
      <c r="BE111" s="169"/>
      <c r="BF111" s="169"/>
      <c r="BG111" s="169"/>
      <c r="BH111" s="169"/>
      <c r="BI111" s="169"/>
      <c r="BJ111" s="169"/>
      <c r="BK111" s="169"/>
      <c r="BL111" s="169"/>
      <c r="BM111" s="169"/>
      <c r="BN111" s="169"/>
      <c r="BO111" s="169"/>
      <c r="BP111" s="169"/>
      <c r="BQ111" s="169"/>
      <c r="BR111" s="169"/>
      <c r="BS111" s="169"/>
      <c r="BT111" s="169"/>
      <c r="BU111" s="169"/>
      <c r="BV111" s="169"/>
      <c r="BW111" s="169"/>
      <c r="BX111" s="169"/>
      <c r="BY111" s="169"/>
      <c r="BZ111" s="169"/>
      <c r="CA111" s="169"/>
      <c r="CB111" s="169"/>
      <c r="CC111" s="169"/>
      <c r="CD111" s="169"/>
      <c r="CE111" s="169"/>
      <c r="CF111" s="169"/>
      <c r="CG111" s="169"/>
      <c r="CH111" s="169"/>
      <c r="CI111" s="169"/>
      <c r="CJ111" s="169"/>
      <c r="CK111" s="169"/>
      <c r="CL111" s="169"/>
      <c r="CM111" s="169"/>
      <c r="CN111" s="169"/>
      <c r="CO111" s="169"/>
      <c r="CP111" s="169"/>
      <c r="CQ111" s="169"/>
      <c r="CR111" s="169"/>
      <c r="CS111" s="169"/>
      <c r="CT111" s="169"/>
      <c r="CU111" s="169"/>
      <c r="CV111" s="169"/>
      <c r="CW111" s="169"/>
      <c r="CX111" s="169"/>
      <c r="CY111" s="169"/>
      <c r="CZ111" s="169"/>
      <c r="DA111" s="169"/>
      <c r="DB111" s="169"/>
      <c r="DC111" s="169"/>
      <c r="DD111" s="169"/>
      <c r="DE111" s="169"/>
      <c r="DF111" s="169"/>
      <c r="DG111" s="169"/>
      <c r="DH111" s="169"/>
      <c r="DI111" s="169"/>
      <c r="DJ111" s="169"/>
      <c r="DK111" s="169"/>
      <c r="DL111" s="169"/>
      <c r="DM111" s="169"/>
      <c r="DN111" s="169"/>
      <c r="DO111" s="169"/>
      <c r="DP111" s="169"/>
      <c r="DQ111" s="169"/>
      <c r="DR111" s="169"/>
      <c r="DS111" s="206"/>
      <c r="DT111" s="169"/>
      <c r="DU111" s="169"/>
      <c r="DV111" s="169"/>
      <c r="DW111" s="169"/>
      <c r="DX111" s="169"/>
      <c r="DY111" s="169"/>
      <c r="DZ111" s="169"/>
      <c r="EA111" s="169"/>
      <c r="EB111" s="169"/>
      <c r="EC111" s="169"/>
      <c r="ED111" s="169"/>
      <c r="EE111" s="169"/>
      <c r="EF111" s="169"/>
      <c r="EG111" s="169"/>
      <c r="EH111" s="169"/>
      <c r="EI111" s="169"/>
      <c r="EJ111" s="169"/>
      <c r="EK111" s="169"/>
      <c r="EL111" s="169"/>
      <c r="EM111" s="169"/>
      <c r="EN111" s="169"/>
      <c r="EO111" s="169"/>
      <c r="EP111" s="169"/>
      <c r="EQ111" s="169"/>
      <c r="ER111" s="169"/>
      <c r="ES111" s="169"/>
      <c r="ET111" s="169"/>
      <c r="EU111" s="169"/>
      <c r="EV111" s="169"/>
      <c r="EW111" s="169"/>
      <c r="EX111" s="169"/>
      <c r="EY111" s="169"/>
      <c r="EZ111" s="169"/>
      <c r="FA111" s="169"/>
      <c r="FB111" s="169"/>
      <c r="FC111" s="169"/>
      <c r="FD111" s="169"/>
      <c r="FE111" s="169"/>
      <c r="FF111" s="169"/>
      <c r="FG111" s="169"/>
      <c r="FH111" s="169"/>
      <c r="FI111" s="169"/>
      <c r="FJ111" s="169"/>
      <c r="FK111" s="169"/>
      <c r="FL111" s="169"/>
      <c r="FM111" s="169"/>
      <c r="FN111" s="169"/>
      <c r="FO111" s="169"/>
      <c r="FP111" s="169"/>
      <c r="FQ111" s="169"/>
      <c r="FR111" s="169"/>
      <c r="FS111" s="169"/>
      <c r="FT111" s="169"/>
      <c r="FU111" s="169"/>
      <c r="FV111" s="169"/>
      <c r="FW111" s="169"/>
      <c r="FX111" s="169"/>
      <c r="FY111" s="169"/>
      <c r="FZ111" s="169"/>
      <c r="GA111" s="169"/>
      <c r="GB111" s="169"/>
      <c r="GC111" s="169"/>
      <c r="GD111" s="169"/>
      <c r="GE111" s="169"/>
      <c r="GF111" s="169"/>
      <c r="GL111" s="169"/>
      <c r="GX111" s="169"/>
      <c r="HE111" s="169"/>
      <c r="HF111" s="169"/>
      <c r="HG111" s="169"/>
      <c r="HH111" s="169"/>
      <c r="HI111" s="169"/>
      <c r="HJ111" s="169"/>
      <c r="HK111" s="169"/>
      <c r="HL111" s="169"/>
      <c r="HM111" s="169"/>
      <c r="HN111" s="169"/>
      <c r="HO111" s="169"/>
      <c r="HP111" s="169"/>
      <c r="HQ111" s="169"/>
      <c r="HR111" s="169"/>
      <c r="HS111" s="169"/>
      <c r="HT111" s="169"/>
      <c r="HU111" s="169"/>
      <c r="HV111" s="169"/>
      <c r="HW111" s="169"/>
      <c r="HX111" s="169"/>
      <c r="HY111" s="169"/>
      <c r="HZ111" s="169"/>
      <c r="IB111" s="112"/>
    </row>
    <row r="112" spans="1:291">
      <c r="A112" s="169"/>
      <c r="B112" s="169"/>
      <c r="C112" s="169"/>
      <c r="D112" s="169"/>
      <c r="E112" s="169"/>
      <c r="F112" s="169"/>
      <c r="G112" s="169"/>
      <c r="H112" s="169"/>
      <c r="I112" s="169"/>
      <c r="J112" s="169"/>
      <c r="K112" s="169"/>
      <c r="L112" s="169"/>
      <c r="M112" s="169"/>
      <c r="N112" s="169"/>
      <c r="O112" s="169"/>
      <c r="P112" s="169"/>
      <c r="Q112" s="169"/>
      <c r="R112" s="169"/>
      <c r="S112" s="169"/>
      <c r="T112" s="169"/>
      <c r="U112" s="169"/>
      <c r="V112" s="169"/>
      <c r="W112" s="169"/>
      <c r="X112" s="169"/>
      <c r="Y112" s="169"/>
      <c r="Z112" s="169"/>
      <c r="AA112" s="169"/>
      <c r="AB112" s="169"/>
      <c r="AC112" s="169"/>
      <c r="AD112" s="169"/>
      <c r="AE112" s="169"/>
      <c r="AF112" s="169"/>
      <c r="AG112" s="169"/>
      <c r="AH112" s="169"/>
      <c r="AI112" s="169"/>
      <c r="AJ112" s="169"/>
      <c r="AK112" s="169"/>
      <c r="AL112" s="169"/>
      <c r="AM112" s="169"/>
      <c r="AN112" s="169"/>
      <c r="AO112" s="169"/>
      <c r="AP112" s="169"/>
      <c r="AQ112" s="169"/>
      <c r="AR112" s="169"/>
      <c r="AS112" s="169"/>
      <c r="AT112" s="169"/>
      <c r="AU112" s="169"/>
      <c r="AV112" s="169"/>
      <c r="AW112" s="169"/>
      <c r="AX112" s="169"/>
      <c r="AY112" s="169"/>
      <c r="AZ112" s="169"/>
      <c r="BA112" s="169"/>
      <c r="BB112" s="169"/>
      <c r="BC112" s="169"/>
      <c r="BD112" s="169"/>
      <c r="BE112" s="169"/>
      <c r="BF112" s="169"/>
      <c r="BG112" s="169"/>
      <c r="BH112" s="169"/>
      <c r="BI112" s="169"/>
      <c r="BJ112" s="169"/>
      <c r="BK112" s="169"/>
      <c r="BL112" s="169"/>
      <c r="BM112" s="169"/>
      <c r="BN112" s="169"/>
      <c r="BO112" s="169"/>
      <c r="BP112" s="169"/>
      <c r="BQ112" s="169"/>
      <c r="BR112" s="169"/>
      <c r="BS112" s="169"/>
      <c r="BT112" s="169"/>
      <c r="BU112" s="169"/>
      <c r="BV112" s="169"/>
      <c r="BW112" s="169"/>
      <c r="BX112" s="169"/>
      <c r="BY112" s="169"/>
      <c r="BZ112" s="169"/>
      <c r="CA112" s="169"/>
      <c r="CB112" s="169"/>
      <c r="CC112" s="169"/>
      <c r="CD112" s="169"/>
      <c r="CE112" s="169"/>
      <c r="CF112" s="169"/>
      <c r="CG112" s="169"/>
      <c r="CH112" s="169"/>
      <c r="CI112" s="169"/>
      <c r="CJ112" s="169"/>
      <c r="CK112" s="169"/>
      <c r="CL112" s="169"/>
      <c r="CM112" s="169"/>
      <c r="CN112" s="169"/>
      <c r="CO112" s="169"/>
      <c r="CP112" s="169"/>
      <c r="CQ112" s="169"/>
      <c r="CR112" s="169"/>
      <c r="CS112" s="169"/>
      <c r="CT112" s="169"/>
      <c r="CU112" s="169"/>
      <c r="CV112" s="169"/>
      <c r="CW112" s="169"/>
      <c r="CX112" s="169"/>
      <c r="CY112" s="169"/>
      <c r="CZ112" s="169"/>
      <c r="DA112" s="169"/>
      <c r="DB112" s="169"/>
      <c r="DC112" s="169"/>
      <c r="DD112" s="169"/>
      <c r="DE112" s="169"/>
      <c r="DF112" s="169"/>
      <c r="DG112" s="169"/>
      <c r="DH112" s="169"/>
      <c r="DI112" s="169"/>
      <c r="DJ112" s="169"/>
      <c r="DK112" s="169"/>
      <c r="DL112" s="169"/>
      <c r="DM112" s="169"/>
      <c r="DN112" s="169"/>
      <c r="DO112" s="169"/>
      <c r="DP112" s="169"/>
      <c r="DQ112" s="169"/>
      <c r="DR112" s="169"/>
      <c r="DS112" s="206"/>
      <c r="DT112" s="169"/>
      <c r="DU112" s="169"/>
      <c r="DV112" s="169"/>
      <c r="DW112" s="169"/>
      <c r="DX112" s="169"/>
      <c r="DY112" s="169"/>
      <c r="DZ112" s="169"/>
      <c r="EA112" s="169"/>
      <c r="EB112" s="169"/>
      <c r="EC112" s="169"/>
      <c r="ED112" s="169"/>
      <c r="EE112" s="169"/>
      <c r="EF112" s="169"/>
      <c r="EG112" s="169"/>
      <c r="EH112" s="169"/>
      <c r="EI112" s="169"/>
      <c r="EJ112" s="169"/>
      <c r="EK112" s="169"/>
      <c r="EL112" s="169"/>
      <c r="EM112" s="169"/>
      <c r="EN112" s="169"/>
      <c r="EO112" s="169"/>
      <c r="EP112" s="169"/>
      <c r="EQ112" s="169"/>
      <c r="ER112" s="169"/>
      <c r="ES112" s="169"/>
      <c r="ET112" s="169"/>
      <c r="EU112" s="169"/>
      <c r="EV112" s="169"/>
      <c r="EW112" s="169"/>
      <c r="EX112" s="169"/>
      <c r="EY112" s="169"/>
      <c r="EZ112" s="169"/>
      <c r="FA112" s="169"/>
      <c r="FB112" s="169"/>
      <c r="FC112" s="169"/>
      <c r="FD112" s="169"/>
      <c r="FE112" s="169"/>
      <c r="FF112" s="169"/>
      <c r="FG112" s="169"/>
      <c r="FH112" s="169"/>
      <c r="FI112" s="169"/>
      <c r="FJ112" s="169"/>
      <c r="FK112" s="169"/>
      <c r="FL112" s="169"/>
      <c r="FM112" s="169"/>
      <c r="FN112" s="169"/>
      <c r="FO112" s="169"/>
      <c r="FP112" s="169"/>
      <c r="FQ112" s="169"/>
      <c r="FR112" s="169"/>
      <c r="FS112" s="169"/>
      <c r="FT112" s="169"/>
      <c r="FU112" s="169"/>
      <c r="FV112" s="169"/>
      <c r="FW112" s="169"/>
      <c r="FX112" s="169"/>
      <c r="FY112" s="169"/>
      <c r="FZ112" s="169"/>
      <c r="GA112" s="169"/>
      <c r="GB112" s="169"/>
      <c r="GC112" s="169"/>
      <c r="GD112" s="169"/>
      <c r="GE112" s="169"/>
      <c r="GF112" s="169"/>
      <c r="GL112" s="169"/>
      <c r="GX112" s="169"/>
      <c r="HE112" s="169"/>
      <c r="HF112" s="169"/>
      <c r="HG112" s="169"/>
      <c r="HH112" s="169"/>
      <c r="HI112" s="169"/>
      <c r="HJ112" s="169"/>
      <c r="HK112" s="169"/>
      <c r="HL112" s="169"/>
      <c r="HM112" s="169"/>
      <c r="HN112" s="169"/>
      <c r="HO112" s="169"/>
      <c r="HP112" s="169"/>
      <c r="HQ112" s="169"/>
      <c r="HR112" s="169"/>
      <c r="HS112" s="169"/>
      <c r="HT112" s="169"/>
      <c r="HU112" s="169"/>
      <c r="HV112" s="169"/>
      <c r="HW112" s="169"/>
      <c r="HX112" s="169"/>
      <c r="HY112" s="169"/>
      <c r="HZ112" s="169"/>
      <c r="IB112" s="112"/>
    </row>
    <row r="113" spans="1:291" ht="13">
      <c r="A113" s="310" t="s">
        <v>373</v>
      </c>
      <c r="B113" s="207">
        <v>33238</v>
      </c>
      <c r="C113" s="207">
        <v>33603</v>
      </c>
      <c r="D113" s="207">
        <v>33969</v>
      </c>
      <c r="E113" s="207">
        <v>34334</v>
      </c>
      <c r="F113" s="207">
        <v>34699</v>
      </c>
      <c r="G113" s="207">
        <v>35064</v>
      </c>
      <c r="H113" s="207">
        <v>35430</v>
      </c>
      <c r="I113" s="207">
        <v>35795</v>
      </c>
      <c r="J113" s="207">
        <v>36160</v>
      </c>
      <c r="K113" s="207">
        <v>36525</v>
      </c>
      <c r="L113" s="301"/>
      <c r="M113" s="208">
        <v>36891</v>
      </c>
      <c r="N113" s="207">
        <v>36892</v>
      </c>
      <c r="O113" s="209">
        <v>36923</v>
      </c>
      <c r="P113" s="209">
        <v>36951</v>
      </c>
      <c r="Q113" s="209">
        <v>36982</v>
      </c>
      <c r="R113" s="209">
        <v>37012</v>
      </c>
      <c r="S113" s="209">
        <v>37043</v>
      </c>
      <c r="T113" s="209">
        <v>37073</v>
      </c>
      <c r="U113" s="209">
        <v>37104</v>
      </c>
      <c r="V113" s="209">
        <v>37135</v>
      </c>
      <c r="W113" s="209">
        <v>37165</v>
      </c>
      <c r="X113" s="209">
        <v>37196</v>
      </c>
      <c r="Y113" s="209">
        <v>37226</v>
      </c>
      <c r="Z113" s="207">
        <v>37257</v>
      </c>
      <c r="AA113" s="209">
        <v>37288</v>
      </c>
      <c r="AB113" s="209">
        <v>37316</v>
      </c>
      <c r="AC113" s="209">
        <v>37347</v>
      </c>
      <c r="AD113" s="209">
        <v>37377</v>
      </c>
      <c r="AE113" s="209">
        <v>37408</v>
      </c>
      <c r="AF113" s="209">
        <v>37438</v>
      </c>
      <c r="AG113" s="209">
        <v>37469</v>
      </c>
      <c r="AH113" s="209">
        <v>37500</v>
      </c>
      <c r="AI113" s="209">
        <v>37530</v>
      </c>
      <c r="AJ113" s="209">
        <v>37561</v>
      </c>
      <c r="AK113" s="209">
        <v>37591</v>
      </c>
      <c r="AL113" s="207">
        <v>37622</v>
      </c>
      <c r="AM113" s="209">
        <v>37653</v>
      </c>
      <c r="AN113" s="209">
        <v>37681</v>
      </c>
      <c r="AO113" s="209">
        <v>37712</v>
      </c>
      <c r="AP113" s="209">
        <v>37742</v>
      </c>
      <c r="AQ113" s="209">
        <v>37773</v>
      </c>
      <c r="AR113" s="209">
        <v>37803</v>
      </c>
      <c r="AS113" s="209">
        <v>37834</v>
      </c>
      <c r="AT113" s="209">
        <v>37865</v>
      </c>
      <c r="AU113" s="209">
        <v>37895</v>
      </c>
      <c r="AV113" s="209">
        <v>37926</v>
      </c>
      <c r="AW113" s="209">
        <v>37956</v>
      </c>
      <c r="AX113" s="207">
        <v>37987</v>
      </c>
      <c r="AY113" s="209">
        <v>38018</v>
      </c>
      <c r="AZ113" s="209">
        <v>38047</v>
      </c>
      <c r="BA113" s="209">
        <v>38078</v>
      </c>
      <c r="BB113" s="209">
        <v>38108</v>
      </c>
      <c r="BC113" s="209">
        <v>38139</v>
      </c>
      <c r="BD113" s="209">
        <v>38169</v>
      </c>
      <c r="BE113" s="209">
        <v>38200</v>
      </c>
      <c r="BF113" s="209">
        <v>38231</v>
      </c>
      <c r="BG113" s="209">
        <v>38261</v>
      </c>
      <c r="BH113" s="209">
        <v>38292</v>
      </c>
      <c r="BI113" s="209">
        <v>38322</v>
      </c>
      <c r="BJ113" s="207">
        <v>38353</v>
      </c>
      <c r="BK113" s="209">
        <v>38384</v>
      </c>
      <c r="BL113" s="209">
        <v>38412</v>
      </c>
      <c r="BM113" s="209">
        <v>38443</v>
      </c>
      <c r="BN113" s="209">
        <v>38473</v>
      </c>
      <c r="BO113" s="209">
        <v>38504</v>
      </c>
      <c r="BP113" s="209">
        <v>38534</v>
      </c>
      <c r="BQ113" s="209">
        <v>38565</v>
      </c>
      <c r="BR113" s="209">
        <v>38596</v>
      </c>
      <c r="BS113" s="209">
        <v>38626</v>
      </c>
      <c r="BT113" s="209">
        <v>38657</v>
      </c>
      <c r="BU113" s="209">
        <v>38687</v>
      </c>
      <c r="BV113" s="207">
        <v>38718</v>
      </c>
      <c r="BW113" s="209">
        <v>38749</v>
      </c>
      <c r="BX113" s="209">
        <v>38777</v>
      </c>
      <c r="BY113" s="209">
        <v>38808</v>
      </c>
      <c r="BZ113" s="209">
        <v>38838</v>
      </c>
      <c r="CA113" s="209">
        <v>38869</v>
      </c>
      <c r="CB113" s="209">
        <v>38899</v>
      </c>
      <c r="CC113" s="209">
        <v>38930</v>
      </c>
      <c r="CD113" s="209">
        <v>38961</v>
      </c>
      <c r="CE113" s="209">
        <v>38991</v>
      </c>
      <c r="CF113" s="209">
        <v>39022</v>
      </c>
      <c r="CG113" s="209">
        <v>39052</v>
      </c>
      <c r="CH113" s="207">
        <v>39083</v>
      </c>
      <c r="CI113" s="209">
        <v>39114</v>
      </c>
      <c r="CJ113" s="209">
        <v>39142</v>
      </c>
      <c r="CK113" s="209">
        <v>39173</v>
      </c>
      <c r="CL113" s="209">
        <v>39203</v>
      </c>
      <c r="CM113" s="209">
        <v>39234</v>
      </c>
      <c r="CN113" s="209">
        <v>39264</v>
      </c>
      <c r="CO113" s="209">
        <v>39295</v>
      </c>
      <c r="CP113" s="209">
        <v>39326</v>
      </c>
      <c r="CQ113" s="209">
        <v>39356</v>
      </c>
      <c r="CR113" s="209">
        <v>39387</v>
      </c>
      <c r="CS113" s="209">
        <v>39417</v>
      </c>
      <c r="CT113" s="207">
        <v>39448</v>
      </c>
      <c r="CU113" s="209">
        <v>39479</v>
      </c>
      <c r="CV113" s="209">
        <v>39508</v>
      </c>
      <c r="CW113" s="209">
        <v>39539</v>
      </c>
      <c r="CX113" s="209">
        <v>39569</v>
      </c>
      <c r="CY113" s="209">
        <v>39600</v>
      </c>
      <c r="CZ113" s="209">
        <v>39630</v>
      </c>
      <c r="DA113" s="209">
        <v>39661</v>
      </c>
      <c r="DB113" s="209">
        <v>39692</v>
      </c>
      <c r="DC113" s="209">
        <v>39722</v>
      </c>
      <c r="DD113" s="209">
        <v>39753</v>
      </c>
      <c r="DE113" s="209">
        <v>39783</v>
      </c>
      <c r="DF113" s="207">
        <v>39814</v>
      </c>
      <c r="DG113" s="209">
        <v>39845</v>
      </c>
      <c r="DH113" s="209">
        <v>39873</v>
      </c>
      <c r="DI113" s="209">
        <v>39904</v>
      </c>
      <c r="DJ113" s="209">
        <v>39934</v>
      </c>
      <c r="DK113" s="209">
        <v>39965</v>
      </c>
      <c r="DL113" s="209">
        <v>39995</v>
      </c>
      <c r="DM113" s="209">
        <v>40026</v>
      </c>
      <c r="DN113" s="209">
        <v>40057</v>
      </c>
      <c r="DO113" s="209">
        <v>40087</v>
      </c>
      <c r="DP113" s="209">
        <v>40118</v>
      </c>
      <c r="DQ113" s="209">
        <v>40118</v>
      </c>
      <c r="DR113" s="207">
        <v>40179</v>
      </c>
      <c r="DS113" s="209">
        <v>40210</v>
      </c>
      <c r="DT113" s="209">
        <v>40238</v>
      </c>
      <c r="DU113" s="209">
        <v>40269</v>
      </c>
      <c r="DV113" s="209">
        <v>40299</v>
      </c>
      <c r="DW113" s="209">
        <v>40330</v>
      </c>
      <c r="DX113" s="209">
        <v>40360</v>
      </c>
      <c r="DY113" s="209">
        <v>40391</v>
      </c>
      <c r="DZ113" s="209">
        <v>40422</v>
      </c>
      <c r="EA113" s="209">
        <v>40452</v>
      </c>
      <c r="EB113" s="209">
        <v>40483</v>
      </c>
      <c r="EC113" s="209">
        <v>40513</v>
      </c>
      <c r="ED113" s="207">
        <v>40544</v>
      </c>
      <c r="EE113" s="209">
        <v>40575</v>
      </c>
      <c r="EF113" s="209">
        <v>40603</v>
      </c>
      <c r="EG113" s="209">
        <v>40634</v>
      </c>
      <c r="EH113" s="209">
        <v>40664</v>
      </c>
      <c r="EI113" s="271">
        <v>40695</v>
      </c>
      <c r="EJ113" s="209">
        <v>40725</v>
      </c>
      <c r="EK113" s="209">
        <v>40756</v>
      </c>
      <c r="EL113" s="209">
        <v>40787</v>
      </c>
      <c r="EM113" s="209">
        <v>40817</v>
      </c>
      <c r="EN113" s="209">
        <v>40848</v>
      </c>
      <c r="EO113" s="210">
        <v>40878</v>
      </c>
      <c r="EP113" s="207">
        <v>40909</v>
      </c>
      <c r="EQ113" s="209">
        <v>40940</v>
      </c>
      <c r="ER113" s="209">
        <v>40969</v>
      </c>
      <c r="ES113" s="209">
        <v>41000</v>
      </c>
      <c r="ET113" s="209">
        <v>41030</v>
      </c>
      <c r="EU113" s="209">
        <v>41061</v>
      </c>
      <c r="EV113" s="209">
        <v>41091</v>
      </c>
      <c r="EW113" s="209">
        <v>41122</v>
      </c>
      <c r="EX113" s="209">
        <v>41153</v>
      </c>
      <c r="EY113" s="209">
        <v>41183</v>
      </c>
      <c r="EZ113" s="209">
        <v>41214</v>
      </c>
      <c r="FA113" s="210">
        <v>41244</v>
      </c>
      <c r="FB113" s="207">
        <v>41275</v>
      </c>
      <c r="FC113" s="209">
        <v>41306</v>
      </c>
      <c r="FD113" s="209">
        <v>41334</v>
      </c>
      <c r="FE113" s="209">
        <v>41365</v>
      </c>
      <c r="FF113" s="209">
        <v>41395</v>
      </c>
      <c r="FG113" s="209">
        <v>41426</v>
      </c>
      <c r="FH113" s="209">
        <v>41456</v>
      </c>
      <c r="FI113" s="209">
        <v>41487</v>
      </c>
      <c r="FJ113" s="209">
        <v>41518</v>
      </c>
      <c r="FK113" s="209">
        <v>41548</v>
      </c>
      <c r="FL113" s="209">
        <v>41579</v>
      </c>
      <c r="FM113" s="211">
        <v>41609</v>
      </c>
      <c r="FN113" s="207">
        <v>41640</v>
      </c>
      <c r="FO113" s="209">
        <v>41671</v>
      </c>
      <c r="FP113" s="209">
        <v>41699</v>
      </c>
      <c r="FQ113" s="209">
        <v>41730</v>
      </c>
      <c r="FR113" s="209">
        <v>41760</v>
      </c>
      <c r="FS113" s="209">
        <v>41791</v>
      </c>
      <c r="FT113" s="209">
        <v>41821</v>
      </c>
      <c r="FU113" s="209">
        <v>41852</v>
      </c>
      <c r="FV113" s="209">
        <v>41883</v>
      </c>
      <c r="FW113" s="209">
        <v>41913</v>
      </c>
      <c r="FX113" s="209">
        <v>41944</v>
      </c>
      <c r="FY113" s="211">
        <v>41974</v>
      </c>
      <c r="FZ113" s="207">
        <v>42005</v>
      </c>
      <c r="GA113" s="209">
        <v>42036</v>
      </c>
      <c r="GB113" s="209">
        <v>42064</v>
      </c>
      <c r="GC113" s="209">
        <v>42095</v>
      </c>
      <c r="GD113" s="209">
        <v>42125</v>
      </c>
      <c r="GE113" s="209">
        <v>42156</v>
      </c>
      <c r="GF113" s="209">
        <v>42186</v>
      </c>
      <c r="GG113" s="209">
        <v>42217</v>
      </c>
      <c r="GH113" s="209">
        <v>42248</v>
      </c>
      <c r="GI113" s="209">
        <v>42278</v>
      </c>
      <c r="GJ113" s="212">
        <v>42338</v>
      </c>
      <c r="GK113" s="212">
        <v>42369</v>
      </c>
      <c r="GL113" s="207">
        <v>42370</v>
      </c>
      <c r="GM113" s="212">
        <v>42401</v>
      </c>
      <c r="GN113" s="212">
        <v>42430</v>
      </c>
      <c r="GO113" s="212">
        <v>42461</v>
      </c>
      <c r="GP113" s="212">
        <v>42491</v>
      </c>
      <c r="GQ113" s="212">
        <v>42522</v>
      </c>
      <c r="GR113" s="212">
        <v>42552</v>
      </c>
      <c r="GS113" s="212">
        <v>42583</v>
      </c>
      <c r="GT113" s="212">
        <v>42614</v>
      </c>
      <c r="GU113" s="212">
        <v>42644</v>
      </c>
      <c r="GV113" s="212">
        <v>42675</v>
      </c>
      <c r="GW113" s="213">
        <v>42705</v>
      </c>
      <c r="GX113" s="214">
        <v>42736</v>
      </c>
      <c r="GY113" s="212">
        <v>42767</v>
      </c>
      <c r="GZ113" s="212">
        <v>42795</v>
      </c>
      <c r="HA113" s="212">
        <v>42826</v>
      </c>
      <c r="HB113" s="212">
        <v>42856</v>
      </c>
      <c r="HC113" s="212">
        <v>42887</v>
      </c>
      <c r="HD113" s="212">
        <v>42917</v>
      </c>
      <c r="HE113" s="212">
        <v>42948</v>
      </c>
      <c r="HF113" s="212">
        <v>42979</v>
      </c>
      <c r="HG113" s="212">
        <v>43009</v>
      </c>
      <c r="HH113" s="212">
        <v>43040</v>
      </c>
      <c r="HI113" s="260">
        <v>43070</v>
      </c>
      <c r="HJ113" s="256">
        <v>43101</v>
      </c>
      <c r="HK113" s="212">
        <v>43132</v>
      </c>
      <c r="HL113" s="212">
        <v>43160</v>
      </c>
      <c r="HM113" s="212">
        <v>43191</v>
      </c>
      <c r="HN113" s="212">
        <v>43221</v>
      </c>
      <c r="HO113" s="212">
        <v>43252</v>
      </c>
      <c r="HP113" s="212">
        <v>43282</v>
      </c>
      <c r="HQ113" s="212">
        <v>43313</v>
      </c>
      <c r="HR113" s="212">
        <v>43344</v>
      </c>
      <c r="HS113" s="212">
        <v>43374</v>
      </c>
      <c r="HT113" s="212">
        <v>43405</v>
      </c>
      <c r="HU113" s="212">
        <v>43435</v>
      </c>
      <c r="HV113" s="212">
        <v>43466</v>
      </c>
      <c r="HW113" s="212">
        <v>43497</v>
      </c>
      <c r="HX113" s="212">
        <v>43525</v>
      </c>
      <c r="HY113" s="212">
        <v>43556</v>
      </c>
      <c r="HZ113" s="212">
        <v>43586</v>
      </c>
      <c r="IA113" s="212">
        <v>43617</v>
      </c>
      <c r="IB113" s="212">
        <v>43647</v>
      </c>
      <c r="IC113" s="212">
        <v>43678</v>
      </c>
      <c r="ID113" s="212">
        <v>43709</v>
      </c>
      <c r="IE113" s="212">
        <v>43739</v>
      </c>
      <c r="IF113" s="212">
        <v>43770</v>
      </c>
      <c r="IG113" s="212">
        <v>43800</v>
      </c>
      <c r="IH113" s="212">
        <v>43831</v>
      </c>
      <c r="II113" s="212">
        <v>43862</v>
      </c>
      <c r="IJ113" s="212">
        <v>43891</v>
      </c>
      <c r="IK113" s="212">
        <v>43922</v>
      </c>
      <c r="IL113" s="212">
        <v>43952</v>
      </c>
      <c r="IM113" s="212">
        <v>43983</v>
      </c>
      <c r="IN113" s="212">
        <v>44013</v>
      </c>
      <c r="IO113" s="212">
        <v>44044</v>
      </c>
      <c r="IP113" s="271">
        <v>44075</v>
      </c>
      <c r="IQ113" s="271">
        <f>IQ103</f>
        <v>44105</v>
      </c>
      <c r="IR113" s="271">
        <v>44136</v>
      </c>
      <c r="IS113" s="271">
        <v>44166</v>
      </c>
      <c r="IT113" s="271">
        <v>44197</v>
      </c>
      <c r="IU113" s="271">
        <v>44228</v>
      </c>
      <c r="IV113" s="271">
        <v>44256</v>
      </c>
      <c r="IW113" s="271">
        <v>44287</v>
      </c>
      <c r="IX113" s="271">
        <v>44317</v>
      </c>
      <c r="IY113" s="271">
        <v>44348</v>
      </c>
      <c r="IZ113" s="271">
        <v>44378</v>
      </c>
      <c r="JA113" s="271">
        <v>44409</v>
      </c>
      <c r="JB113" s="271">
        <v>44440</v>
      </c>
      <c r="JC113" s="271">
        <v>44470</v>
      </c>
      <c r="JD113" s="271">
        <v>44501</v>
      </c>
      <c r="JE113" s="271">
        <v>44531</v>
      </c>
      <c r="JF113" s="271">
        <v>44562</v>
      </c>
      <c r="JG113" s="271">
        <v>44593</v>
      </c>
      <c r="JH113" s="271">
        <v>44621</v>
      </c>
      <c r="JI113" s="271">
        <v>44652</v>
      </c>
      <c r="JJ113" s="271">
        <v>44682</v>
      </c>
      <c r="JK113" s="271">
        <v>44713</v>
      </c>
      <c r="JL113" s="271">
        <v>44743</v>
      </c>
      <c r="JM113" s="271">
        <v>44774</v>
      </c>
      <c r="JN113" s="271">
        <v>44805</v>
      </c>
      <c r="JO113" s="271">
        <v>44835</v>
      </c>
      <c r="JP113" s="271">
        <v>44866</v>
      </c>
      <c r="JQ113" s="271">
        <v>44896</v>
      </c>
      <c r="JR113" s="271">
        <v>44927</v>
      </c>
      <c r="JS113" s="271">
        <v>44958</v>
      </c>
      <c r="JT113" s="271">
        <v>44986</v>
      </c>
      <c r="JU113" s="271">
        <f t="shared" ref="JU113:JZ113" si="37">JU11</f>
        <v>45017</v>
      </c>
      <c r="JV113" s="271">
        <f t="shared" si="37"/>
        <v>45047</v>
      </c>
      <c r="JW113" s="271">
        <f t="shared" si="37"/>
        <v>45078</v>
      </c>
      <c r="JX113" s="271">
        <f t="shared" si="37"/>
        <v>45108</v>
      </c>
      <c r="JY113" s="271">
        <f t="shared" si="37"/>
        <v>45139</v>
      </c>
      <c r="JZ113" s="271">
        <f t="shared" si="37"/>
        <v>45170</v>
      </c>
      <c r="KA113" s="271">
        <f t="shared" ref="KA113:KB113" si="38">KA11</f>
        <v>45200</v>
      </c>
      <c r="KB113" s="271">
        <f t="shared" si="38"/>
        <v>45231</v>
      </c>
      <c r="KC113" s="271">
        <f t="shared" ref="KC113:KD113" si="39">KC11</f>
        <v>45261</v>
      </c>
      <c r="KD113" s="271">
        <f t="shared" si="39"/>
        <v>45292</v>
      </c>
      <c r="KE113" s="271">
        <f>KE11</f>
        <v>45323</v>
      </c>
    </row>
    <row r="114" spans="1:291" ht="13">
      <c r="A114" s="395" t="s">
        <v>263</v>
      </c>
      <c r="B114" s="180">
        <v>615</v>
      </c>
      <c r="C114" s="180">
        <v>601</v>
      </c>
      <c r="D114" s="180">
        <v>597</v>
      </c>
      <c r="E114" s="180">
        <v>582</v>
      </c>
      <c r="F114" s="180">
        <v>582</v>
      </c>
      <c r="G114" s="180">
        <v>577</v>
      </c>
      <c r="H114" s="180">
        <v>589</v>
      </c>
      <c r="I114" s="180">
        <v>595</v>
      </c>
      <c r="J114" s="180">
        <v>599</v>
      </c>
      <c r="K114" s="180">
        <v>534</v>
      </c>
      <c r="L114" s="180"/>
      <c r="M114" s="181">
        <v>495</v>
      </c>
      <c r="N114" s="185">
        <v>493</v>
      </c>
      <c r="O114" s="186">
        <v>493</v>
      </c>
      <c r="P114" s="186">
        <v>489</v>
      </c>
      <c r="Q114" s="186">
        <v>482</v>
      </c>
      <c r="R114" s="186">
        <v>481</v>
      </c>
      <c r="S114" s="186">
        <v>477</v>
      </c>
      <c r="T114" s="186">
        <v>479</v>
      </c>
      <c r="U114" s="186">
        <v>478</v>
      </c>
      <c r="V114" s="186">
        <v>473</v>
      </c>
      <c r="W114" s="186">
        <v>473</v>
      </c>
      <c r="X114" s="186">
        <v>472</v>
      </c>
      <c r="Y114" s="186">
        <v>468</v>
      </c>
      <c r="Z114" s="185">
        <v>464</v>
      </c>
      <c r="AA114" s="186">
        <v>462</v>
      </c>
      <c r="AB114" s="186">
        <v>459</v>
      </c>
      <c r="AC114" s="186">
        <v>452</v>
      </c>
      <c r="AD114" s="186">
        <v>451</v>
      </c>
      <c r="AE114" s="186">
        <v>449</v>
      </c>
      <c r="AF114" s="186">
        <v>448</v>
      </c>
      <c r="AG114" s="186">
        <v>447</v>
      </c>
      <c r="AH114" s="186">
        <v>446</v>
      </c>
      <c r="AI114" s="186">
        <v>443</v>
      </c>
      <c r="AJ114" s="186">
        <v>439</v>
      </c>
      <c r="AK114" s="186">
        <v>436</v>
      </c>
      <c r="AL114" s="185">
        <v>431</v>
      </c>
      <c r="AM114" s="186">
        <v>428</v>
      </c>
      <c r="AN114" s="186">
        <v>427</v>
      </c>
      <c r="AO114" s="186">
        <v>427</v>
      </c>
      <c r="AP114" s="186">
        <v>425</v>
      </c>
      <c r="AQ114" s="186">
        <v>425</v>
      </c>
      <c r="AR114" s="186">
        <v>423</v>
      </c>
      <c r="AS114" s="186">
        <v>423</v>
      </c>
      <c r="AT114" s="186">
        <v>419</v>
      </c>
      <c r="AU114" s="186">
        <v>413</v>
      </c>
      <c r="AV114" s="186">
        <v>411</v>
      </c>
      <c r="AW114" s="186">
        <v>410</v>
      </c>
      <c r="AX114" s="185">
        <v>405</v>
      </c>
      <c r="AY114" s="186">
        <v>403</v>
      </c>
      <c r="AZ114" s="186">
        <v>398</v>
      </c>
      <c r="BA114" s="186">
        <v>395</v>
      </c>
      <c r="BB114" s="186">
        <v>392</v>
      </c>
      <c r="BC114" s="186">
        <v>392</v>
      </c>
      <c r="BD114" s="186">
        <v>391</v>
      </c>
      <c r="BE114" s="186">
        <v>388</v>
      </c>
      <c r="BF114" s="186">
        <v>390</v>
      </c>
      <c r="BG114" s="186">
        <v>389</v>
      </c>
      <c r="BH114" s="186">
        <v>391</v>
      </c>
      <c r="BI114" s="186">
        <v>479</v>
      </c>
      <c r="BJ114" s="185">
        <v>391</v>
      </c>
      <c r="BK114" s="186">
        <v>391</v>
      </c>
      <c r="BL114" s="186">
        <v>390</v>
      </c>
      <c r="BM114" s="186">
        <v>385</v>
      </c>
      <c r="BN114" s="186">
        <v>385</v>
      </c>
      <c r="BO114" s="186">
        <v>383</v>
      </c>
      <c r="BP114" s="186">
        <v>383</v>
      </c>
      <c r="BQ114" s="186">
        <v>380</v>
      </c>
      <c r="BR114" s="186">
        <v>379</v>
      </c>
      <c r="BS114" s="186">
        <v>382</v>
      </c>
      <c r="BT114" s="186">
        <v>382</v>
      </c>
      <c r="BU114" s="186">
        <v>464</v>
      </c>
      <c r="BV114" s="185">
        <v>378</v>
      </c>
      <c r="BW114" s="186">
        <v>380</v>
      </c>
      <c r="BX114" s="186">
        <v>379</v>
      </c>
      <c r="BY114" s="186">
        <v>382</v>
      </c>
      <c r="BZ114" s="186">
        <v>384</v>
      </c>
      <c r="CA114" s="186">
        <v>382</v>
      </c>
      <c r="CB114" s="186">
        <v>387</v>
      </c>
      <c r="CC114" s="186">
        <v>387</v>
      </c>
      <c r="CD114" s="186">
        <v>387</v>
      </c>
      <c r="CE114" s="186">
        <v>391</v>
      </c>
      <c r="CF114" s="186">
        <v>391</v>
      </c>
      <c r="CG114" s="186">
        <v>477</v>
      </c>
      <c r="CH114" s="185">
        <v>485</v>
      </c>
      <c r="CI114" s="186">
        <v>488</v>
      </c>
      <c r="CJ114" s="186">
        <v>493</v>
      </c>
      <c r="CK114" s="186">
        <v>501</v>
      </c>
      <c r="CL114" s="186">
        <v>500</v>
      </c>
      <c r="CM114" s="186">
        <v>507</v>
      </c>
      <c r="CN114" s="186">
        <v>524</v>
      </c>
      <c r="CO114" s="186">
        <v>524</v>
      </c>
      <c r="CP114" s="186">
        <v>525</v>
      </c>
      <c r="CQ114" s="186">
        <v>534</v>
      </c>
      <c r="CR114" s="186">
        <v>535</v>
      </c>
      <c r="CS114" s="186">
        <v>538</v>
      </c>
      <c r="CT114" s="185">
        <v>540</v>
      </c>
      <c r="CU114" s="186">
        <v>539</v>
      </c>
      <c r="CV114" s="186">
        <v>541</v>
      </c>
      <c r="CW114" s="186">
        <v>540</v>
      </c>
      <c r="CX114" s="186">
        <v>537</v>
      </c>
      <c r="CY114" s="186">
        <v>535</v>
      </c>
      <c r="CZ114" s="186">
        <v>535</v>
      </c>
      <c r="DA114" s="186">
        <v>537</v>
      </c>
      <c r="DB114" s="186">
        <v>536</v>
      </c>
      <c r="DC114" s="186">
        <v>533</v>
      </c>
      <c r="DD114" s="186">
        <v>531</v>
      </c>
      <c r="DE114" s="186">
        <v>528</v>
      </c>
      <c r="DF114" s="185">
        <v>527</v>
      </c>
      <c r="DG114" s="186">
        <v>524</v>
      </c>
      <c r="DH114" s="186">
        <v>519</v>
      </c>
      <c r="DI114" s="186">
        <v>515</v>
      </c>
      <c r="DJ114" s="186">
        <v>515</v>
      </c>
      <c r="DK114" s="186">
        <v>517</v>
      </c>
      <c r="DL114" s="186">
        <v>517</v>
      </c>
      <c r="DM114" s="186">
        <v>514</v>
      </c>
      <c r="DN114" s="186">
        <v>515</v>
      </c>
      <c r="DO114" s="186">
        <v>511</v>
      </c>
      <c r="DP114" s="186">
        <v>509</v>
      </c>
      <c r="DQ114" s="186">
        <v>509</v>
      </c>
      <c r="DR114" s="185">
        <v>549</v>
      </c>
      <c r="DS114" s="396">
        <f>DS106+DS95</f>
        <v>546</v>
      </c>
      <c r="DT114" s="186">
        <v>545</v>
      </c>
      <c r="DU114" s="186">
        <v>546</v>
      </c>
      <c r="DV114" s="186">
        <v>543</v>
      </c>
      <c r="DW114" s="186">
        <v>540</v>
      </c>
      <c r="DX114" s="186">
        <v>537</v>
      </c>
      <c r="DY114" s="186">
        <v>537</v>
      </c>
      <c r="DZ114" s="186">
        <v>538</v>
      </c>
      <c r="EA114" s="186">
        <v>539</v>
      </c>
      <c r="EB114" s="186">
        <v>539</v>
      </c>
      <c r="EC114" s="186">
        <v>541</v>
      </c>
      <c r="ED114" s="185">
        <v>535</v>
      </c>
      <c r="EE114" s="186">
        <v>538</v>
      </c>
      <c r="EF114" s="186">
        <v>535</v>
      </c>
      <c r="EG114" s="186">
        <v>537</v>
      </c>
      <c r="EH114" s="186">
        <v>534</v>
      </c>
      <c r="EI114" s="186">
        <v>538</v>
      </c>
      <c r="EJ114" s="186">
        <v>535</v>
      </c>
      <c r="EK114" s="186">
        <v>533</v>
      </c>
      <c r="EL114" s="186">
        <v>533</v>
      </c>
      <c r="EM114" s="186">
        <v>530</v>
      </c>
      <c r="EN114" s="186">
        <v>530</v>
      </c>
      <c r="EO114" s="187">
        <v>537</v>
      </c>
      <c r="EP114" s="185">
        <v>537</v>
      </c>
      <c r="EQ114" s="186">
        <v>537</v>
      </c>
      <c r="ER114" s="186">
        <v>536</v>
      </c>
      <c r="ES114" s="186">
        <v>539</v>
      </c>
      <c r="ET114" s="186">
        <v>533</v>
      </c>
      <c r="EU114" s="186">
        <v>529</v>
      </c>
      <c r="EV114" s="186">
        <v>527</v>
      </c>
      <c r="EW114" s="186">
        <v>525</v>
      </c>
      <c r="EX114" s="186">
        <v>524</v>
      </c>
      <c r="EY114" s="186">
        <v>520</v>
      </c>
      <c r="EZ114" s="186">
        <v>522</v>
      </c>
      <c r="FA114" s="187">
        <v>521</v>
      </c>
      <c r="FB114" s="185">
        <v>519</v>
      </c>
      <c r="FC114" s="186">
        <v>522</v>
      </c>
      <c r="FD114" s="186">
        <v>522</v>
      </c>
      <c r="FE114" s="186">
        <v>527</v>
      </c>
      <c r="FF114" s="186">
        <v>527</v>
      </c>
      <c r="FG114" s="186">
        <v>527</v>
      </c>
      <c r="FH114" s="186">
        <v>527</v>
      </c>
      <c r="FI114" s="186">
        <v>526</v>
      </c>
      <c r="FJ114" s="186">
        <v>527</v>
      </c>
      <c r="FK114" s="186">
        <v>530</v>
      </c>
      <c r="FL114" s="186">
        <v>529</v>
      </c>
      <c r="FM114" s="188">
        <v>528</v>
      </c>
      <c r="FN114" s="185">
        <v>527</v>
      </c>
      <c r="FO114" s="186">
        <v>527</v>
      </c>
      <c r="FP114" s="186">
        <v>524</v>
      </c>
      <c r="FQ114" s="186">
        <v>525</v>
      </c>
      <c r="FR114" s="186">
        <v>524</v>
      </c>
      <c r="FS114" s="186">
        <v>525</v>
      </c>
      <c r="FT114" s="186">
        <v>525</v>
      </c>
      <c r="FU114" s="186">
        <v>524</v>
      </c>
      <c r="FV114" s="186">
        <v>524</v>
      </c>
      <c r="FW114" s="186">
        <f>FW106+FW95</f>
        <v>524</v>
      </c>
      <c r="FX114" s="186">
        <v>523</v>
      </c>
      <c r="FY114" s="188">
        <f>FY106+FY95</f>
        <v>517</v>
      </c>
      <c r="FZ114" s="185">
        <v>518</v>
      </c>
      <c r="GA114" s="186">
        <f>GA106+GA95</f>
        <v>517</v>
      </c>
      <c r="GB114" s="186">
        <v>516</v>
      </c>
      <c r="GC114" s="186">
        <v>514</v>
      </c>
      <c r="GD114" s="186">
        <v>516</v>
      </c>
      <c r="GE114" s="186">
        <v>515</v>
      </c>
      <c r="GF114" s="186">
        <v>514</v>
      </c>
      <c r="GG114" s="396">
        <v>514</v>
      </c>
      <c r="GH114" s="396">
        <v>513</v>
      </c>
      <c r="GI114" s="396">
        <v>512</v>
      </c>
      <c r="GJ114" s="396">
        <v>512</v>
      </c>
      <c r="GK114" s="396">
        <v>510</v>
      </c>
      <c r="GL114" s="185">
        <v>507</v>
      </c>
      <c r="GM114" s="396">
        <v>505</v>
      </c>
      <c r="GN114" s="396">
        <v>504</v>
      </c>
      <c r="GO114" s="396">
        <v>504</v>
      </c>
      <c r="GP114" s="396">
        <v>501</v>
      </c>
      <c r="GQ114" s="396">
        <v>498</v>
      </c>
      <c r="GR114" s="396">
        <v>496</v>
      </c>
      <c r="GS114" s="396">
        <v>496</v>
      </c>
      <c r="GT114" s="396">
        <v>489</v>
      </c>
      <c r="GU114" s="396">
        <v>488</v>
      </c>
      <c r="GV114" s="396">
        <v>488</v>
      </c>
      <c r="GW114" s="397">
        <v>485</v>
      </c>
      <c r="GX114" s="398">
        <v>466</v>
      </c>
      <c r="GY114" s="396">
        <v>466</v>
      </c>
      <c r="GZ114" s="396">
        <v>451</v>
      </c>
      <c r="HA114" s="396">
        <v>449</v>
      </c>
      <c r="HB114" s="396">
        <v>448</v>
      </c>
      <c r="HC114" s="396">
        <v>447</v>
      </c>
      <c r="HD114" s="396">
        <v>451</v>
      </c>
      <c r="HE114" s="396">
        <v>444</v>
      </c>
      <c r="HF114" s="396">
        <v>446</v>
      </c>
      <c r="HG114" s="396">
        <v>445</v>
      </c>
      <c r="HH114" s="396">
        <v>443</v>
      </c>
      <c r="HI114" s="399">
        <v>445</v>
      </c>
      <c r="HJ114" s="400">
        <v>443</v>
      </c>
      <c r="HK114" s="396">
        <v>444</v>
      </c>
      <c r="HL114" s="396">
        <f>HL106+HL95</f>
        <v>441</v>
      </c>
      <c r="HM114" s="396">
        <f>HM106+HM95</f>
        <v>442</v>
      </c>
      <c r="HN114" s="396">
        <f>HN106+HN95</f>
        <v>441</v>
      </c>
      <c r="HO114" s="396">
        <v>441</v>
      </c>
      <c r="HP114" s="396">
        <v>441</v>
      </c>
      <c r="HQ114" s="396">
        <v>442</v>
      </c>
      <c r="HR114" s="396">
        <v>443</v>
      </c>
      <c r="HS114" s="396">
        <v>442</v>
      </c>
      <c r="HT114" s="396">
        <v>438</v>
      </c>
      <c r="HU114" s="396">
        <f>HU106+HU95</f>
        <v>443</v>
      </c>
      <c r="HV114" s="396">
        <v>433</v>
      </c>
      <c r="HW114" s="396">
        <v>431</v>
      </c>
      <c r="HX114" s="396">
        <v>432</v>
      </c>
      <c r="HY114" s="396">
        <v>430</v>
      </c>
      <c r="HZ114" s="396">
        <v>427</v>
      </c>
      <c r="IA114" s="396">
        <v>425</v>
      </c>
      <c r="IB114" s="396">
        <v>426</v>
      </c>
      <c r="IC114" s="396">
        <v>420</v>
      </c>
      <c r="ID114" s="396">
        <v>421</v>
      </c>
      <c r="IE114" s="396">
        <v>520</v>
      </c>
      <c r="IF114" s="396">
        <v>423</v>
      </c>
      <c r="IG114" s="396">
        <v>424</v>
      </c>
      <c r="IH114" s="396">
        <v>422</v>
      </c>
      <c r="II114" s="396">
        <v>424</v>
      </c>
      <c r="IJ114" s="396">
        <v>423</v>
      </c>
      <c r="IK114" s="396">
        <v>423</v>
      </c>
      <c r="IL114" s="396">
        <v>422</v>
      </c>
      <c r="IM114" s="396">
        <v>421</v>
      </c>
      <c r="IN114" s="396">
        <v>422</v>
      </c>
      <c r="IO114" s="396">
        <v>423</v>
      </c>
      <c r="IP114" s="396">
        <v>430</v>
      </c>
      <c r="IQ114" s="396">
        <v>433</v>
      </c>
      <c r="IR114" s="396">
        <v>434</v>
      </c>
      <c r="IS114" s="396">
        <v>434</v>
      </c>
      <c r="IT114" s="396">
        <v>436</v>
      </c>
      <c r="IU114" s="396">
        <v>447</v>
      </c>
      <c r="IV114" s="396">
        <v>448</v>
      </c>
      <c r="IW114" s="396">
        <v>456</v>
      </c>
      <c r="IX114" s="396">
        <v>464</v>
      </c>
      <c r="IY114" s="396">
        <v>466</v>
      </c>
      <c r="IZ114" s="396">
        <v>476</v>
      </c>
      <c r="JA114" s="396">
        <v>482</v>
      </c>
      <c r="JB114" s="396">
        <v>482</v>
      </c>
      <c r="JC114" s="396">
        <v>486</v>
      </c>
      <c r="JD114" s="396">
        <v>486</v>
      </c>
      <c r="JE114" s="396">
        <v>489</v>
      </c>
      <c r="JF114" s="396">
        <v>487</v>
      </c>
      <c r="JG114" s="396">
        <v>484</v>
      </c>
      <c r="JH114" s="396">
        <v>478</v>
      </c>
      <c r="JI114" s="396">
        <v>479</v>
      </c>
      <c r="JJ114" s="396">
        <v>478</v>
      </c>
      <c r="JK114" s="396">
        <v>475</v>
      </c>
      <c r="JL114" s="396">
        <v>475</v>
      </c>
      <c r="JM114" s="396">
        <v>475</v>
      </c>
      <c r="JN114" s="396">
        <v>475</v>
      </c>
      <c r="JO114" s="396">
        <v>475</v>
      </c>
      <c r="JP114" s="396">
        <v>474</v>
      </c>
      <c r="JQ114" s="396">
        <v>473</v>
      </c>
      <c r="JR114" s="396">
        <v>473</v>
      </c>
      <c r="JS114" s="396">
        <v>470</v>
      </c>
      <c r="JT114" s="396">
        <v>469</v>
      </c>
      <c r="JU114" s="396">
        <v>469</v>
      </c>
      <c r="JV114" s="396">
        <v>469</v>
      </c>
      <c r="JW114" s="396">
        <v>468</v>
      </c>
      <c r="JX114" s="396">
        <v>465</v>
      </c>
      <c r="JY114" s="396">
        <f t="shared" ref="JY114:KD114" si="40">JY106+JY95</f>
        <v>462</v>
      </c>
      <c r="JZ114" s="396">
        <f t="shared" si="40"/>
        <v>456</v>
      </c>
      <c r="KA114" s="396">
        <f t="shared" si="40"/>
        <v>456</v>
      </c>
      <c r="KB114" s="396">
        <f t="shared" si="40"/>
        <v>453</v>
      </c>
      <c r="KC114" s="396">
        <f t="shared" si="40"/>
        <v>453</v>
      </c>
      <c r="KD114" s="396">
        <f t="shared" si="40"/>
        <v>452</v>
      </c>
      <c r="KE114" s="396">
        <f t="shared" ref="KE114" si="41">KE106+KE95</f>
        <v>450</v>
      </c>
    </row>
    <row r="115" spans="1:291" ht="13">
      <c r="A115" s="401" t="s">
        <v>264</v>
      </c>
      <c r="B115" s="383">
        <v>0</v>
      </c>
      <c r="C115" s="383">
        <v>0</v>
      </c>
      <c r="D115" s="383">
        <v>0</v>
      </c>
      <c r="E115" s="383">
        <v>1</v>
      </c>
      <c r="F115" s="383">
        <v>2</v>
      </c>
      <c r="G115" s="383">
        <v>3</v>
      </c>
      <c r="H115" s="383">
        <v>5</v>
      </c>
      <c r="I115" s="383">
        <v>7</v>
      </c>
      <c r="J115" s="383">
        <v>10</v>
      </c>
      <c r="K115" s="383">
        <v>10</v>
      </c>
      <c r="L115" s="383"/>
      <c r="M115" s="384">
        <v>14</v>
      </c>
      <c r="N115" s="385" t="s">
        <v>46</v>
      </c>
      <c r="O115" s="386" t="s">
        <v>46</v>
      </c>
      <c r="P115" s="386" t="s">
        <v>46</v>
      </c>
      <c r="Q115" s="386" t="s">
        <v>46</v>
      </c>
      <c r="R115" s="386" t="s">
        <v>46</v>
      </c>
      <c r="S115" s="386" t="s">
        <v>46</v>
      </c>
      <c r="T115" s="386" t="s">
        <v>46</v>
      </c>
      <c r="U115" s="386" t="s">
        <v>46</v>
      </c>
      <c r="V115" s="386" t="s">
        <v>46</v>
      </c>
      <c r="W115" s="386" t="s">
        <v>46</v>
      </c>
      <c r="X115" s="386" t="s">
        <v>46</v>
      </c>
      <c r="Y115" s="386">
        <v>14</v>
      </c>
      <c r="Z115" s="385" t="s">
        <v>46</v>
      </c>
      <c r="AA115" s="386" t="s">
        <v>46</v>
      </c>
      <c r="AB115" s="386" t="s">
        <v>46</v>
      </c>
      <c r="AC115" s="386" t="s">
        <v>46</v>
      </c>
      <c r="AD115" s="386" t="s">
        <v>46</v>
      </c>
      <c r="AE115" s="386" t="s">
        <v>46</v>
      </c>
      <c r="AF115" s="386" t="s">
        <v>46</v>
      </c>
      <c r="AG115" s="386" t="s">
        <v>46</v>
      </c>
      <c r="AH115" s="386" t="s">
        <v>46</v>
      </c>
      <c r="AI115" s="386" t="s">
        <v>46</v>
      </c>
      <c r="AJ115" s="386" t="s">
        <v>46</v>
      </c>
      <c r="AK115" s="386">
        <v>16</v>
      </c>
      <c r="AL115" s="385" t="s">
        <v>46</v>
      </c>
      <c r="AM115" s="386" t="s">
        <v>46</v>
      </c>
      <c r="AN115" s="386" t="s">
        <v>46</v>
      </c>
      <c r="AO115" s="386" t="s">
        <v>46</v>
      </c>
      <c r="AP115" s="386" t="s">
        <v>46</v>
      </c>
      <c r="AQ115" s="386" t="s">
        <v>46</v>
      </c>
      <c r="AR115" s="386" t="s">
        <v>46</v>
      </c>
      <c r="AS115" s="386" t="s">
        <v>46</v>
      </c>
      <c r="AT115" s="386" t="s">
        <v>46</v>
      </c>
      <c r="AU115" s="386" t="s">
        <v>46</v>
      </c>
      <c r="AV115" s="386" t="s">
        <v>46</v>
      </c>
      <c r="AW115" s="386">
        <v>22</v>
      </c>
      <c r="AX115" s="385" t="s">
        <v>46</v>
      </c>
      <c r="AY115" s="386" t="s">
        <v>46</v>
      </c>
      <c r="AZ115" s="386" t="s">
        <v>46</v>
      </c>
      <c r="BA115" s="386" t="s">
        <v>46</v>
      </c>
      <c r="BB115" s="386" t="s">
        <v>46</v>
      </c>
      <c r="BC115" s="386" t="s">
        <v>46</v>
      </c>
      <c r="BD115" s="386" t="s">
        <v>46</v>
      </c>
      <c r="BE115" s="386" t="s">
        <v>46</v>
      </c>
      <c r="BF115" s="386" t="s">
        <v>46</v>
      </c>
      <c r="BG115" s="386" t="s">
        <v>46</v>
      </c>
      <c r="BH115" s="386" t="s">
        <v>46</v>
      </c>
      <c r="BI115" s="386">
        <v>65</v>
      </c>
      <c r="BJ115" s="385" t="s">
        <v>46</v>
      </c>
      <c r="BK115" s="386" t="s">
        <v>46</v>
      </c>
      <c r="BL115" s="386" t="s">
        <v>46</v>
      </c>
      <c r="BM115" s="386" t="s">
        <v>46</v>
      </c>
      <c r="BN115" s="386" t="s">
        <v>46</v>
      </c>
      <c r="BO115" s="386" t="s">
        <v>46</v>
      </c>
      <c r="BP115" s="386" t="s">
        <v>46</v>
      </c>
      <c r="BQ115" s="386" t="s">
        <v>46</v>
      </c>
      <c r="BR115" s="386" t="s">
        <v>46</v>
      </c>
      <c r="BS115" s="386" t="s">
        <v>46</v>
      </c>
      <c r="BT115" s="386" t="s">
        <v>46</v>
      </c>
      <c r="BU115" s="386">
        <v>83</v>
      </c>
      <c r="BV115" s="385" t="s">
        <v>46</v>
      </c>
      <c r="BW115" s="386" t="s">
        <v>46</v>
      </c>
      <c r="BX115" s="386" t="s">
        <v>46</v>
      </c>
      <c r="BY115" s="386" t="s">
        <v>46</v>
      </c>
      <c r="BZ115" s="386" t="s">
        <v>46</v>
      </c>
      <c r="CA115" s="386" t="s">
        <v>46</v>
      </c>
      <c r="CB115" s="386" t="s">
        <v>46</v>
      </c>
      <c r="CC115" s="386" t="s">
        <v>46</v>
      </c>
      <c r="CD115" s="386" t="s">
        <v>46</v>
      </c>
      <c r="CE115" s="386" t="s">
        <v>46</v>
      </c>
      <c r="CF115" s="386" t="s">
        <v>46</v>
      </c>
      <c r="CG115" s="386">
        <v>117</v>
      </c>
      <c r="CH115" s="385">
        <v>118</v>
      </c>
      <c r="CI115" s="386">
        <v>118</v>
      </c>
      <c r="CJ115" s="386">
        <v>119</v>
      </c>
      <c r="CK115" s="386">
        <v>125</v>
      </c>
      <c r="CL115" s="386">
        <v>128</v>
      </c>
      <c r="CM115" s="386">
        <v>132</v>
      </c>
      <c r="CN115" s="386">
        <v>132</v>
      </c>
      <c r="CO115" s="386">
        <v>134</v>
      </c>
      <c r="CP115" s="386">
        <v>135</v>
      </c>
      <c r="CQ115" s="386">
        <v>136</v>
      </c>
      <c r="CR115" s="386">
        <v>136</v>
      </c>
      <c r="CS115" s="386">
        <v>137</v>
      </c>
      <c r="CT115" s="385">
        <v>138</v>
      </c>
      <c r="CU115" s="386">
        <v>136</v>
      </c>
      <c r="CV115" s="386">
        <v>136</v>
      </c>
      <c r="CW115" s="386">
        <v>139</v>
      </c>
      <c r="CX115" s="386">
        <v>142</v>
      </c>
      <c r="CY115" s="386">
        <v>142</v>
      </c>
      <c r="CZ115" s="386">
        <v>146</v>
      </c>
      <c r="DA115" s="386">
        <v>146</v>
      </c>
      <c r="DB115" s="386">
        <v>148</v>
      </c>
      <c r="DC115" s="386">
        <v>148</v>
      </c>
      <c r="DD115" s="386">
        <v>151</v>
      </c>
      <c r="DE115" s="386">
        <v>149</v>
      </c>
      <c r="DF115" s="385">
        <v>148</v>
      </c>
      <c r="DG115" s="386">
        <v>145</v>
      </c>
      <c r="DH115" s="386">
        <v>134</v>
      </c>
      <c r="DI115" s="386">
        <v>137</v>
      </c>
      <c r="DJ115" s="386">
        <v>136</v>
      </c>
      <c r="DK115" s="386">
        <v>135</v>
      </c>
      <c r="DL115" s="386">
        <v>135</v>
      </c>
      <c r="DM115" s="386">
        <v>132</v>
      </c>
      <c r="DN115" s="386">
        <v>134</v>
      </c>
      <c r="DO115" s="386">
        <v>131</v>
      </c>
      <c r="DP115" s="386">
        <v>130</v>
      </c>
      <c r="DQ115" s="386">
        <v>130</v>
      </c>
      <c r="DR115" s="385">
        <v>129</v>
      </c>
      <c r="DS115" s="402">
        <f>SUM(DS96:DS99,DS107:DS109)</f>
        <v>130</v>
      </c>
      <c r="DT115" s="386">
        <v>129</v>
      </c>
      <c r="DU115" s="386">
        <v>127</v>
      </c>
      <c r="DV115" s="386">
        <v>127</v>
      </c>
      <c r="DW115" s="386">
        <v>128</v>
      </c>
      <c r="DX115" s="386">
        <v>130</v>
      </c>
      <c r="DY115" s="386">
        <v>142</v>
      </c>
      <c r="DZ115" s="386">
        <v>143</v>
      </c>
      <c r="EA115" s="386">
        <v>147</v>
      </c>
      <c r="EB115" s="386">
        <v>158</v>
      </c>
      <c r="EC115" s="386">
        <v>163</v>
      </c>
      <c r="ED115" s="385">
        <v>162</v>
      </c>
      <c r="EE115" s="386">
        <v>158</v>
      </c>
      <c r="EF115" s="386">
        <v>152</v>
      </c>
      <c r="EG115" s="386">
        <v>151</v>
      </c>
      <c r="EH115" s="386">
        <v>149</v>
      </c>
      <c r="EI115" s="386">
        <v>162</v>
      </c>
      <c r="EJ115" s="386">
        <v>166</v>
      </c>
      <c r="EK115" s="386">
        <v>182</v>
      </c>
      <c r="EL115" s="386">
        <v>181</v>
      </c>
      <c r="EM115" s="386">
        <v>194</v>
      </c>
      <c r="EN115" s="386">
        <v>193</v>
      </c>
      <c r="EO115" s="388">
        <v>198</v>
      </c>
      <c r="EP115" s="385">
        <v>223</v>
      </c>
      <c r="EQ115" s="386">
        <v>225</v>
      </c>
      <c r="ER115" s="386">
        <v>216</v>
      </c>
      <c r="ES115" s="386">
        <v>220</v>
      </c>
      <c r="ET115" s="386">
        <v>220</v>
      </c>
      <c r="EU115" s="386">
        <v>220</v>
      </c>
      <c r="EV115" s="386">
        <v>223</v>
      </c>
      <c r="EW115" s="386">
        <v>227</v>
      </c>
      <c r="EX115" s="386">
        <v>230</v>
      </c>
      <c r="EY115" s="386">
        <v>230</v>
      </c>
      <c r="EZ115" s="386">
        <v>237</v>
      </c>
      <c r="FA115" s="388">
        <v>241</v>
      </c>
      <c r="FB115" s="385">
        <v>240</v>
      </c>
      <c r="FC115" s="386">
        <v>238</v>
      </c>
      <c r="FD115" s="386">
        <v>241</v>
      </c>
      <c r="FE115" s="386">
        <v>240</v>
      </c>
      <c r="FF115" s="386">
        <v>243</v>
      </c>
      <c r="FG115" s="386">
        <v>243</v>
      </c>
      <c r="FH115" s="386">
        <v>245</v>
      </c>
      <c r="FI115" s="386">
        <v>240</v>
      </c>
      <c r="FJ115" s="386">
        <v>240</v>
      </c>
      <c r="FK115" s="386">
        <v>241</v>
      </c>
      <c r="FL115" s="386">
        <v>244</v>
      </c>
      <c r="FM115" s="389">
        <v>246</v>
      </c>
      <c r="FN115" s="385">
        <v>244</v>
      </c>
      <c r="FO115" s="386">
        <v>244</v>
      </c>
      <c r="FP115" s="386">
        <v>244</v>
      </c>
      <c r="FQ115" s="386">
        <v>245</v>
      </c>
      <c r="FR115" s="386">
        <v>246</v>
      </c>
      <c r="FS115" s="386">
        <v>250</v>
      </c>
      <c r="FT115" s="386">
        <v>249</v>
      </c>
      <c r="FU115" s="386">
        <v>250</v>
      </c>
      <c r="FV115" s="386">
        <v>250</v>
      </c>
      <c r="FW115" s="386">
        <f>SUM(FW96:FW99,FW107:FW109)</f>
        <v>252</v>
      </c>
      <c r="FX115" s="386">
        <v>254</v>
      </c>
      <c r="FY115" s="389">
        <f>SUM(FY96:FY99,FY107:FY109)</f>
        <v>255</v>
      </c>
      <c r="FZ115" s="385">
        <v>259</v>
      </c>
      <c r="GA115" s="386">
        <f>SUM(GA96:GA99,GA107:GA109)</f>
        <v>278</v>
      </c>
      <c r="GB115" s="386">
        <v>272</v>
      </c>
      <c r="GC115" s="386">
        <v>272</v>
      </c>
      <c r="GD115" s="386">
        <v>275</v>
      </c>
      <c r="GE115" s="386">
        <v>277</v>
      </c>
      <c r="GF115" s="386">
        <v>276</v>
      </c>
      <c r="GG115" s="402">
        <v>275</v>
      </c>
      <c r="GH115" s="402">
        <v>275</v>
      </c>
      <c r="GI115" s="402">
        <v>275</v>
      </c>
      <c r="GJ115" s="402">
        <v>273</v>
      </c>
      <c r="GK115" s="402">
        <v>274</v>
      </c>
      <c r="GL115" s="385">
        <v>278</v>
      </c>
      <c r="GM115" s="402">
        <v>297</v>
      </c>
      <c r="GN115" s="402">
        <v>295</v>
      </c>
      <c r="GO115" s="402">
        <v>298</v>
      </c>
      <c r="GP115" s="402">
        <v>317</v>
      </c>
      <c r="GQ115" s="402">
        <v>317</v>
      </c>
      <c r="GR115" s="402">
        <v>318</v>
      </c>
      <c r="GS115" s="402">
        <v>314</v>
      </c>
      <c r="GT115" s="402">
        <v>317</v>
      </c>
      <c r="GU115" s="402">
        <v>319</v>
      </c>
      <c r="GV115" s="402">
        <v>321</v>
      </c>
      <c r="GW115" s="403">
        <v>321</v>
      </c>
      <c r="GX115" s="404">
        <v>312</v>
      </c>
      <c r="GY115" s="402">
        <v>313</v>
      </c>
      <c r="GZ115" s="402">
        <v>312</v>
      </c>
      <c r="HA115" s="402">
        <v>312</v>
      </c>
      <c r="HB115" s="402">
        <v>310</v>
      </c>
      <c r="HC115" s="402">
        <v>310</v>
      </c>
      <c r="HD115" s="402">
        <v>309</v>
      </c>
      <c r="HE115" s="402">
        <v>307</v>
      </c>
      <c r="HF115" s="402">
        <v>308</v>
      </c>
      <c r="HG115" s="402">
        <v>309</v>
      </c>
      <c r="HH115" s="402">
        <v>314</v>
      </c>
      <c r="HI115" s="405">
        <v>313</v>
      </c>
      <c r="HJ115" s="406">
        <v>316</v>
      </c>
      <c r="HK115" s="402">
        <v>318</v>
      </c>
      <c r="HL115" s="402">
        <f>SUM(HL96:HL99,HL107:HL109)</f>
        <v>322</v>
      </c>
      <c r="HM115" s="402">
        <f>SUM(HM96:HM99,HM107:HM109)</f>
        <v>327</v>
      </c>
      <c r="HN115" s="402">
        <f>SUM(HN96:HN99,HN107:HN109)</f>
        <v>330</v>
      </c>
      <c r="HO115" s="402">
        <v>332</v>
      </c>
      <c r="HP115" s="402">
        <v>336</v>
      </c>
      <c r="HQ115" s="402">
        <v>341</v>
      </c>
      <c r="HR115" s="402">
        <v>341</v>
      </c>
      <c r="HS115" s="402">
        <v>341</v>
      </c>
      <c r="HT115" s="402">
        <v>350</v>
      </c>
      <c r="HU115" s="402">
        <f>SUM(HU96:HU99,HU107:HU109)</f>
        <v>357</v>
      </c>
      <c r="HV115" s="402">
        <v>359</v>
      </c>
      <c r="HW115" s="402">
        <v>360</v>
      </c>
      <c r="HX115" s="402">
        <v>358</v>
      </c>
      <c r="HY115" s="402">
        <v>438</v>
      </c>
      <c r="HZ115" s="402">
        <v>444</v>
      </c>
      <c r="IA115" s="402">
        <v>448</v>
      </c>
      <c r="IB115" s="402">
        <v>453</v>
      </c>
      <c r="IC115" s="402">
        <v>464</v>
      </c>
      <c r="ID115" s="402">
        <v>504</v>
      </c>
      <c r="IE115" s="402">
        <v>943</v>
      </c>
      <c r="IF115" s="402">
        <v>612</v>
      </c>
      <c r="IG115" s="402">
        <v>771</v>
      </c>
      <c r="IH115" s="402">
        <v>865</v>
      </c>
      <c r="II115" s="402">
        <v>875</v>
      </c>
      <c r="IJ115" s="402">
        <v>881</v>
      </c>
      <c r="IK115" s="402">
        <v>883</v>
      </c>
      <c r="IL115" s="402">
        <v>887</v>
      </c>
      <c r="IM115" s="402">
        <v>888</v>
      </c>
      <c r="IN115" s="402">
        <v>892</v>
      </c>
      <c r="IO115" s="402">
        <v>898</v>
      </c>
      <c r="IP115" s="402">
        <v>908</v>
      </c>
      <c r="IQ115" s="402">
        <v>1040</v>
      </c>
      <c r="IR115" s="402">
        <v>1085</v>
      </c>
      <c r="IS115" s="402">
        <v>1102</v>
      </c>
      <c r="IT115" s="402">
        <v>1113</v>
      </c>
      <c r="IU115" s="402">
        <v>1122</v>
      </c>
      <c r="IV115" s="402">
        <v>1148</v>
      </c>
      <c r="IW115" s="402">
        <v>1177</v>
      </c>
      <c r="IX115" s="402">
        <v>1182</v>
      </c>
      <c r="IY115" s="402">
        <v>1202</v>
      </c>
      <c r="IZ115" s="402">
        <v>1217</v>
      </c>
      <c r="JA115" s="402">
        <v>1264</v>
      </c>
      <c r="JB115" s="402">
        <v>1284</v>
      </c>
      <c r="JC115" s="402">
        <v>1310</v>
      </c>
      <c r="JD115" s="402">
        <v>1336</v>
      </c>
      <c r="JE115" s="402">
        <v>1355</v>
      </c>
      <c r="JF115" s="402">
        <v>1470</v>
      </c>
      <c r="JG115" s="402">
        <v>1472</v>
      </c>
      <c r="JH115" s="402">
        <v>1485</v>
      </c>
      <c r="JI115" s="402">
        <v>1494</v>
      </c>
      <c r="JJ115" s="402">
        <v>1525</v>
      </c>
      <c r="JK115" s="402">
        <v>1530</v>
      </c>
      <c r="JL115" s="402">
        <v>1559</v>
      </c>
      <c r="JM115" s="402">
        <v>1561</v>
      </c>
      <c r="JN115" s="402">
        <v>1593</v>
      </c>
      <c r="JO115" s="402">
        <v>1608</v>
      </c>
      <c r="JP115" s="402">
        <v>1624</v>
      </c>
      <c r="JQ115" s="402">
        <v>1642</v>
      </c>
      <c r="JR115" s="402">
        <v>1649</v>
      </c>
      <c r="JS115" s="402">
        <v>1646</v>
      </c>
      <c r="JT115" s="402">
        <v>1644</v>
      </c>
      <c r="JU115" s="402">
        <v>1675</v>
      </c>
      <c r="JV115" s="402">
        <v>1671</v>
      </c>
      <c r="JW115" s="402">
        <v>1675</v>
      </c>
      <c r="JX115" s="402">
        <v>1675</v>
      </c>
      <c r="JY115" s="402">
        <v>1682</v>
      </c>
      <c r="JZ115" s="402">
        <v>1687</v>
      </c>
      <c r="KA115" s="402">
        <v>1697</v>
      </c>
      <c r="KB115" s="402">
        <v>1693</v>
      </c>
      <c r="KC115" s="402">
        <v>1706</v>
      </c>
      <c r="KD115" s="402">
        <v>1704</v>
      </c>
      <c r="KE115" s="402">
        <v>1697</v>
      </c>
    </row>
    <row r="116" spans="1:291" ht="13">
      <c r="A116" s="468" t="s">
        <v>262</v>
      </c>
      <c r="B116" s="469">
        <v>615</v>
      </c>
      <c r="C116" s="469">
        <v>601</v>
      </c>
      <c r="D116" s="469">
        <v>597</v>
      </c>
      <c r="E116" s="469">
        <v>583</v>
      </c>
      <c r="F116" s="469">
        <v>584</v>
      </c>
      <c r="G116" s="469">
        <v>580</v>
      </c>
      <c r="H116" s="469">
        <v>594</v>
      </c>
      <c r="I116" s="469">
        <v>602</v>
      </c>
      <c r="J116" s="469">
        <v>609</v>
      </c>
      <c r="K116" s="469">
        <v>544</v>
      </c>
      <c r="L116" s="469"/>
      <c r="M116" s="470">
        <v>509</v>
      </c>
      <c r="N116" s="471" t="s">
        <v>46</v>
      </c>
      <c r="O116" s="472" t="s">
        <v>46</v>
      </c>
      <c r="P116" s="472" t="s">
        <v>46</v>
      </c>
      <c r="Q116" s="472" t="s">
        <v>46</v>
      </c>
      <c r="R116" s="472" t="s">
        <v>46</v>
      </c>
      <c r="S116" s="472" t="s">
        <v>46</v>
      </c>
      <c r="T116" s="472" t="s">
        <v>46</v>
      </c>
      <c r="U116" s="472" t="s">
        <v>46</v>
      </c>
      <c r="V116" s="472" t="s">
        <v>46</v>
      </c>
      <c r="W116" s="472" t="s">
        <v>46</v>
      </c>
      <c r="X116" s="472" t="s">
        <v>46</v>
      </c>
      <c r="Y116" s="472">
        <v>482</v>
      </c>
      <c r="Z116" s="471" t="s">
        <v>46</v>
      </c>
      <c r="AA116" s="472" t="s">
        <v>46</v>
      </c>
      <c r="AB116" s="472" t="s">
        <v>46</v>
      </c>
      <c r="AC116" s="472" t="s">
        <v>46</v>
      </c>
      <c r="AD116" s="472" t="s">
        <v>46</v>
      </c>
      <c r="AE116" s="472" t="s">
        <v>46</v>
      </c>
      <c r="AF116" s="472" t="s">
        <v>46</v>
      </c>
      <c r="AG116" s="472" t="s">
        <v>46</v>
      </c>
      <c r="AH116" s="472" t="s">
        <v>46</v>
      </c>
      <c r="AI116" s="472" t="s">
        <v>46</v>
      </c>
      <c r="AJ116" s="472" t="s">
        <v>46</v>
      </c>
      <c r="AK116" s="472">
        <v>452</v>
      </c>
      <c r="AL116" s="471" t="s">
        <v>46</v>
      </c>
      <c r="AM116" s="472" t="s">
        <v>46</v>
      </c>
      <c r="AN116" s="472" t="s">
        <v>46</v>
      </c>
      <c r="AO116" s="472" t="s">
        <v>46</v>
      </c>
      <c r="AP116" s="472" t="s">
        <v>46</v>
      </c>
      <c r="AQ116" s="472" t="s">
        <v>46</v>
      </c>
      <c r="AR116" s="472" t="s">
        <v>46</v>
      </c>
      <c r="AS116" s="472" t="s">
        <v>46</v>
      </c>
      <c r="AT116" s="472" t="s">
        <v>46</v>
      </c>
      <c r="AU116" s="472" t="s">
        <v>46</v>
      </c>
      <c r="AV116" s="472" t="s">
        <v>46</v>
      </c>
      <c r="AW116" s="472">
        <v>432</v>
      </c>
      <c r="AX116" s="471" t="s">
        <v>46</v>
      </c>
      <c r="AY116" s="472" t="s">
        <v>46</v>
      </c>
      <c r="AZ116" s="472" t="s">
        <v>46</v>
      </c>
      <c r="BA116" s="472" t="s">
        <v>46</v>
      </c>
      <c r="BB116" s="472" t="s">
        <v>46</v>
      </c>
      <c r="BC116" s="472" t="s">
        <v>46</v>
      </c>
      <c r="BD116" s="472" t="s">
        <v>46</v>
      </c>
      <c r="BE116" s="472" t="s">
        <v>46</v>
      </c>
      <c r="BF116" s="472" t="s">
        <v>46</v>
      </c>
      <c r="BG116" s="472" t="s">
        <v>46</v>
      </c>
      <c r="BH116" s="472" t="s">
        <v>46</v>
      </c>
      <c r="BI116" s="472">
        <v>544</v>
      </c>
      <c r="BJ116" s="471" t="s">
        <v>46</v>
      </c>
      <c r="BK116" s="472" t="s">
        <v>46</v>
      </c>
      <c r="BL116" s="472" t="s">
        <v>46</v>
      </c>
      <c r="BM116" s="472" t="s">
        <v>46</v>
      </c>
      <c r="BN116" s="472" t="s">
        <v>46</v>
      </c>
      <c r="BO116" s="472" t="s">
        <v>46</v>
      </c>
      <c r="BP116" s="472" t="s">
        <v>46</v>
      </c>
      <c r="BQ116" s="472" t="s">
        <v>46</v>
      </c>
      <c r="BR116" s="472" t="s">
        <v>46</v>
      </c>
      <c r="BS116" s="472" t="s">
        <v>46</v>
      </c>
      <c r="BT116" s="472" t="s">
        <v>46</v>
      </c>
      <c r="BU116" s="472">
        <v>547</v>
      </c>
      <c r="BV116" s="471" t="s">
        <v>46</v>
      </c>
      <c r="BW116" s="472" t="s">
        <v>46</v>
      </c>
      <c r="BX116" s="472" t="s">
        <v>46</v>
      </c>
      <c r="BY116" s="472" t="s">
        <v>46</v>
      </c>
      <c r="BZ116" s="472" t="s">
        <v>46</v>
      </c>
      <c r="CA116" s="472" t="s">
        <v>46</v>
      </c>
      <c r="CB116" s="472" t="s">
        <v>46</v>
      </c>
      <c r="CC116" s="472" t="s">
        <v>46</v>
      </c>
      <c r="CD116" s="472" t="s">
        <v>46</v>
      </c>
      <c r="CE116" s="472" t="s">
        <v>46</v>
      </c>
      <c r="CF116" s="472" t="s">
        <v>46</v>
      </c>
      <c r="CG116" s="472">
        <v>594</v>
      </c>
      <c r="CH116" s="471">
        <v>603</v>
      </c>
      <c r="CI116" s="472">
        <v>606</v>
      </c>
      <c r="CJ116" s="472">
        <v>612</v>
      </c>
      <c r="CK116" s="472">
        <v>626</v>
      </c>
      <c r="CL116" s="472">
        <v>628</v>
      </c>
      <c r="CM116" s="472">
        <v>639</v>
      </c>
      <c r="CN116" s="472">
        <v>656</v>
      </c>
      <c r="CO116" s="472">
        <v>658</v>
      </c>
      <c r="CP116" s="472">
        <v>660</v>
      </c>
      <c r="CQ116" s="472">
        <v>670</v>
      </c>
      <c r="CR116" s="472">
        <v>671</v>
      </c>
      <c r="CS116" s="472">
        <v>675</v>
      </c>
      <c r="CT116" s="471">
        <v>678</v>
      </c>
      <c r="CU116" s="472">
        <v>675</v>
      </c>
      <c r="CV116" s="472">
        <v>677</v>
      </c>
      <c r="CW116" s="472">
        <v>679</v>
      </c>
      <c r="CX116" s="472">
        <v>679</v>
      </c>
      <c r="CY116" s="472">
        <v>677</v>
      </c>
      <c r="CZ116" s="472">
        <v>681</v>
      </c>
      <c r="DA116" s="472">
        <v>683</v>
      </c>
      <c r="DB116" s="472">
        <v>684</v>
      </c>
      <c r="DC116" s="472">
        <v>681</v>
      </c>
      <c r="DD116" s="472">
        <v>682</v>
      </c>
      <c r="DE116" s="472">
        <v>677</v>
      </c>
      <c r="DF116" s="471">
        <v>675</v>
      </c>
      <c r="DG116" s="472">
        <v>669</v>
      </c>
      <c r="DH116" s="472">
        <v>653</v>
      </c>
      <c r="DI116" s="472">
        <v>652</v>
      </c>
      <c r="DJ116" s="472">
        <v>651</v>
      </c>
      <c r="DK116" s="472">
        <v>652</v>
      </c>
      <c r="DL116" s="472">
        <v>652</v>
      </c>
      <c r="DM116" s="472">
        <v>646</v>
      </c>
      <c r="DN116" s="472">
        <v>649</v>
      </c>
      <c r="DO116" s="472">
        <v>642</v>
      </c>
      <c r="DP116" s="472">
        <v>639</v>
      </c>
      <c r="DQ116" s="472">
        <v>639</v>
      </c>
      <c r="DR116" s="471">
        <v>678</v>
      </c>
      <c r="DS116" s="473">
        <f>SUM(DS114:DS115)</f>
        <v>676</v>
      </c>
      <c r="DT116" s="472">
        <v>674</v>
      </c>
      <c r="DU116" s="472">
        <v>673</v>
      </c>
      <c r="DV116" s="472">
        <v>670</v>
      </c>
      <c r="DW116" s="472">
        <v>668</v>
      </c>
      <c r="DX116" s="472">
        <v>667</v>
      </c>
      <c r="DY116" s="472">
        <v>679</v>
      </c>
      <c r="DZ116" s="472">
        <v>681</v>
      </c>
      <c r="EA116" s="472">
        <v>686</v>
      </c>
      <c r="EB116" s="472">
        <v>697</v>
      </c>
      <c r="EC116" s="472">
        <v>704</v>
      </c>
      <c r="ED116" s="471">
        <v>697</v>
      </c>
      <c r="EE116" s="472">
        <v>696</v>
      </c>
      <c r="EF116" s="472">
        <v>687</v>
      </c>
      <c r="EG116" s="472">
        <v>688</v>
      </c>
      <c r="EH116" s="472">
        <v>683</v>
      </c>
      <c r="EI116" s="472">
        <v>700</v>
      </c>
      <c r="EJ116" s="472">
        <v>701</v>
      </c>
      <c r="EK116" s="472">
        <v>715</v>
      </c>
      <c r="EL116" s="472">
        <v>714</v>
      </c>
      <c r="EM116" s="472">
        <v>724</v>
      </c>
      <c r="EN116" s="472">
        <v>723</v>
      </c>
      <c r="EO116" s="474">
        <v>735</v>
      </c>
      <c r="EP116" s="471">
        <v>760</v>
      </c>
      <c r="EQ116" s="472">
        <v>762</v>
      </c>
      <c r="ER116" s="472">
        <v>752</v>
      </c>
      <c r="ES116" s="472">
        <v>759</v>
      </c>
      <c r="ET116" s="472">
        <v>753</v>
      </c>
      <c r="EU116" s="472">
        <v>749</v>
      </c>
      <c r="EV116" s="472">
        <v>750</v>
      </c>
      <c r="EW116" s="472">
        <v>752</v>
      </c>
      <c r="EX116" s="472">
        <v>754</v>
      </c>
      <c r="EY116" s="472">
        <v>750</v>
      </c>
      <c r="EZ116" s="472">
        <v>759</v>
      </c>
      <c r="FA116" s="474">
        <v>762</v>
      </c>
      <c r="FB116" s="471">
        <v>759</v>
      </c>
      <c r="FC116" s="472">
        <v>760</v>
      </c>
      <c r="FD116" s="472">
        <v>763</v>
      </c>
      <c r="FE116" s="472">
        <v>767</v>
      </c>
      <c r="FF116" s="472">
        <v>770</v>
      </c>
      <c r="FG116" s="472">
        <v>770</v>
      </c>
      <c r="FH116" s="472">
        <v>772</v>
      </c>
      <c r="FI116" s="472">
        <v>766</v>
      </c>
      <c r="FJ116" s="472">
        <v>767</v>
      </c>
      <c r="FK116" s="472">
        <v>771</v>
      </c>
      <c r="FL116" s="472">
        <v>773</v>
      </c>
      <c r="FM116" s="475">
        <v>774</v>
      </c>
      <c r="FN116" s="471">
        <v>771</v>
      </c>
      <c r="FO116" s="472">
        <v>771</v>
      </c>
      <c r="FP116" s="472">
        <v>768</v>
      </c>
      <c r="FQ116" s="472">
        <v>770</v>
      </c>
      <c r="FR116" s="472">
        <v>770</v>
      </c>
      <c r="FS116" s="472">
        <v>775</v>
      </c>
      <c r="FT116" s="472">
        <v>774</v>
      </c>
      <c r="FU116" s="472">
        <v>774</v>
      </c>
      <c r="FV116" s="472">
        <v>774</v>
      </c>
      <c r="FW116" s="472">
        <f>SUM(FW114:FW115)</f>
        <v>776</v>
      </c>
      <c r="FX116" s="472">
        <v>777</v>
      </c>
      <c r="FY116" s="475">
        <f>SUM(FY114:FY115)</f>
        <v>772</v>
      </c>
      <c r="FZ116" s="471">
        <v>777</v>
      </c>
      <c r="GA116" s="472">
        <f>SUM(GA114:GA115)</f>
        <v>795</v>
      </c>
      <c r="GB116" s="472">
        <v>788</v>
      </c>
      <c r="GC116" s="472">
        <v>786</v>
      </c>
      <c r="GD116" s="472">
        <v>791</v>
      </c>
      <c r="GE116" s="472">
        <v>792</v>
      </c>
      <c r="GF116" s="472">
        <v>790</v>
      </c>
      <c r="GG116" s="473">
        <v>789</v>
      </c>
      <c r="GH116" s="473">
        <v>788</v>
      </c>
      <c r="GI116" s="473">
        <v>787</v>
      </c>
      <c r="GJ116" s="473">
        <v>785</v>
      </c>
      <c r="GK116" s="473">
        <v>784</v>
      </c>
      <c r="GL116" s="471">
        <v>785</v>
      </c>
      <c r="GM116" s="473">
        <v>802</v>
      </c>
      <c r="GN116" s="473">
        <v>799</v>
      </c>
      <c r="GO116" s="473">
        <v>802</v>
      </c>
      <c r="GP116" s="473">
        <v>802</v>
      </c>
      <c r="GQ116" s="473">
        <v>815</v>
      </c>
      <c r="GR116" s="473">
        <v>814</v>
      </c>
      <c r="GS116" s="473">
        <v>810</v>
      </c>
      <c r="GT116" s="473">
        <v>806</v>
      </c>
      <c r="GU116" s="473">
        <v>807</v>
      </c>
      <c r="GV116" s="473">
        <v>809</v>
      </c>
      <c r="GW116" s="476">
        <v>806</v>
      </c>
      <c r="GX116" s="477">
        <v>778</v>
      </c>
      <c r="GY116" s="473">
        <v>779</v>
      </c>
      <c r="GZ116" s="473">
        <v>763</v>
      </c>
      <c r="HA116" s="473">
        <v>761</v>
      </c>
      <c r="HB116" s="473">
        <v>758</v>
      </c>
      <c r="HC116" s="473">
        <v>757</v>
      </c>
      <c r="HD116" s="473">
        <v>760</v>
      </c>
      <c r="HE116" s="473">
        <v>751</v>
      </c>
      <c r="HF116" s="473">
        <v>754</v>
      </c>
      <c r="HG116" s="473">
        <v>754</v>
      </c>
      <c r="HH116" s="473">
        <v>757</v>
      </c>
      <c r="HI116" s="478">
        <v>758</v>
      </c>
      <c r="HJ116" s="479">
        <v>759</v>
      </c>
      <c r="HK116" s="473">
        <v>762</v>
      </c>
      <c r="HL116" s="473">
        <f t="shared" ref="HL116:HN116" si="42">SUM(HL114:HL115)</f>
        <v>763</v>
      </c>
      <c r="HM116" s="473">
        <f t="shared" si="42"/>
        <v>769</v>
      </c>
      <c r="HN116" s="473">
        <f t="shared" si="42"/>
        <v>771</v>
      </c>
      <c r="HO116" s="473">
        <v>773</v>
      </c>
      <c r="HP116" s="473">
        <v>777</v>
      </c>
      <c r="HQ116" s="473">
        <v>783</v>
      </c>
      <c r="HR116" s="473">
        <v>784</v>
      </c>
      <c r="HS116" s="473">
        <v>783</v>
      </c>
      <c r="HT116" s="473">
        <v>788</v>
      </c>
      <c r="HU116" s="473">
        <f t="shared" ref="HU116" si="43">SUM(HU114:HU115)</f>
        <v>800</v>
      </c>
      <c r="HV116" s="473">
        <v>792</v>
      </c>
      <c r="HW116" s="473">
        <v>791</v>
      </c>
      <c r="HX116" s="473">
        <v>790</v>
      </c>
      <c r="HY116" s="473">
        <v>868</v>
      </c>
      <c r="HZ116" s="473">
        <v>871</v>
      </c>
      <c r="IA116" s="473">
        <v>873</v>
      </c>
      <c r="IB116" s="473">
        <v>879</v>
      </c>
      <c r="IC116" s="473">
        <v>884</v>
      </c>
      <c r="ID116" s="473">
        <v>925</v>
      </c>
      <c r="IE116" s="473">
        <v>943</v>
      </c>
      <c r="IF116" s="473">
        <v>1035</v>
      </c>
      <c r="IG116" s="473">
        <v>1195</v>
      </c>
      <c r="IH116" s="473">
        <v>1287</v>
      </c>
      <c r="II116" s="473">
        <v>1299</v>
      </c>
      <c r="IJ116" s="473">
        <v>1304</v>
      </c>
      <c r="IK116" s="473">
        <v>1306</v>
      </c>
      <c r="IL116" s="473">
        <v>1309</v>
      </c>
      <c r="IM116" s="473">
        <v>1309</v>
      </c>
      <c r="IN116" s="473">
        <v>1314</v>
      </c>
      <c r="IO116" s="473">
        <v>1321</v>
      </c>
      <c r="IP116" s="473">
        <v>1338</v>
      </c>
      <c r="IQ116" s="473">
        <v>1473</v>
      </c>
      <c r="IR116" s="473">
        <v>1519</v>
      </c>
      <c r="IS116" s="473">
        <v>1536</v>
      </c>
      <c r="IT116" s="473">
        <v>1549</v>
      </c>
      <c r="IU116" s="473">
        <v>1569</v>
      </c>
      <c r="IV116" s="473">
        <v>1596</v>
      </c>
      <c r="IW116" s="473">
        <v>1633</v>
      </c>
      <c r="IX116" s="473">
        <v>1646</v>
      </c>
      <c r="IY116" s="473">
        <v>1668</v>
      </c>
      <c r="IZ116" s="473">
        <v>1693</v>
      </c>
      <c r="JA116" s="473">
        <v>1746</v>
      </c>
      <c r="JB116" s="473">
        <v>1766</v>
      </c>
      <c r="JC116" s="473">
        <v>1796</v>
      </c>
      <c r="JD116" s="473">
        <v>1822</v>
      </c>
      <c r="JE116" s="473">
        <v>1844</v>
      </c>
      <c r="JF116" s="473">
        <v>1957</v>
      </c>
      <c r="JG116" s="473">
        <v>1956</v>
      </c>
      <c r="JH116" s="473">
        <v>1963</v>
      </c>
      <c r="JI116" s="473">
        <v>1973</v>
      </c>
      <c r="JJ116" s="473">
        <v>2003</v>
      </c>
      <c r="JK116" s="473">
        <v>2005</v>
      </c>
      <c r="JL116" s="473">
        <v>2034</v>
      </c>
      <c r="JM116" s="473">
        <v>2036</v>
      </c>
      <c r="JN116" s="473">
        <v>2068</v>
      </c>
      <c r="JO116" s="473">
        <v>2083</v>
      </c>
      <c r="JP116" s="473">
        <v>2098</v>
      </c>
      <c r="JQ116" s="473">
        <v>2115</v>
      </c>
      <c r="JR116" s="473">
        <v>2122</v>
      </c>
      <c r="JS116" s="473">
        <v>2116</v>
      </c>
      <c r="JT116" s="473">
        <v>2113</v>
      </c>
      <c r="JU116" s="473">
        <v>2144</v>
      </c>
      <c r="JV116" s="473">
        <v>2140</v>
      </c>
      <c r="JW116" s="473">
        <v>2143</v>
      </c>
      <c r="JX116" s="473">
        <v>2140</v>
      </c>
      <c r="JY116" s="473">
        <f t="shared" ref="JY116:KD116" si="44">SUM(JY114:JY115)</f>
        <v>2144</v>
      </c>
      <c r="JZ116" s="473">
        <f t="shared" si="44"/>
        <v>2143</v>
      </c>
      <c r="KA116" s="473">
        <f t="shared" si="44"/>
        <v>2153</v>
      </c>
      <c r="KB116" s="473">
        <f t="shared" si="44"/>
        <v>2146</v>
      </c>
      <c r="KC116" s="473">
        <f t="shared" si="44"/>
        <v>2159</v>
      </c>
      <c r="KD116" s="473">
        <f t="shared" si="44"/>
        <v>2156</v>
      </c>
      <c r="KE116" s="473">
        <f t="shared" ref="KE116" si="45">SUM(KE114:KE115)</f>
        <v>2147</v>
      </c>
    </row>
    <row r="117" spans="1:291">
      <c r="A117" s="76" t="s">
        <v>307</v>
      </c>
    </row>
    <row r="118" spans="1:291">
      <c r="A118" s="76" t="s">
        <v>306</v>
      </c>
    </row>
    <row r="122" spans="1:291" ht="15.5" hidden="1">
      <c r="A122" s="378" t="s">
        <v>265</v>
      </c>
      <c r="IW122" s="534"/>
      <c r="IX122" s="534"/>
      <c r="IY122" s="534"/>
      <c r="IZ122" s="534"/>
      <c r="JA122" s="534"/>
      <c r="JB122" s="534"/>
      <c r="JC122" s="534"/>
      <c r="JD122" s="534"/>
      <c r="JE122" s="534"/>
      <c r="JF122" s="534"/>
    </row>
    <row r="123" spans="1:291" ht="13" collapsed="1">
      <c r="A123" s="324" t="s">
        <v>374</v>
      </c>
      <c r="B123" s="271">
        <v>36526</v>
      </c>
      <c r="C123" s="271">
        <v>36557</v>
      </c>
      <c r="D123" s="271">
        <v>36586</v>
      </c>
      <c r="E123" s="271">
        <v>36617</v>
      </c>
      <c r="F123" s="271">
        <v>36647</v>
      </c>
      <c r="G123" s="271">
        <v>36678</v>
      </c>
      <c r="H123" s="271">
        <v>36708</v>
      </c>
      <c r="I123" s="271">
        <v>36739</v>
      </c>
      <c r="J123" s="271">
        <v>36770</v>
      </c>
      <c r="K123" s="271">
        <v>36800</v>
      </c>
      <c r="L123" s="271">
        <v>36831</v>
      </c>
      <c r="M123" s="271">
        <v>36861</v>
      </c>
      <c r="N123" s="271">
        <v>36892</v>
      </c>
      <c r="O123" s="271">
        <v>36923</v>
      </c>
      <c r="P123" s="271">
        <v>36951</v>
      </c>
      <c r="Q123" s="271">
        <v>36982</v>
      </c>
      <c r="R123" s="271">
        <v>37012</v>
      </c>
      <c r="S123" s="271">
        <v>37043</v>
      </c>
      <c r="T123" s="271">
        <v>37073</v>
      </c>
      <c r="U123" s="271">
        <v>37104</v>
      </c>
      <c r="V123" s="271">
        <v>37135</v>
      </c>
      <c r="W123" s="271">
        <v>37165</v>
      </c>
      <c r="X123" s="271">
        <v>37196</v>
      </c>
      <c r="Y123" s="271">
        <v>37226</v>
      </c>
      <c r="Z123" s="271">
        <v>37257</v>
      </c>
      <c r="AA123" s="271">
        <v>37288</v>
      </c>
      <c r="AB123" s="271">
        <v>37316</v>
      </c>
      <c r="AC123" s="271">
        <v>37347</v>
      </c>
      <c r="AD123" s="271">
        <v>37377</v>
      </c>
      <c r="AE123" s="271">
        <v>37408</v>
      </c>
      <c r="AF123" s="271">
        <v>37438</v>
      </c>
      <c r="AG123" s="271">
        <v>37469</v>
      </c>
      <c r="AH123" s="271">
        <v>37500</v>
      </c>
      <c r="AI123" s="271">
        <v>37530</v>
      </c>
      <c r="AJ123" s="271">
        <v>37561</v>
      </c>
      <c r="AK123" s="271">
        <v>37591</v>
      </c>
      <c r="AL123" s="271">
        <v>37622</v>
      </c>
      <c r="AM123" s="271">
        <v>37653</v>
      </c>
      <c r="AN123" s="271">
        <v>37681</v>
      </c>
      <c r="AO123" s="271">
        <v>37712</v>
      </c>
      <c r="AP123" s="271">
        <v>37742</v>
      </c>
      <c r="AQ123" s="271">
        <v>37773</v>
      </c>
      <c r="AR123" s="271">
        <v>37803</v>
      </c>
      <c r="AS123" s="271">
        <v>37834</v>
      </c>
      <c r="AT123" s="271">
        <v>37865</v>
      </c>
      <c r="AU123" s="271">
        <v>37895</v>
      </c>
      <c r="AV123" s="271">
        <v>37926</v>
      </c>
      <c r="AW123" s="271">
        <v>37956</v>
      </c>
      <c r="AX123" s="271">
        <v>37987</v>
      </c>
      <c r="AY123" s="271">
        <v>38018</v>
      </c>
      <c r="AZ123" s="271">
        <v>38047</v>
      </c>
      <c r="BA123" s="271">
        <v>38078</v>
      </c>
      <c r="BB123" s="271">
        <v>38108</v>
      </c>
      <c r="BC123" s="271">
        <v>38139</v>
      </c>
      <c r="BD123" s="271">
        <v>38169</v>
      </c>
      <c r="BE123" s="271">
        <v>38200</v>
      </c>
      <c r="BF123" s="271">
        <v>38231</v>
      </c>
      <c r="BG123" s="271">
        <v>38261</v>
      </c>
      <c r="BH123" s="271">
        <v>38292</v>
      </c>
      <c r="BI123" s="271">
        <v>38322</v>
      </c>
      <c r="BJ123" s="271">
        <v>38353</v>
      </c>
      <c r="BK123" s="271">
        <v>38384</v>
      </c>
      <c r="BL123" s="271">
        <v>38412</v>
      </c>
      <c r="BM123" s="271">
        <v>38443</v>
      </c>
      <c r="BN123" s="271">
        <v>38473</v>
      </c>
      <c r="BO123" s="271">
        <v>38504</v>
      </c>
      <c r="BP123" s="271">
        <v>38534</v>
      </c>
      <c r="BQ123" s="271">
        <v>38565</v>
      </c>
      <c r="BR123" s="271">
        <v>38596</v>
      </c>
      <c r="BS123" s="271">
        <v>38626</v>
      </c>
      <c r="BT123" s="271">
        <v>38657</v>
      </c>
      <c r="BU123" s="271">
        <v>38687</v>
      </c>
      <c r="BV123" s="271">
        <v>38718</v>
      </c>
      <c r="BW123" s="271">
        <v>38749</v>
      </c>
      <c r="BX123" s="271">
        <v>38777</v>
      </c>
      <c r="BY123" s="271">
        <v>38808</v>
      </c>
      <c r="BZ123" s="271">
        <v>38838</v>
      </c>
      <c r="CA123" s="271">
        <v>38869</v>
      </c>
      <c r="CB123" s="271">
        <v>38899</v>
      </c>
      <c r="CC123" s="271">
        <v>38930</v>
      </c>
      <c r="CD123" s="271">
        <v>38961</v>
      </c>
      <c r="CE123" s="271">
        <v>38991</v>
      </c>
      <c r="CF123" s="271">
        <v>39022</v>
      </c>
      <c r="CG123" s="271">
        <v>39052</v>
      </c>
      <c r="CH123" s="271">
        <v>39083</v>
      </c>
      <c r="CI123" s="271">
        <v>39114</v>
      </c>
      <c r="CJ123" s="271">
        <v>39142</v>
      </c>
      <c r="CK123" s="271">
        <v>39173</v>
      </c>
      <c r="CL123" s="271">
        <v>39203</v>
      </c>
      <c r="CM123" s="271">
        <v>39234</v>
      </c>
      <c r="CN123" s="271">
        <v>39264</v>
      </c>
      <c r="CO123" s="271">
        <v>39295</v>
      </c>
      <c r="CP123" s="271">
        <v>39326</v>
      </c>
      <c r="CQ123" s="271">
        <v>39356</v>
      </c>
      <c r="CR123" s="271">
        <v>39387</v>
      </c>
      <c r="CS123" s="271">
        <v>39417</v>
      </c>
      <c r="CT123" s="271">
        <v>39448</v>
      </c>
      <c r="CU123" s="271">
        <v>39479</v>
      </c>
      <c r="CV123" s="271">
        <v>39508</v>
      </c>
      <c r="CW123" s="271">
        <v>39539</v>
      </c>
      <c r="CX123" s="271">
        <v>39569</v>
      </c>
      <c r="CY123" s="271">
        <v>39600</v>
      </c>
      <c r="CZ123" s="271">
        <v>39630</v>
      </c>
      <c r="DA123" s="271">
        <v>39661</v>
      </c>
      <c r="DB123" s="271">
        <v>39692</v>
      </c>
      <c r="DC123" s="271">
        <v>39722</v>
      </c>
      <c r="DD123" s="271">
        <v>39753</v>
      </c>
      <c r="DE123" s="271">
        <v>39783</v>
      </c>
      <c r="DF123" s="271">
        <v>39814</v>
      </c>
      <c r="DG123" s="271">
        <v>39845</v>
      </c>
      <c r="DH123" s="271">
        <v>39873</v>
      </c>
      <c r="DI123" s="271">
        <v>39904</v>
      </c>
      <c r="DJ123" s="271">
        <v>39934</v>
      </c>
      <c r="DK123" s="271">
        <v>39965</v>
      </c>
      <c r="DL123" s="271">
        <v>39995</v>
      </c>
      <c r="DM123" s="271">
        <v>40026</v>
      </c>
      <c r="DN123" s="271">
        <v>40057</v>
      </c>
      <c r="DO123" s="271">
        <v>40087</v>
      </c>
      <c r="DP123" s="271">
        <v>40118</v>
      </c>
      <c r="DQ123" s="271">
        <v>40148</v>
      </c>
      <c r="DR123" s="271">
        <v>40179</v>
      </c>
      <c r="DS123" s="271">
        <v>40210</v>
      </c>
      <c r="DT123" s="271">
        <v>40238</v>
      </c>
      <c r="DU123" s="271">
        <v>40269</v>
      </c>
      <c r="DV123" s="271">
        <v>40299</v>
      </c>
      <c r="DW123" s="271">
        <v>40330</v>
      </c>
      <c r="DX123" s="271">
        <v>40360</v>
      </c>
      <c r="DY123" s="271">
        <v>40391</v>
      </c>
      <c r="DZ123" s="271">
        <v>40422</v>
      </c>
      <c r="EA123" s="271">
        <v>40452</v>
      </c>
      <c r="EB123" s="271">
        <v>40483</v>
      </c>
      <c r="EC123" s="271">
        <v>40513</v>
      </c>
      <c r="ED123" s="271">
        <v>40544</v>
      </c>
      <c r="EE123" s="271">
        <v>40575</v>
      </c>
      <c r="EF123" s="271">
        <v>40603</v>
      </c>
      <c r="EG123" s="271">
        <v>40634</v>
      </c>
      <c r="EH123" s="271">
        <v>40664</v>
      </c>
      <c r="EI123" s="271">
        <v>40695</v>
      </c>
      <c r="EJ123" s="271">
        <v>40725</v>
      </c>
      <c r="EK123" s="271">
        <v>40756</v>
      </c>
      <c r="EL123" s="271">
        <v>40787</v>
      </c>
      <c r="EM123" s="271">
        <v>40817</v>
      </c>
      <c r="EN123" s="271">
        <v>40848</v>
      </c>
      <c r="EO123" s="271">
        <v>40878</v>
      </c>
      <c r="EP123" s="271">
        <v>40909</v>
      </c>
      <c r="EQ123" s="271">
        <v>40940</v>
      </c>
      <c r="ER123" s="271">
        <v>40969</v>
      </c>
      <c r="ES123" s="271">
        <v>41000</v>
      </c>
      <c r="ET123" s="271">
        <v>41030</v>
      </c>
      <c r="EU123" s="271">
        <v>41061</v>
      </c>
      <c r="EV123" s="271">
        <v>41091</v>
      </c>
      <c r="EW123" s="271">
        <v>41122</v>
      </c>
      <c r="EX123" s="271">
        <v>41153</v>
      </c>
      <c r="EY123" s="271">
        <v>41183</v>
      </c>
      <c r="EZ123" s="271">
        <v>41214</v>
      </c>
      <c r="FA123" s="271">
        <v>41244</v>
      </c>
      <c r="FB123" s="271">
        <v>41275</v>
      </c>
      <c r="FC123" s="271">
        <v>41306</v>
      </c>
      <c r="FD123" s="271">
        <v>41334</v>
      </c>
      <c r="FE123" s="271">
        <v>41365</v>
      </c>
      <c r="FF123" s="271">
        <v>41395</v>
      </c>
      <c r="FG123" s="271">
        <v>41426</v>
      </c>
      <c r="FH123" s="271">
        <v>41456</v>
      </c>
      <c r="FI123" s="271">
        <v>41487</v>
      </c>
      <c r="FJ123" s="271">
        <v>41518</v>
      </c>
      <c r="FK123" s="271">
        <v>41548</v>
      </c>
      <c r="FL123" s="271">
        <v>41579</v>
      </c>
      <c r="FM123" s="271">
        <v>41609</v>
      </c>
      <c r="FN123" s="271">
        <v>41640</v>
      </c>
      <c r="FO123" s="271">
        <v>41671</v>
      </c>
      <c r="FP123" s="271">
        <v>41699</v>
      </c>
      <c r="FQ123" s="271">
        <v>41730</v>
      </c>
      <c r="FR123" s="271">
        <v>41760</v>
      </c>
      <c r="FS123" s="271">
        <v>41791</v>
      </c>
      <c r="FT123" s="271">
        <v>41821</v>
      </c>
      <c r="FU123" s="271">
        <v>41852</v>
      </c>
      <c r="FV123" s="271">
        <v>41883</v>
      </c>
      <c r="FW123" s="271">
        <v>41913</v>
      </c>
      <c r="FX123" s="271">
        <v>41944</v>
      </c>
      <c r="FY123" s="271">
        <v>41974</v>
      </c>
      <c r="FZ123" s="271">
        <v>42005</v>
      </c>
      <c r="GA123" s="271">
        <v>42036</v>
      </c>
      <c r="GB123" s="271">
        <v>42064</v>
      </c>
      <c r="GC123" s="271">
        <v>42095</v>
      </c>
      <c r="GD123" s="271">
        <v>42125</v>
      </c>
      <c r="GE123" s="271">
        <v>42156</v>
      </c>
      <c r="GF123" s="271">
        <v>42186</v>
      </c>
      <c r="GG123" s="271">
        <v>42217</v>
      </c>
      <c r="GH123" s="271">
        <v>42248</v>
      </c>
      <c r="GI123" s="271">
        <v>42278</v>
      </c>
      <c r="GJ123" s="271">
        <v>42309</v>
      </c>
      <c r="GK123" s="271">
        <v>42339</v>
      </c>
      <c r="GL123" s="271">
        <v>42370</v>
      </c>
      <c r="GM123" s="271">
        <v>42401</v>
      </c>
      <c r="GN123" s="271">
        <v>42430</v>
      </c>
      <c r="GO123" s="271">
        <v>42461</v>
      </c>
      <c r="GP123" s="271">
        <v>42491</v>
      </c>
      <c r="GQ123" s="271">
        <v>42522</v>
      </c>
      <c r="GR123" s="271">
        <v>42552</v>
      </c>
      <c r="GS123" s="271">
        <v>42583</v>
      </c>
      <c r="GT123" s="271">
        <v>42614</v>
      </c>
      <c r="GU123" s="271">
        <v>42644</v>
      </c>
      <c r="GV123" s="271">
        <v>42675</v>
      </c>
      <c r="GW123" s="271">
        <v>42705</v>
      </c>
      <c r="GX123" s="271">
        <v>42736</v>
      </c>
      <c r="GY123" s="271">
        <v>42767</v>
      </c>
      <c r="GZ123" s="271">
        <v>42795</v>
      </c>
      <c r="HA123" s="271">
        <v>42826</v>
      </c>
      <c r="HB123" s="271">
        <v>42856</v>
      </c>
      <c r="HC123" s="271">
        <v>42887</v>
      </c>
      <c r="HD123" s="271">
        <v>42917</v>
      </c>
      <c r="HE123" s="271">
        <v>42948</v>
      </c>
      <c r="HF123" s="271">
        <v>42979</v>
      </c>
      <c r="HG123" s="271">
        <v>43009</v>
      </c>
      <c r="HH123" s="271">
        <v>43040</v>
      </c>
      <c r="HI123" s="271">
        <v>43070</v>
      </c>
      <c r="HJ123" s="271">
        <v>43101</v>
      </c>
      <c r="HK123" s="271">
        <v>43132</v>
      </c>
      <c r="HL123" s="271">
        <v>43160</v>
      </c>
      <c r="HM123" s="271">
        <v>43191</v>
      </c>
      <c r="HN123" s="271">
        <v>43221</v>
      </c>
      <c r="HO123" s="271">
        <v>43252</v>
      </c>
      <c r="HP123" s="271">
        <v>43282</v>
      </c>
      <c r="HQ123" s="271">
        <v>43313</v>
      </c>
      <c r="HR123" s="271">
        <v>43344</v>
      </c>
      <c r="HS123" s="271">
        <v>43374</v>
      </c>
      <c r="HT123" s="271">
        <v>43405</v>
      </c>
      <c r="HU123" s="271">
        <v>43435</v>
      </c>
      <c r="HV123" s="271">
        <v>43466</v>
      </c>
      <c r="HW123" s="271">
        <v>43497</v>
      </c>
      <c r="HX123" s="271">
        <v>43525</v>
      </c>
      <c r="HY123" s="271">
        <v>43556</v>
      </c>
      <c r="HZ123" s="271">
        <v>43586</v>
      </c>
      <c r="IA123" s="271">
        <v>43617</v>
      </c>
      <c r="IB123" s="271">
        <v>43647</v>
      </c>
      <c r="IC123" s="271">
        <v>43678</v>
      </c>
      <c r="ID123" s="271">
        <v>43709</v>
      </c>
      <c r="IE123" s="271">
        <v>43739</v>
      </c>
      <c r="IF123" s="271">
        <v>43770</v>
      </c>
      <c r="IG123" s="271">
        <v>43800</v>
      </c>
      <c r="IH123" s="271">
        <v>43831</v>
      </c>
      <c r="II123" s="271">
        <v>43862</v>
      </c>
      <c r="IJ123" s="271">
        <v>43891</v>
      </c>
      <c r="IK123" s="271">
        <v>43922</v>
      </c>
      <c r="IL123" s="271">
        <v>43952</v>
      </c>
      <c r="IM123" s="271">
        <v>43983</v>
      </c>
      <c r="IN123" s="271">
        <v>44013</v>
      </c>
      <c r="IO123" s="271">
        <v>44044</v>
      </c>
      <c r="IP123" s="271">
        <v>44075</v>
      </c>
      <c r="IQ123" s="271">
        <v>44105</v>
      </c>
      <c r="IR123" s="271">
        <v>44136</v>
      </c>
      <c r="IS123" s="271">
        <v>44166</v>
      </c>
      <c r="IT123" s="271">
        <v>44197</v>
      </c>
      <c r="IU123" s="271">
        <v>44228</v>
      </c>
      <c r="IV123" s="271">
        <v>44256</v>
      </c>
      <c r="IW123" s="271">
        <v>44287</v>
      </c>
      <c r="IX123" s="271">
        <v>44317</v>
      </c>
      <c r="IY123" s="271">
        <v>44348</v>
      </c>
      <c r="IZ123" s="271">
        <v>44378</v>
      </c>
      <c r="JA123" s="271">
        <v>44409</v>
      </c>
      <c r="JB123" s="271">
        <v>44440</v>
      </c>
      <c r="JC123" s="271">
        <v>44470</v>
      </c>
      <c r="JD123" s="271">
        <v>44501</v>
      </c>
      <c r="JE123" s="271">
        <v>44531</v>
      </c>
      <c r="JF123" s="271">
        <v>44562</v>
      </c>
      <c r="JG123" s="271">
        <v>44593</v>
      </c>
      <c r="JH123" s="271">
        <v>44621</v>
      </c>
      <c r="JI123" s="271">
        <v>44652</v>
      </c>
      <c r="JJ123" s="271">
        <v>44682</v>
      </c>
      <c r="JK123" s="271">
        <v>44713</v>
      </c>
      <c r="JL123" s="271">
        <v>44743</v>
      </c>
      <c r="JM123" s="271">
        <v>44774</v>
      </c>
      <c r="JN123" s="271">
        <v>44805</v>
      </c>
      <c r="JO123" s="271">
        <v>44835</v>
      </c>
      <c r="JP123" s="271">
        <v>44866</v>
      </c>
      <c r="JQ123" s="271">
        <v>44896</v>
      </c>
      <c r="JR123" s="271">
        <v>44927</v>
      </c>
      <c r="JS123" s="271">
        <v>44958</v>
      </c>
      <c r="JT123" s="271">
        <v>44986</v>
      </c>
      <c r="JU123" s="271">
        <f t="shared" ref="JU123:JZ123" si="46">JU11</f>
        <v>45017</v>
      </c>
      <c r="JV123" s="271">
        <f t="shared" si="46"/>
        <v>45047</v>
      </c>
      <c r="JW123" s="271">
        <f t="shared" si="46"/>
        <v>45078</v>
      </c>
      <c r="JX123" s="271">
        <f t="shared" si="46"/>
        <v>45108</v>
      </c>
      <c r="JY123" s="271">
        <f t="shared" si="46"/>
        <v>45139</v>
      </c>
      <c r="JZ123" s="271">
        <f t="shared" si="46"/>
        <v>45170</v>
      </c>
      <c r="KA123" s="271">
        <f t="shared" ref="KA123:KB123" si="47">KA11</f>
        <v>45200</v>
      </c>
      <c r="KB123" s="271">
        <f t="shared" si="47"/>
        <v>45231</v>
      </c>
      <c r="KC123" s="271">
        <f t="shared" ref="KC123:KD123" si="48">KC11</f>
        <v>45261</v>
      </c>
      <c r="KD123" s="271">
        <f t="shared" si="48"/>
        <v>45292</v>
      </c>
      <c r="KE123" s="271">
        <f>KE11</f>
        <v>45323</v>
      </c>
    </row>
    <row r="124" spans="1:291" ht="12.75" customHeight="1">
      <c r="A124" s="323" t="s">
        <v>84</v>
      </c>
      <c r="B124" s="465"/>
      <c r="C124" s="465"/>
      <c r="D124" s="465"/>
      <c r="E124" s="465"/>
      <c r="F124" s="465"/>
      <c r="G124" s="465"/>
      <c r="H124" s="465"/>
      <c r="I124" s="465"/>
      <c r="J124" s="465"/>
      <c r="K124" s="465"/>
      <c r="L124" s="465"/>
      <c r="M124" s="465"/>
      <c r="N124" s="465"/>
      <c r="O124" s="465"/>
      <c r="P124" s="465"/>
      <c r="Q124" s="465"/>
      <c r="R124" s="465"/>
      <c r="S124" s="465"/>
      <c r="T124" s="465"/>
      <c r="U124" s="465"/>
      <c r="V124" s="465"/>
      <c r="W124" s="465"/>
      <c r="X124" s="465"/>
      <c r="Y124" s="465"/>
      <c r="Z124" s="465"/>
      <c r="AA124" s="465"/>
      <c r="AB124" s="465"/>
      <c r="AC124" s="465"/>
      <c r="AD124" s="465"/>
      <c r="AE124" s="465"/>
      <c r="AF124" s="465"/>
      <c r="AG124" s="465"/>
      <c r="AH124" s="465"/>
      <c r="AI124" s="465"/>
      <c r="AJ124" s="465"/>
      <c r="AK124" s="465"/>
      <c r="AL124" s="465"/>
      <c r="AM124" s="465"/>
      <c r="AN124" s="465"/>
      <c r="AO124" s="465"/>
      <c r="AP124" s="465"/>
      <c r="AQ124" s="465"/>
      <c r="AR124" s="465"/>
      <c r="AS124" s="465"/>
      <c r="AT124" s="465"/>
      <c r="AU124" s="465"/>
      <c r="AV124" s="465"/>
      <c r="AW124" s="465"/>
      <c r="AX124" s="465">
        <v>0</v>
      </c>
      <c r="AY124" s="465">
        <v>0</v>
      </c>
      <c r="AZ124" s="465">
        <v>0</v>
      </c>
      <c r="BA124" s="465">
        <v>0</v>
      </c>
      <c r="BB124" s="465">
        <v>768120636.5</v>
      </c>
      <c r="BC124" s="465">
        <v>1466363500</v>
      </c>
      <c r="BD124" s="465">
        <v>0</v>
      </c>
      <c r="BE124" s="465">
        <v>0</v>
      </c>
      <c r="BF124" s="465">
        <v>820962174.05999994</v>
      </c>
      <c r="BG124" s="465">
        <v>616900000</v>
      </c>
      <c r="BH124" s="465">
        <v>814718713.75</v>
      </c>
      <c r="BI124" s="465">
        <v>0</v>
      </c>
      <c r="BJ124" s="465">
        <v>0</v>
      </c>
      <c r="BK124" s="465">
        <v>16000000</v>
      </c>
      <c r="BL124" s="465">
        <v>472937500</v>
      </c>
      <c r="BM124" s="465">
        <v>0</v>
      </c>
      <c r="BN124" s="465">
        <v>264802737.5</v>
      </c>
      <c r="BO124" s="465">
        <v>548488800</v>
      </c>
      <c r="BP124" s="465">
        <v>1680702714</v>
      </c>
      <c r="BQ124" s="465">
        <v>0</v>
      </c>
      <c r="BR124" s="465">
        <v>0</v>
      </c>
      <c r="BS124" s="465">
        <v>953955994</v>
      </c>
      <c r="BT124" s="465">
        <v>885767328</v>
      </c>
      <c r="BU124" s="465">
        <v>624680586</v>
      </c>
      <c r="BV124" s="465">
        <v>0</v>
      </c>
      <c r="BW124" s="465">
        <v>2269650274</v>
      </c>
      <c r="BX124" s="465">
        <v>741600000</v>
      </c>
      <c r="BY124" s="465">
        <v>1020704790</v>
      </c>
      <c r="BZ124" s="465">
        <v>1376912602</v>
      </c>
      <c r="CA124" s="465">
        <v>1022993356.5</v>
      </c>
      <c r="CB124" s="465">
        <v>1282665820</v>
      </c>
      <c r="CC124" s="465">
        <v>0</v>
      </c>
      <c r="CD124" s="465">
        <v>742287328</v>
      </c>
      <c r="CE124" s="465">
        <v>4087248913</v>
      </c>
      <c r="CF124" s="465">
        <v>378932220</v>
      </c>
      <c r="CG124" s="465">
        <v>2450618330.8000002</v>
      </c>
      <c r="CH124" s="465">
        <v>1618894585.5</v>
      </c>
      <c r="CI124" s="465">
        <v>2840060524</v>
      </c>
      <c r="CJ124" s="465">
        <v>2129075400</v>
      </c>
      <c r="CK124" s="465">
        <v>5627077838</v>
      </c>
      <c r="CL124" s="465">
        <v>948371984</v>
      </c>
      <c r="CM124" s="465">
        <v>5852136249.25</v>
      </c>
      <c r="CN124" s="465">
        <v>13206420642</v>
      </c>
      <c r="CO124" s="465">
        <v>275016439.69999999</v>
      </c>
      <c r="CP124" s="465">
        <v>412540401</v>
      </c>
      <c r="CQ124" s="465">
        <v>13599263614.9</v>
      </c>
      <c r="CR124" s="465">
        <v>6684122920</v>
      </c>
      <c r="CS124" s="465">
        <v>2455205486.52</v>
      </c>
      <c r="CT124" s="465">
        <v>0</v>
      </c>
      <c r="CU124" s="465">
        <v>20701000</v>
      </c>
      <c r="CV124" s="465">
        <v>0</v>
      </c>
      <c r="CW124" s="465">
        <v>762577599</v>
      </c>
      <c r="CX124" s="465">
        <v>0</v>
      </c>
      <c r="CY124" s="465">
        <v>6711662763</v>
      </c>
      <c r="CZ124" s="465">
        <v>0</v>
      </c>
      <c r="DA124" s="465">
        <v>0</v>
      </c>
      <c r="DB124" s="465">
        <v>0</v>
      </c>
      <c r="DC124" s="465">
        <v>0</v>
      </c>
      <c r="DD124" s="465">
        <v>0</v>
      </c>
      <c r="DE124" s="465">
        <v>0</v>
      </c>
      <c r="DF124" s="465">
        <v>0</v>
      </c>
      <c r="DG124" s="465">
        <v>0</v>
      </c>
      <c r="DH124" s="465">
        <v>0</v>
      </c>
      <c r="DI124" s="465">
        <v>0</v>
      </c>
      <c r="DJ124" s="465">
        <v>0</v>
      </c>
      <c r="DK124" s="465">
        <v>8397208920</v>
      </c>
      <c r="DL124" s="465">
        <v>0</v>
      </c>
      <c r="DM124" s="465">
        <v>0</v>
      </c>
      <c r="DN124" s="465">
        <v>574566690</v>
      </c>
      <c r="DO124" s="465">
        <v>13955449662</v>
      </c>
      <c r="DP124" s="465">
        <v>273999999</v>
      </c>
      <c r="DQ124" s="465">
        <v>630233120</v>
      </c>
      <c r="DR124" s="465">
        <v>643500000</v>
      </c>
      <c r="DS124" s="465">
        <v>692384000</v>
      </c>
      <c r="DT124" s="465">
        <v>3384788000</v>
      </c>
      <c r="DU124" s="465">
        <v>2531672057.5</v>
      </c>
      <c r="DV124" s="465">
        <v>0</v>
      </c>
      <c r="DW124" s="465">
        <v>0</v>
      </c>
      <c r="DX124" s="465">
        <v>160707000</v>
      </c>
      <c r="DY124" s="465">
        <v>0</v>
      </c>
      <c r="DZ124" s="465">
        <v>0</v>
      </c>
      <c r="EA124" s="465">
        <v>2481000000</v>
      </c>
      <c r="EB124" s="465">
        <v>644625000</v>
      </c>
      <c r="EC124" s="465">
        <v>654697680</v>
      </c>
      <c r="ED124" s="465">
        <v>0</v>
      </c>
      <c r="EE124" s="465">
        <v>3000220688</v>
      </c>
      <c r="EF124" s="465">
        <v>453595720.5</v>
      </c>
      <c r="EG124" s="465">
        <v>503062336</v>
      </c>
      <c r="EH124" s="465">
        <v>886380736</v>
      </c>
      <c r="EI124" s="465">
        <v>1499147882</v>
      </c>
      <c r="EJ124" s="465">
        <v>832688094.5</v>
      </c>
      <c r="EK124" s="465">
        <v>0</v>
      </c>
      <c r="EL124" s="465">
        <v>0</v>
      </c>
      <c r="EM124" s="465">
        <v>0</v>
      </c>
      <c r="EN124" s="465">
        <v>0</v>
      </c>
      <c r="EO124" s="465">
        <v>0</v>
      </c>
      <c r="EP124" s="465">
        <v>0</v>
      </c>
      <c r="EQ124" s="465">
        <v>0</v>
      </c>
      <c r="ER124" s="465">
        <v>0</v>
      </c>
      <c r="ES124" s="465">
        <v>3932950736</v>
      </c>
      <c r="ET124" s="465">
        <v>0</v>
      </c>
      <c r="EU124" s="465">
        <v>0</v>
      </c>
      <c r="EV124" s="465">
        <v>0</v>
      </c>
      <c r="EW124" s="465">
        <v>0</v>
      </c>
      <c r="EX124" s="465">
        <v>0</v>
      </c>
      <c r="EY124" s="465">
        <v>0</v>
      </c>
      <c r="EZ124" s="465">
        <v>0</v>
      </c>
      <c r="FA124" s="465">
        <v>0</v>
      </c>
      <c r="FB124" s="465">
        <v>0</v>
      </c>
      <c r="FC124" s="465">
        <v>527850000</v>
      </c>
      <c r="FD124" s="465">
        <v>57461992.5</v>
      </c>
      <c r="FE124" s="465">
        <v>14128399995.4</v>
      </c>
      <c r="FF124" s="465">
        <v>0</v>
      </c>
      <c r="FG124" s="465">
        <v>0</v>
      </c>
      <c r="FH124" s="465">
        <v>914687302.40999997</v>
      </c>
      <c r="FI124" s="465">
        <v>0</v>
      </c>
      <c r="FJ124" s="465">
        <v>0</v>
      </c>
      <c r="FK124" s="465">
        <v>1123485100</v>
      </c>
      <c r="FL124" s="465">
        <v>0</v>
      </c>
      <c r="FM124" s="465">
        <v>541465600</v>
      </c>
      <c r="FN124" s="465">
        <v>0</v>
      </c>
      <c r="FO124" s="465">
        <v>0</v>
      </c>
      <c r="FP124" s="465">
        <v>0</v>
      </c>
      <c r="FQ124" s="465">
        <v>0</v>
      </c>
      <c r="FR124" s="465">
        <v>0</v>
      </c>
      <c r="FS124" s="465">
        <v>0</v>
      </c>
      <c r="FT124" s="465">
        <v>0</v>
      </c>
      <c r="FU124" s="465">
        <v>0</v>
      </c>
      <c r="FV124" s="465">
        <v>0</v>
      </c>
      <c r="FW124" s="465">
        <v>363461553</v>
      </c>
      <c r="FX124" s="465">
        <v>0</v>
      </c>
      <c r="FY124" s="465">
        <v>0</v>
      </c>
      <c r="FZ124" s="465">
        <v>0</v>
      </c>
      <c r="GA124" s="465">
        <v>0</v>
      </c>
      <c r="GB124" s="465">
        <v>0</v>
      </c>
      <c r="GC124" s="465">
        <v>0</v>
      </c>
      <c r="GD124" s="465">
        <v>0</v>
      </c>
      <c r="GE124" s="465">
        <v>602800013.70000005</v>
      </c>
      <c r="GF124" s="465">
        <v>0</v>
      </c>
      <c r="GG124" s="465">
        <v>0</v>
      </c>
      <c r="GH124" s="465">
        <v>0</v>
      </c>
      <c r="GI124" s="465">
        <v>0</v>
      </c>
      <c r="GJ124" s="465">
        <v>0</v>
      </c>
      <c r="GK124" s="465">
        <v>0</v>
      </c>
      <c r="GL124" s="465">
        <v>0</v>
      </c>
      <c r="GM124" s="465">
        <v>0</v>
      </c>
      <c r="GN124" s="465">
        <v>0</v>
      </c>
      <c r="GO124" s="465">
        <v>0</v>
      </c>
      <c r="GP124" s="465">
        <v>0</v>
      </c>
      <c r="GQ124" s="465">
        <v>0</v>
      </c>
      <c r="GR124" s="465">
        <v>0</v>
      </c>
      <c r="GS124" s="465">
        <v>0</v>
      </c>
      <c r="GT124" s="465">
        <v>0</v>
      </c>
      <c r="GU124" s="465">
        <v>674197600</v>
      </c>
      <c r="GV124" s="465">
        <v>0</v>
      </c>
      <c r="GW124" s="465">
        <v>0</v>
      </c>
      <c r="GX124" s="465">
        <v>0</v>
      </c>
      <c r="GY124" s="465">
        <v>1477752614</v>
      </c>
      <c r="GZ124" s="465">
        <v>0</v>
      </c>
      <c r="HA124" s="465">
        <v>2021036577</v>
      </c>
      <c r="HB124" s="465">
        <v>0</v>
      </c>
      <c r="HC124" s="465">
        <v>0</v>
      </c>
      <c r="HD124" s="465">
        <v>9107055696</v>
      </c>
      <c r="HE124" s="465">
        <v>0</v>
      </c>
      <c r="HF124" s="465">
        <v>1147500000</v>
      </c>
      <c r="HG124" s="465">
        <v>0</v>
      </c>
      <c r="HH124" s="465">
        <v>0</v>
      </c>
      <c r="HI124" s="465">
        <v>7007184402</v>
      </c>
      <c r="HJ124" s="465">
        <v>0</v>
      </c>
      <c r="HK124" s="465">
        <v>0</v>
      </c>
      <c r="HL124" s="465">
        <v>0</v>
      </c>
      <c r="HM124" s="465">
        <v>6073311289</v>
      </c>
      <c r="HN124" s="465">
        <v>0</v>
      </c>
      <c r="HO124" s="465">
        <v>0</v>
      </c>
      <c r="HP124" s="465">
        <v>0</v>
      </c>
      <c r="HQ124" s="465">
        <v>0</v>
      </c>
      <c r="HR124" s="465">
        <v>0</v>
      </c>
      <c r="HS124" s="465">
        <v>0</v>
      </c>
      <c r="HT124" s="465">
        <v>0</v>
      </c>
      <c r="HU124" s="465">
        <v>0</v>
      </c>
      <c r="HV124" s="465">
        <v>0</v>
      </c>
      <c r="HW124" s="465">
        <v>0</v>
      </c>
      <c r="HX124" s="465">
        <v>0</v>
      </c>
      <c r="HY124" s="465">
        <v>705101362.5</v>
      </c>
      <c r="HZ124" s="465">
        <v>0</v>
      </c>
      <c r="IA124" s="465">
        <v>3744278776.0000005</v>
      </c>
      <c r="IB124" s="465">
        <v>0</v>
      </c>
      <c r="IC124" s="465">
        <v>0</v>
      </c>
      <c r="ID124" s="465">
        <v>0</v>
      </c>
      <c r="IE124" s="465">
        <v>5386922426.1999998</v>
      </c>
      <c r="IF124" s="465">
        <v>0</v>
      </c>
      <c r="IG124" s="465">
        <v>0</v>
      </c>
      <c r="IH124" s="465">
        <v>0</v>
      </c>
      <c r="II124" s="465">
        <v>3682739239.9499998</v>
      </c>
      <c r="IJ124" s="465">
        <v>0</v>
      </c>
      <c r="IK124" s="465">
        <v>0</v>
      </c>
      <c r="IL124" s="465">
        <v>300300000</v>
      </c>
      <c r="IM124" s="465">
        <v>0</v>
      </c>
      <c r="IN124" s="465">
        <v>3767393225.6999998</v>
      </c>
      <c r="IO124" s="465">
        <v>2631881766.8000002</v>
      </c>
      <c r="IP124" s="465">
        <v>12364793032.799999</v>
      </c>
      <c r="IQ124" s="465">
        <v>5559725309.3100004</v>
      </c>
      <c r="IR124" s="465">
        <v>3288036182.25</v>
      </c>
      <c r="IS124" s="465">
        <v>12183256622.440001</v>
      </c>
      <c r="IT124" s="465">
        <v>2107326480</v>
      </c>
      <c r="IU124" s="465">
        <v>18360333703.18</v>
      </c>
      <c r="IV124" s="465">
        <v>0</v>
      </c>
      <c r="IW124" s="465">
        <v>13437103518.5</v>
      </c>
      <c r="IX124" s="465">
        <v>3243585179</v>
      </c>
      <c r="IY124" s="465">
        <v>1092000000</v>
      </c>
      <c r="IZ124" s="465">
        <v>14614396046.599998</v>
      </c>
      <c r="JA124" s="465">
        <v>12026235095.610001</v>
      </c>
      <c r="JB124" s="465">
        <v>382000003</v>
      </c>
      <c r="JC124" s="465">
        <v>0</v>
      </c>
      <c r="JD124" s="465">
        <v>0</v>
      </c>
      <c r="JE124" s="465">
        <v>405680536.79999995</v>
      </c>
      <c r="JF124" s="465">
        <v>0</v>
      </c>
      <c r="JG124" s="465">
        <v>0</v>
      </c>
      <c r="JH124" s="465">
        <v>0</v>
      </c>
      <c r="JI124" s="465">
        <v>0</v>
      </c>
      <c r="JJ124" s="465">
        <v>0</v>
      </c>
      <c r="JK124" s="465">
        <v>0</v>
      </c>
      <c r="JL124" s="465">
        <v>0</v>
      </c>
      <c r="JM124" s="465">
        <v>0</v>
      </c>
      <c r="JN124" s="465">
        <v>0</v>
      </c>
      <c r="JO124" s="465">
        <v>0</v>
      </c>
      <c r="JP124" s="465">
        <v>0</v>
      </c>
      <c r="JQ124" s="465">
        <v>0</v>
      </c>
      <c r="JR124" s="465">
        <v>0</v>
      </c>
      <c r="JS124" s="465">
        <v>0</v>
      </c>
      <c r="JT124" s="465">
        <v>0</v>
      </c>
      <c r="JU124" s="465">
        <v>0</v>
      </c>
      <c r="JV124" s="465">
        <v>0</v>
      </c>
      <c r="JW124" s="465">
        <v>0</v>
      </c>
      <c r="JX124" s="465">
        <v>0</v>
      </c>
      <c r="JY124" s="465">
        <v>0</v>
      </c>
      <c r="JZ124" s="465">
        <v>0</v>
      </c>
      <c r="KA124" s="465">
        <v>0</v>
      </c>
      <c r="KB124" s="465">
        <v>0</v>
      </c>
      <c r="KC124" s="465">
        <v>0</v>
      </c>
      <c r="KD124" s="465">
        <v>0</v>
      </c>
      <c r="KE124" s="465">
        <v>0</v>
      </c>
    </row>
    <row r="125" spans="1:291" ht="12.75" customHeight="1">
      <c r="A125" s="311" t="s">
        <v>271</v>
      </c>
      <c r="B125" s="465"/>
      <c r="C125" s="465"/>
      <c r="D125" s="465"/>
      <c r="E125" s="465"/>
      <c r="F125" s="465"/>
      <c r="G125" s="465"/>
      <c r="H125" s="465"/>
      <c r="I125" s="465"/>
      <c r="J125" s="465"/>
      <c r="K125" s="465"/>
      <c r="L125" s="465"/>
      <c r="M125" s="465"/>
      <c r="N125" s="465"/>
      <c r="O125" s="465"/>
      <c r="P125" s="465"/>
      <c r="Q125" s="465"/>
      <c r="R125" s="465"/>
      <c r="S125" s="465"/>
      <c r="T125" s="465"/>
      <c r="U125" s="465"/>
      <c r="V125" s="465"/>
      <c r="W125" s="465"/>
      <c r="X125" s="465"/>
      <c r="Y125" s="465"/>
      <c r="Z125" s="465"/>
      <c r="AA125" s="465"/>
      <c r="AB125" s="465"/>
      <c r="AC125" s="465"/>
      <c r="AD125" s="465"/>
      <c r="AE125" s="465"/>
      <c r="AF125" s="465"/>
      <c r="AG125" s="465"/>
      <c r="AH125" s="465"/>
      <c r="AI125" s="465"/>
      <c r="AJ125" s="465"/>
      <c r="AK125" s="465"/>
      <c r="AL125" s="465"/>
      <c r="AM125" s="465"/>
      <c r="AN125" s="465"/>
      <c r="AO125" s="465"/>
      <c r="AP125" s="465"/>
      <c r="AQ125" s="465"/>
      <c r="AR125" s="465"/>
      <c r="AS125" s="465"/>
      <c r="AT125" s="465"/>
      <c r="AU125" s="465"/>
      <c r="AV125" s="465"/>
      <c r="AW125" s="465"/>
      <c r="AX125" s="465">
        <v>0</v>
      </c>
      <c r="AY125" s="465">
        <v>0</v>
      </c>
      <c r="AZ125" s="465">
        <v>0</v>
      </c>
      <c r="BA125" s="465">
        <v>0</v>
      </c>
      <c r="BB125" s="465">
        <v>243230093.88853705</v>
      </c>
      <c r="BC125" s="465">
        <v>472160817.36132431</v>
      </c>
      <c r="BD125" s="465">
        <v>0</v>
      </c>
      <c r="BE125" s="465">
        <v>0</v>
      </c>
      <c r="BF125" s="465">
        <v>287029639.20704848</v>
      </c>
      <c r="BG125" s="465">
        <v>215963591.80815682</v>
      </c>
      <c r="BH125" s="465">
        <v>294590498.23789978</v>
      </c>
      <c r="BI125" s="465">
        <v>0</v>
      </c>
      <c r="BJ125" s="465">
        <v>0</v>
      </c>
      <c r="BK125" s="465">
        <v>6165703.2755298642</v>
      </c>
      <c r="BL125" s="465">
        <v>176416554.75977319</v>
      </c>
      <c r="BM125" s="465">
        <v>0</v>
      </c>
      <c r="BN125" s="465">
        <v>108113639.61131752</v>
      </c>
      <c r="BO125" s="465">
        <v>225948012.3583934</v>
      </c>
      <c r="BP125" s="465">
        <v>716236769.57883048</v>
      </c>
      <c r="BQ125" s="465">
        <v>0</v>
      </c>
      <c r="BR125" s="465">
        <v>0</v>
      </c>
      <c r="BS125" s="465">
        <v>418546774.54030126</v>
      </c>
      <c r="BT125" s="465">
        <v>399228074.09744442</v>
      </c>
      <c r="BU125" s="465">
        <v>267460432.43706116</v>
      </c>
      <c r="BV125" s="465">
        <v>0</v>
      </c>
      <c r="BW125" s="465">
        <v>1049071531.2017407</v>
      </c>
      <c r="BX125" s="465">
        <v>346207971.00687325</v>
      </c>
      <c r="BY125" s="465">
        <v>478982585.3631655</v>
      </c>
      <c r="BZ125" s="465">
        <v>654139092.70043874</v>
      </c>
      <c r="CA125" s="465">
        <v>451275800.31382787</v>
      </c>
      <c r="CB125" s="465">
        <v>585692155.25114155</v>
      </c>
      <c r="CC125" s="465">
        <v>0</v>
      </c>
      <c r="CD125" s="465">
        <v>335876619.00452489</v>
      </c>
      <c r="CE125" s="465">
        <v>1910803543.7753205</v>
      </c>
      <c r="CF125" s="465">
        <v>175431583.33333331</v>
      </c>
      <c r="CG125" s="465">
        <v>1139419813.0683594</v>
      </c>
      <c r="CH125" s="465">
        <v>760793864.59859848</v>
      </c>
      <c r="CI125" s="465">
        <v>1350705193.0301089</v>
      </c>
      <c r="CJ125" s="465">
        <v>1032102081.7220656</v>
      </c>
      <c r="CK125" s="465">
        <v>2770058028.8854651</v>
      </c>
      <c r="CL125" s="465">
        <v>474886958.37818801</v>
      </c>
      <c r="CM125" s="465">
        <v>3028099431.2347927</v>
      </c>
      <c r="CN125" s="465">
        <v>7056866098.3466492</v>
      </c>
      <c r="CO125" s="465">
        <v>134811980.24509802</v>
      </c>
      <c r="CP125" s="465">
        <v>221795914.51612902</v>
      </c>
      <c r="CQ125" s="465">
        <v>7636982207.4916296</v>
      </c>
      <c r="CR125" s="465">
        <v>3759596801.3278852</v>
      </c>
      <c r="CS125" s="465">
        <v>1366642903.3591101</v>
      </c>
      <c r="CT125" s="465">
        <v>0</v>
      </c>
      <c r="CU125" s="465">
        <v>11859639.071899168</v>
      </c>
      <c r="CV125" s="465">
        <v>0</v>
      </c>
      <c r="CW125" s="465">
        <v>454529605.45225334</v>
      </c>
      <c r="CX125" s="465">
        <v>0</v>
      </c>
      <c r="CY125" s="465">
        <v>4101480544.4879003</v>
      </c>
      <c r="CZ125" s="465">
        <v>0</v>
      </c>
      <c r="DA125" s="465">
        <v>0</v>
      </c>
      <c r="DB125" s="465">
        <v>0</v>
      </c>
      <c r="DC125" s="465">
        <v>0</v>
      </c>
      <c r="DD125" s="465">
        <v>0</v>
      </c>
      <c r="DE125" s="465">
        <v>0</v>
      </c>
      <c r="DF125" s="465">
        <v>0</v>
      </c>
      <c r="DG125" s="465">
        <v>0</v>
      </c>
      <c r="DH125" s="465">
        <v>0</v>
      </c>
      <c r="DI125" s="465">
        <v>0</v>
      </c>
      <c r="DJ125" s="465">
        <v>0</v>
      </c>
      <c r="DK125" s="465">
        <v>4309133740.4423456</v>
      </c>
      <c r="DL125" s="465">
        <v>0</v>
      </c>
      <c r="DM125" s="465">
        <v>0</v>
      </c>
      <c r="DN125" s="465">
        <v>320807755.4438861</v>
      </c>
      <c r="DO125" s="465">
        <v>7935212744.5563421</v>
      </c>
      <c r="DP125" s="465">
        <v>158500606.8143692</v>
      </c>
      <c r="DQ125" s="465">
        <v>353606643.1016103</v>
      </c>
      <c r="DR125" s="465">
        <v>343236611.90526992</v>
      </c>
      <c r="DS125" s="465">
        <v>369212392.68383723</v>
      </c>
      <c r="DT125" s="465">
        <v>1883239654.6165533</v>
      </c>
      <c r="DU125" s="465">
        <v>1434546377.2631953</v>
      </c>
      <c r="DV125" s="465">
        <v>0</v>
      </c>
      <c r="DW125" s="465">
        <v>0</v>
      </c>
      <c r="DX125" s="465">
        <v>91701569.186875895</v>
      </c>
      <c r="DY125" s="465">
        <v>0</v>
      </c>
      <c r="DZ125" s="465">
        <v>0</v>
      </c>
      <c r="EA125" s="465">
        <v>1457183131.6809585</v>
      </c>
      <c r="EB125" s="465">
        <v>378212274.11405778</v>
      </c>
      <c r="EC125" s="465">
        <v>383267579.90867579</v>
      </c>
      <c r="ED125" s="465">
        <v>0</v>
      </c>
      <c r="EE125" s="465">
        <v>1799053455.944304</v>
      </c>
      <c r="EF125" s="465">
        <v>273927000.72468144</v>
      </c>
      <c r="EG125" s="465">
        <v>317109389.81341404</v>
      </c>
      <c r="EH125" s="465">
        <v>562888636.56569505</v>
      </c>
      <c r="EI125" s="465">
        <v>949111094.72226405</v>
      </c>
      <c r="EJ125" s="465">
        <v>537746866.04792547</v>
      </c>
      <c r="EK125" s="465">
        <v>0</v>
      </c>
      <c r="EL125" s="465">
        <v>0</v>
      </c>
      <c r="EM125" s="465">
        <v>0</v>
      </c>
      <c r="EN125" s="465">
        <v>0</v>
      </c>
      <c r="EO125" s="465">
        <v>0</v>
      </c>
      <c r="EP125" s="465">
        <v>0</v>
      </c>
      <c r="EQ125" s="465">
        <v>0</v>
      </c>
      <c r="ER125" s="465">
        <v>0</v>
      </c>
      <c r="ES125" s="465">
        <v>2084405155.9854152</v>
      </c>
      <c r="ET125" s="465">
        <v>0</v>
      </c>
      <c r="EU125" s="465">
        <v>0</v>
      </c>
      <c r="EV125" s="465">
        <v>0</v>
      </c>
      <c r="EW125" s="465">
        <v>0</v>
      </c>
      <c r="EX125" s="465">
        <v>0</v>
      </c>
      <c r="EY125" s="465">
        <v>0</v>
      </c>
      <c r="EZ125" s="465">
        <v>0</v>
      </c>
      <c r="FA125" s="465">
        <v>0</v>
      </c>
      <c r="FB125" s="465">
        <v>0</v>
      </c>
      <c r="FC125" s="465">
        <v>268817478.10144633</v>
      </c>
      <c r="FD125" s="465">
        <v>29425436.552642357</v>
      </c>
      <c r="FE125" s="465">
        <v>7058015492.7774763</v>
      </c>
      <c r="FF125" s="465">
        <v>0</v>
      </c>
      <c r="FG125" s="465">
        <v>0</v>
      </c>
      <c r="FH125" s="465">
        <v>408999866.93346447</v>
      </c>
      <c r="FI125" s="465">
        <v>0</v>
      </c>
      <c r="FJ125" s="465">
        <v>0</v>
      </c>
      <c r="FK125" s="465">
        <v>515360137.61467886</v>
      </c>
      <c r="FL125" s="465">
        <v>0</v>
      </c>
      <c r="FM125" s="465">
        <v>233390344.82758623</v>
      </c>
      <c r="FN125" s="465">
        <v>0</v>
      </c>
      <c r="FO125" s="465">
        <v>0</v>
      </c>
      <c r="FP125" s="465">
        <v>0</v>
      </c>
      <c r="FQ125" s="465">
        <v>0</v>
      </c>
      <c r="FR125" s="465">
        <v>0</v>
      </c>
      <c r="FS125" s="465">
        <v>0</v>
      </c>
      <c r="FT125" s="465">
        <v>0</v>
      </c>
      <c r="FU125" s="465">
        <v>0</v>
      </c>
      <c r="FV125" s="465">
        <v>0</v>
      </c>
      <c r="FW125" s="465">
        <v>146574808.64620721</v>
      </c>
      <c r="FX125" s="465">
        <v>0</v>
      </c>
      <c r="FY125" s="465">
        <v>0</v>
      </c>
      <c r="FZ125" s="465">
        <v>0</v>
      </c>
      <c r="GA125" s="465">
        <v>0</v>
      </c>
      <c r="GB125" s="465">
        <v>0</v>
      </c>
      <c r="GC125" s="465">
        <v>0</v>
      </c>
      <c r="GD125" s="465">
        <v>0</v>
      </c>
      <c r="GE125" s="465">
        <v>190253760.16285825</v>
      </c>
      <c r="GF125" s="465">
        <v>0</v>
      </c>
      <c r="GG125" s="465">
        <v>0</v>
      </c>
      <c r="GH125" s="465">
        <v>0</v>
      </c>
      <c r="GI125" s="465">
        <v>0</v>
      </c>
      <c r="GJ125" s="465">
        <v>0</v>
      </c>
      <c r="GK125" s="465">
        <v>0</v>
      </c>
      <c r="GL125" s="465">
        <v>0</v>
      </c>
      <c r="GM125" s="465">
        <v>0</v>
      </c>
      <c r="GN125" s="465">
        <v>0</v>
      </c>
      <c r="GO125" s="465">
        <v>0</v>
      </c>
      <c r="GP125" s="465">
        <v>0</v>
      </c>
      <c r="GQ125" s="465">
        <v>0</v>
      </c>
      <c r="GR125" s="465">
        <v>0</v>
      </c>
      <c r="GS125" s="465">
        <v>0</v>
      </c>
      <c r="GT125" s="465">
        <v>0</v>
      </c>
      <c r="GU125" s="465">
        <v>211911865.47226149</v>
      </c>
      <c r="GV125" s="465">
        <v>0</v>
      </c>
      <c r="GW125" s="465">
        <v>0</v>
      </c>
      <c r="GX125" s="465">
        <v>0</v>
      </c>
      <c r="GY125" s="465">
        <v>475078542.14134663</v>
      </c>
      <c r="GZ125" s="465">
        <v>0</v>
      </c>
      <c r="HA125" s="465">
        <v>643150641.86608958</v>
      </c>
      <c r="HB125" s="465">
        <v>0</v>
      </c>
      <c r="HC125" s="465">
        <v>0</v>
      </c>
      <c r="HD125" s="465">
        <v>2900765302.0136342</v>
      </c>
      <c r="HE125" s="465">
        <v>0</v>
      </c>
      <c r="HF125" s="465">
        <v>360112976.62011611</v>
      </c>
      <c r="HG125" s="465">
        <v>0</v>
      </c>
      <c r="HH125" s="465">
        <v>0</v>
      </c>
      <c r="HI125" s="465">
        <v>2117213652.5035548</v>
      </c>
      <c r="HJ125" s="465">
        <v>0</v>
      </c>
      <c r="HK125" s="465">
        <v>0</v>
      </c>
      <c r="HL125" s="465">
        <v>0</v>
      </c>
      <c r="HM125" s="465">
        <v>1746887578.783278</v>
      </c>
      <c r="HN125" s="465">
        <v>0</v>
      </c>
      <c r="HO125" s="465">
        <v>0</v>
      </c>
      <c r="HP125" s="465">
        <v>0</v>
      </c>
      <c r="HQ125" s="465">
        <v>0</v>
      </c>
      <c r="HR125" s="465">
        <v>0</v>
      </c>
      <c r="HS125" s="465">
        <v>0</v>
      </c>
      <c r="HT125" s="465">
        <v>0</v>
      </c>
      <c r="HU125" s="465">
        <v>0</v>
      </c>
      <c r="HV125" s="465">
        <v>0</v>
      </c>
      <c r="HW125" s="465">
        <v>0</v>
      </c>
      <c r="HX125" s="465">
        <v>0</v>
      </c>
      <c r="HY125" s="465">
        <v>179758154.87571701</v>
      </c>
      <c r="HZ125" s="465">
        <v>0</v>
      </c>
      <c r="IA125" s="465">
        <v>977057245.44648004</v>
      </c>
      <c r="IB125" s="465">
        <v>0</v>
      </c>
      <c r="IC125" s="465">
        <v>0</v>
      </c>
      <c r="ID125" s="465">
        <v>0</v>
      </c>
      <c r="IE125" s="465">
        <v>1335232191.4268904</v>
      </c>
      <c r="IF125" s="465">
        <v>0</v>
      </c>
      <c r="IG125" s="465">
        <v>0</v>
      </c>
      <c r="IH125" s="465">
        <v>0</v>
      </c>
      <c r="II125" s="465">
        <v>860950392.48460174</v>
      </c>
      <c r="IJ125" s="465">
        <v>0</v>
      </c>
      <c r="IK125" s="465">
        <v>0</v>
      </c>
      <c r="IL125" s="465">
        <v>51572240.636109158</v>
      </c>
      <c r="IM125" s="465">
        <v>0</v>
      </c>
      <c r="IN125" s="465">
        <v>715103202.95012331</v>
      </c>
      <c r="IO125" s="465">
        <v>487990982.66367537</v>
      </c>
      <c r="IP125" s="465">
        <v>2267421519.9611578</v>
      </c>
      <c r="IQ125" s="465">
        <v>996501633.46714473</v>
      </c>
      <c r="IR125" s="465">
        <v>600380327.12962496</v>
      </c>
      <c r="IS125" s="465">
        <v>2396471173.8118052</v>
      </c>
      <c r="IT125" s="465">
        <v>391321868.29024518</v>
      </c>
      <c r="IU125" s="465">
        <v>3398064711.5513844</v>
      </c>
      <c r="IV125" s="465">
        <v>0</v>
      </c>
      <c r="IW125" s="465">
        <v>2450503329.1910892</v>
      </c>
      <c r="IX125" s="465">
        <v>606084025.00351727</v>
      </c>
      <c r="IY125" s="465">
        <v>216843066.78051591</v>
      </c>
      <c r="IZ125" s="465">
        <v>2824457650.4173536</v>
      </c>
      <c r="JA125" s="465">
        <v>2301718493.0847631</v>
      </c>
      <c r="JB125" s="465">
        <v>73837827.969459757</v>
      </c>
      <c r="JC125" s="465">
        <v>0</v>
      </c>
      <c r="JD125" s="465">
        <v>0</v>
      </c>
      <c r="JE125" s="465">
        <v>73011398.891368508</v>
      </c>
      <c r="JF125" s="465">
        <v>0</v>
      </c>
      <c r="JG125" s="465">
        <v>0</v>
      </c>
      <c r="JH125" s="465">
        <v>0</v>
      </c>
      <c r="JI125" s="465">
        <v>0</v>
      </c>
      <c r="JJ125" s="465">
        <v>0</v>
      </c>
      <c r="JK125" s="465">
        <v>0</v>
      </c>
      <c r="JL125" s="465">
        <v>0</v>
      </c>
      <c r="JM125" s="465">
        <v>0</v>
      </c>
      <c r="JN125" s="465">
        <v>0</v>
      </c>
      <c r="JO125" s="465">
        <v>0</v>
      </c>
      <c r="JP125" s="465">
        <v>0</v>
      </c>
      <c r="JQ125" s="465">
        <v>0</v>
      </c>
      <c r="JR125" s="465">
        <v>0</v>
      </c>
      <c r="JS125" s="465">
        <v>0</v>
      </c>
      <c r="JT125" s="465">
        <v>0</v>
      </c>
      <c r="JU125" s="465">
        <v>0</v>
      </c>
      <c r="JV125" s="465">
        <v>0</v>
      </c>
      <c r="JW125" s="465">
        <v>0</v>
      </c>
      <c r="JX125" s="465">
        <v>0</v>
      </c>
      <c r="JY125" s="465">
        <v>0</v>
      </c>
      <c r="JZ125" s="465">
        <v>0</v>
      </c>
      <c r="KA125" s="465">
        <v>0</v>
      </c>
      <c r="KB125" s="465">
        <v>0</v>
      </c>
      <c r="KC125" s="465">
        <v>0</v>
      </c>
      <c r="KD125" s="465">
        <v>0</v>
      </c>
      <c r="KE125" s="465">
        <v>0</v>
      </c>
    </row>
    <row r="126" spans="1:291" ht="12.75" customHeight="1">
      <c r="A126" s="407" t="s">
        <v>272</v>
      </c>
      <c r="B126" s="466"/>
      <c r="C126" s="466"/>
      <c r="D126" s="466"/>
      <c r="E126" s="466"/>
      <c r="F126" s="466"/>
      <c r="G126" s="466"/>
      <c r="H126" s="466"/>
      <c r="I126" s="466"/>
      <c r="J126" s="466"/>
      <c r="K126" s="466"/>
      <c r="L126" s="466"/>
      <c r="M126" s="466"/>
      <c r="N126" s="466"/>
      <c r="O126" s="466"/>
      <c r="P126" s="466"/>
      <c r="Q126" s="466"/>
      <c r="R126" s="466"/>
      <c r="S126" s="466"/>
      <c r="T126" s="466"/>
      <c r="U126" s="466"/>
      <c r="V126" s="466"/>
      <c r="W126" s="466"/>
      <c r="X126" s="466"/>
      <c r="Y126" s="466"/>
      <c r="Z126" s="466"/>
      <c r="AA126" s="466"/>
      <c r="AB126" s="466"/>
      <c r="AC126" s="466"/>
      <c r="AD126" s="466"/>
      <c r="AE126" s="466"/>
      <c r="AF126" s="466"/>
      <c r="AG126" s="466"/>
      <c r="AH126" s="466"/>
      <c r="AI126" s="466"/>
      <c r="AJ126" s="466"/>
      <c r="AK126" s="466"/>
      <c r="AL126" s="466"/>
      <c r="AM126" s="466"/>
      <c r="AN126" s="466"/>
      <c r="AO126" s="466"/>
      <c r="AP126" s="466"/>
      <c r="AQ126" s="466"/>
      <c r="AR126" s="466"/>
      <c r="AS126" s="466"/>
      <c r="AT126" s="466"/>
      <c r="AU126" s="466"/>
      <c r="AV126" s="466"/>
      <c r="AW126" s="466"/>
      <c r="AX126" s="466">
        <v>0</v>
      </c>
      <c r="AY126" s="466">
        <v>0</v>
      </c>
      <c r="AZ126" s="466">
        <v>0</v>
      </c>
      <c r="BA126" s="466">
        <v>0</v>
      </c>
      <c r="BB126" s="466">
        <v>1</v>
      </c>
      <c r="BC126" s="466">
        <v>2</v>
      </c>
      <c r="BD126" s="466">
        <v>0</v>
      </c>
      <c r="BE126" s="466">
        <v>0</v>
      </c>
      <c r="BF126" s="466">
        <v>1</v>
      </c>
      <c r="BG126" s="466">
        <v>1</v>
      </c>
      <c r="BH126" s="466">
        <v>2</v>
      </c>
      <c r="BI126" s="466">
        <v>0</v>
      </c>
      <c r="BJ126" s="466">
        <v>0</v>
      </c>
      <c r="BK126" s="466">
        <v>1</v>
      </c>
      <c r="BL126" s="466">
        <v>1</v>
      </c>
      <c r="BM126" s="466">
        <v>0</v>
      </c>
      <c r="BN126" s="466">
        <v>1</v>
      </c>
      <c r="BO126" s="466">
        <v>1</v>
      </c>
      <c r="BP126" s="466">
        <v>2</v>
      </c>
      <c r="BQ126" s="466">
        <v>0</v>
      </c>
      <c r="BR126" s="466">
        <v>0</v>
      </c>
      <c r="BS126" s="466">
        <v>1</v>
      </c>
      <c r="BT126" s="466">
        <v>1</v>
      </c>
      <c r="BU126" s="466">
        <v>1</v>
      </c>
      <c r="BV126" s="466">
        <v>0</v>
      </c>
      <c r="BW126" s="466">
        <v>3</v>
      </c>
      <c r="BX126" s="466">
        <v>2</v>
      </c>
      <c r="BY126" s="466">
        <v>2</v>
      </c>
      <c r="BZ126" s="466">
        <v>3</v>
      </c>
      <c r="CA126" s="466">
        <v>2</v>
      </c>
      <c r="CB126" s="466">
        <v>2</v>
      </c>
      <c r="CC126" s="466">
        <v>0</v>
      </c>
      <c r="CD126" s="466">
        <v>1</v>
      </c>
      <c r="CE126" s="466">
        <v>6</v>
      </c>
      <c r="CF126" s="466">
        <v>1</v>
      </c>
      <c r="CG126" s="466">
        <v>4</v>
      </c>
      <c r="CH126" s="466">
        <v>3</v>
      </c>
      <c r="CI126" s="466">
        <v>4</v>
      </c>
      <c r="CJ126" s="466">
        <v>2</v>
      </c>
      <c r="CK126" s="466">
        <v>11</v>
      </c>
      <c r="CL126" s="466">
        <v>2</v>
      </c>
      <c r="CM126" s="466">
        <v>8</v>
      </c>
      <c r="CN126" s="466">
        <v>16</v>
      </c>
      <c r="CO126" s="466">
        <v>1</v>
      </c>
      <c r="CP126" s="466">
        <v>1</v>
      </c>
      <c r="CQ126" s="466">
        <v>12</v>
      </c>
      <c r="CR126" s="466">
        <v>2</v>
      </c>
      <c r="CS126" s="466">
        <v>2</v>
      </c>
      <c r="CT126" s="466">
        <v>0</v>
      </c>
      <c r="CU126" s="466">
        <v>1</v>
      </c>
      <c r="CV126" s="466">
        <v>0</v>
      </c>
      <c r="CW126" s="466">
        <v>2</v>
      </c>
      <c r="CX126" s="466">
        <v>0</v>
      </c>
      <c r="CY126" s="466">
        <v>1</v>
      </c>
      <c r="CZ126" s="466">
        <v>0</v>
      </c>
      <c r="DA126" s="466">
        <v>0</v>
      </c>
      <c r="DB126" s="466">
        <v>0</v>
      </c>
      <c r="DC126" s="466">
        <v>0</v>
      </c>
      <c r="DD126" s="466">
        <v>0</v>
      </c>
      <c r="DE126" s="466">
        <v>0</v>
      </c>
      <c r="DF126" s="466">
        <v>0</v>
      </c>
      <c r="DG126" s="466">
        <v>0</v>
      </c>
      <c r="DH126" s="466">
        <v>0</v>
      </c>
      <c r="DI126" s="466">
        <v>0</v>
      </c>
      <c r="DJ126" s="466">
        <v>0</v>
      </c>
      <c r="DK126" s="466">
        <v>1</v>
      </c>
      <c r="DL126" s="466">
        <v>0</v>
      </c>
      <c r="DM126" s="466">
        <v>0</v>
      </c>
      <c r="DN126" s="466">
        <v>1</v>
      </c>
      <c r="DO126" s="466">
        <v>2</v>
      </c>
      <c r="DP126" s="466">
        <v>1</v>
      </c>
      <c r="DQ126" s="466">
        <v>1</v>
      </c>
      <c r="DR126" s="466">
        <v>1</v>
      </c>
      <c r="DS126" s="466">
        <v>1</v>
      </c>
      <c r="DT126" s="466">
        <v>2</v>
      </c>
      <c r="DU126" s="466">
        <v>3</v>
      </c>
      <c r="DV126" s="466">
        <v>0</v>
      </c>
      <c r="DW126" s="466">
        <v>0</v>
      </c>
      <c r="DX126" s="466">
        <v>1</v>
      </c>
      <c r="DY126" s="466">
        <v>0</v>
      </c>
      <c r="DZ126" s="466">
        <v>0</v>
      </c>
      <c r="EA126" s="466">
        <v>1</v>
      </c>
      <c r="EB126" s="466">
        <v>1</v>
      </c>
      <c r="EC126" s="466">
        <v>1</v>
      </c>
      <c r="ED126" s="466">
        <v>0</v>
      </c>
      <c r="EE126" s="466">
        <v>4</v>
      </c>
      <c r="EF126" s="466">
        <v>1</v>
      </c>
      <c r="EG126" s="466">
        <v>1</v>
      </c>
      <c r="EH126" s="466">
        <v>1</v>
      </c>
      <c r="EI126" s="466">
        <v>2</v>
      </c>
      <c r="EJ126" s="466">
        <v>2</v>
      </c>
      <c r="EK126" s="466">
        <v>0</v>
      </c>
      <c r="EL126" s="466">
        <v>0</v>
      </c>
      <c r="EM126" s="466">
        <v>0</v>
      </c>
      <c r="EN126" s="466">
        <v>0</v>
      </c>
      <c r="EO126" s="466">
        <v>0</v>
      </c>
      <c r="EP126" s="466">
        <v>0</v>
      </c>
      <c r="EQ126" s="466">
        <v>0</v>
      </c>
      <c r="ER126" s="466">
        <v>0</v>
      </c>
      <c r="ES126" s="466">
        <v>3</v>
      </c>
      <c r="ET126" s="466">
        <v>0</v>
      </c>
      <c r="EU126" s="466">
        <v>0</v>
      </c>
      <c r="EV126" s="466">
        <v>0</v>
      </c>
      <c r="EW126" s="466">
        <v>0</v>
      </c>
      <c r="EX126" s="466">
        <v>0</v>
      </c>
      <c r="EY126" s="466">
        <v>0</v>
      </c>
      <c r="EZ126" s="466">
        <v>0</v>
      </c>
      <c r="FA126" s="466">
        <v>0</v>
      </c>
      <c r="FB126" s="466">
        <v>0</v>
      </c>
      <c r="FC126" s="466">
        <v>1</v>
      </c>
      <c r="FD126" s="466">
        <v>1</v>
      </c>
      <c r="FE126" s="466">
        <v>4</v>
      </c>
      <c r="FF126" s="466">
        <v>0</v>
      </c>
      <c r="FG126" s="466">
        <v>0</v>
      </c>
      <c r="FH126" s="466">
        <v>1</v>
      </c>
      <c r="FI126" s="466">
        <v>0</v>
      </c>
      <c r="FJ126" s="466">
        <v>0</v>
      </c>
      <c r="FK126" s="466">
        <v>2</v>
      </c>
      <c r="FL126" s="466">
        <v>0</v>
      </c>
      <c r="FM126" s="466">
        <v>1</v>
      </c>
      <c r="FN126" s="466">
        <v>0</v>
      </c>
      <c r="FO126" s="466">
        <v>0</v>
      </c>
      <c r="FP126" s="466">
        <v>0</v>
      </c>
      <c r="FQ126" s="466">
        <v>0</v>
      </c>
      <c r="FR126" s="466">
        <v>0</v>
      </c>
      <c r="FS126" s="466">
        <v>0</v>
      </c>
      <c r="FT126" s="466">
        <v>0</v>
      </c>
      <c r="FU126" s="466">
        <v>0</v>
      </c>
      <c r="FV126" s="466">
        <v>0</v>
      </c>
      <c r="FW126" s="466">
        <v>1</v>
      </c>
      <c r="FX126" s="466">
        <v>0</v>
      </c>
      <c r="FY126" s="466">
        <v>0</v>
      </c>
      <c r="FZ126" s="466">
        <v>0</v>
      </c>
      <c r="GA126" s="466">
        <v>0</v>
      </c>
      <c r="GB126" s="466">
        <v>0</v>
      </c>
      <c r="GC126" s="466">
        <v>0</v>
      </c>
      <c r="GD126" s="466">
        <v>0</v>
      </c>
      <c r="GE126" s="466">
        <v>1</v>
      </c>
      <c r="GF126" s="466">
        <v>0</v>
      </c>
      <c r="GG126" s="466">
        <v>0</v>
      </c>
      <c r="GH126" s="466">
        <v>0</v>
      </c>
      <c r="GI126" s="466">
        <v>0</v>
      </c>
      <c r="GJ126" s="466">
        <v>0</v>
      </c>
      <c r="GK126" s="466">
        <v>0</v>
      </c>
      <c r="GL126" s="466">
        <v>0</v>
      </c>
      <c r="GM126" s="466">
        <v>0</v>
      </c>
      <c r="GN126" s="466">
        <v>0</v>
      </c>
      <c r="GO126" s="466">
        <v>0</v>
      </c>
      <c r="GP126" s="466">
        <v>0</v>
      </c>
      <c r="GQ126" s="466">
        <v>0</v>
      </c>
      <c r="GR126" s="466">
        <v>0</v>
      </c>
      <c r="GS126" s="466">
        <v>0</v>
      </c>
      <c r="GT126" s="466">
        <v>0</v>
      </c>
      <c r="GU126" s="466">
        <v>1</v>
      </c>
      <c r="GV126" s="466">
        <v>0</v>
      </c>
      <c r="GW126" s="466">
        <v>0</v>
      </c>
      <c r="GX126" s="466">
        <v>0</v>
      </c>
      <c r="GY126" s="466">
        <v>2</v>
      </c>
      <c r="GZ126" s="466">
        <v>0</v>
      </c>
      <c r="HA126" s="466">
        <v>1</v>
      </c>
      <c r="HB126" s="466">
        <v>0</v>
      </c>
      <c r="HC126" s="466">
        <v>0</v>
      </c>
      <c r="HD126" s="466">
        <v>4</v>
      </c>
      <c r="HE126" s="466">
        <v>0</v>
      </c>
      <c r="HF126" s="466">
        <v>1</v>
      </c>
      <c r="HG126" s="466">
        <v>0</v>
      </c>
      <c r="HH126" s="466">
        <v>0</v>
      </c>
      <c r="HI126" s="466">
        <v>2</v>
      </c>
      <c r="HJ126" s="466">
        <v>0</v>
      </c>
      <c r="HK126" s="466">
        <v>0</v>
      </c>
      <c r="HL126" s="466">
        <v>0</v>
      </c>
      <c r="HM126" s="466">
        <v>3</v>
      </c>
      <c r="HN126" s="466">
        <v>0</v>
      </c>
      <c r="HO126" s="466">
        <v>0</v>
      </c>
      <c r="HP126" s="466">
        <v>0</v>
      </c>
      <c r="HQ126" s="466">
        <v>0</v>
      </c>
      <c r="HR126" s="466">
        <v>0</v>
      </c>
      <c r="HS126" s="466">
        <v>0</v>
      </c>
      <c r="HT126" s="466">
        <v>0</v>
      </c>
      <c r="HU126" s="466">
        <v>0</v>
      </c>
      <c r="HV126" s="466">
        <v>0</v>
      </c>
      <c r="HW126" s="466">
        <v>0</v>
      </c>
      <c r="HX126" s="466">
        <v>0</v>
      </c>
      <c r="HY126" s="466">
        <v>1</v>
      </c>
      <c r="HZ126" s="466">
        <v>0</v>
      </c>
      <c r="IA126" s="466">
        <v>1</v>
      </c>
      <c r="IB126" s="466">
        <v>0</v>
      </c>
      <c r="IC126" s="466">
        <v>0</v>
      </c>
      <c r="ID126" s="466">
        <v>0</v>
      </c>
      <c r="IE126" s="466">
        <v>3</v>
      </c>
      <c r="IF126" s="466">
        <v>0</v>
      </c>
      <c r="IG126" s="466">
        <v>0</v>
      </c>
      <c r="IH126" s="466">
        <v>0</v>
      </c>
      <c r="II126" s="466">
        <v>4</v>
      </c>
      <c r="IJ126" s="466">
        <v>0</v>
      </c>
      <c r="IK126" s="466">
        <v>0</v>
      </c>
      <c r="IL126" s="466">
        <v>1</v>
      </c>
      <c r="IM126" s="466">
        <v>0</v>
      </c>
      <c r="IN126" s="466">
        <v>3</v>
      </c>
      <c r="IO126" s="466">
        <v>2</v>
      </c>
      <c r="IP126" s="466">
        <v>8</v>
      </c>
      <c r="IQ126" s="466">
        <v>3</v>
      </c>
      <c r="IR126" s="466">
        <v>4</v>
      </c>
      <c r="IS126" s="466">
        <v>3</v>
      </c>
      <c r="IT126" s="466">
        <v>2</v>
      </c>
      <c r="IU126" s="466">
        <v>13</v>
      </c>
      <c r="IV126" s="466">
        <v>0</v>
      </c>
      <c r="IW126" s="466">
        <v>7</v>
      </c>
      <c r="IX126" s="466">
        <v>5</v>
      </c>
      <c r="IY126" s="466">
        <v>1</v>
      </c>
      <c r="IZ126" s="466">
        <v>12</v>
      </c>
      <c r="JA126" s="466">
        <v>4</v>
      </c>
      <c r="JB126" s="466">
        <v>1</v>
      </c>
      <c r="JC126" s="466">
        <v>0</v>
      </c>
      <c r="JD126" s="466">
        <v>0</v>
      </c>
      <c r="JE126" s="466">
        <v>1</v>
      </c>
      <c r="JF126" s="466">
        <v>0</v>
      </c>
      <c r="JG126" s="466">
        <v>0</v>
      </c>
      <c r="JH126" s="466">
        <v>0</v>
      </c>
      <c r="JI126" s="466">
        <v>0</v>
      </c>
      <c r="JJ126" s="466">
        <v>0</v>
      </c>
      <c r="JK126" s="466">
        <v>0</v>
      </c>
      <c r="JL126" s="466">
        <v>0</v>
      </c>
      <c r="JM126" s="466">
        <v>0</v>
      </c>
      <c r="JN126" s="466">
        <v>0</v>
      </c>
      <c r="JO126" s="466">
        <v>0</v>
      </c>
      <c r="JP126" s="466">
        <v>0</v>
      </c>
      <c r="JQ126" s="466">
        <v>0</v>
      </c>
      <c r="JR126" s="466">
        <v>0</v>
      </c>
      <c r="JS126" s="466">
        <v>0</v>
      </c>
      <c r="JT126" s="466">
        <v>0</v>
      </c>
      <c r="JU126" s="466">
        <v>0</v>
      </c>
      <c r="JV126" s="466">
        <v>0</v>
      </c>
      <c r="JW126" s="466">
        <v>0</v>
      </c>
      <c r="JX126" s="466">
        <v>0</v>
      </c>
      <c r="JY126" s="466">
        <v>0</v>
      </c>
      <c r="JZ126" s="466">
        <v>0</v>
      </c>
      <c r="KA126" s="466">
        <v>0</v>
      </c>
      <c r="KB126" s="466">
        <v>0</v>
      </c>
      <c r="KC126" s="466">
        <v>0</v>
      </c>
      <c r="KD126" s="466">
        <v>0</v>
      </c>
      <c r="KE126" s="466">
        <v>0</v>
      </c>
    </row>
    <row r="129" spans="1:291" ht="13">
      <c r="A129" s="324" t="s">
        <v>375</v>
      </c>
      <c r="B129" s="271">
        <v>36526</v>
      </c>
      <c r="C129" s="271">
        <v>36557</v>
      </c>
      <c r="D129" s="271">
        <v>36586</v>
      </c>
      <c r="E129" s="271">
        <v>36617</v>
      </c>
      <c r="F129" s="271">
        <v>36647</v>
      </c>
      <c r="G129" s="271">
        <v>36678</v>
      </c>
      <c r="H129" s="271">
        <v>36708</v>
      </c>
      <c r="I129" s="271">
        <v>36739</v>
      </c>
      <c r="J129" s="271">
        <v>36770</v>
      </c>
      <c r="K129" s="271">
        <v>36800</v>
      </c>
      <c r="L129" s="271">
        <v>36831</v>
      </c>
      <c r="M129" s="271">
        <v>36861</v>
      </c>
      <c r="N129" s="271">
        <v>36892</v>
      </c>
      <c r="O129" s="271">
        <v>36923</v>
      </c>
      <c r="P129" s="271">
        <v>36951</v>
      </c>
      <c r="Q129" s="271">
        <v>36982</v>
      </c>
      <c r="R129" s="271">
        <v>37012</v>
      </c>
      <c r="S129" s="271">
        <v>37043</v>
      </c>
      <c r="T129" s="271">
        <v>37073</v>
      </c>
      <c r="U129" s="271">
        <v>37104</v>
      </c>
      <c r="V129" s="271">
        <v>37135</v>
      </c>
      <c r="W129" s="271">
        <v>37165</v>
      </c>
      <c r="X129" s="271">
        <v>37196</v>
      </c>
      <c r="Y129" s="271">
        <v>37226</v>
      </c>
      <c r="Z129" s="271">
        <v>37257</v>
      </c>
      <c r="AA129" s="271">
        <v>37288</v>
      </c>
      <c r="AB129" s="271">
        <v>37316</v>
      </c>
      <c r="AC129" s="271">
        <v>37347</v>
      </c>
      <c r="AD129" s="271">
        <v>37377</v>
      </c>
      <c r="AE129" s="271">
        <v>37408</v>
      </c>
      <c r="AF129" s="271">
        <v>37438</v>
      </c>
      <c r="AG129" s="271">
        <v>37469</v>
      </c>
      <c r="AH129" s="271">
        <v>37500</v>
      </c>
      <c r="AI129" s="271">
        <v>37530</v>
      </c>
      <c r="AJ129" s="271">
        <v>37561</v>
      </c>
      <c r="AK129" s="271">
        <v>37591</v>
      </c>
      <c r="AL129" s="271">
        <v>37622</v>
      </c>
      <c r="AM129" s="271">
        <v>37653</v>
      </c>
      <c r="AN129" s="271">
        <v>37681</v>
      </c>
      <c r="AO129" s="271">
        <v>37712</v>
      </c>
      <c r="AP129" s="271">
        <v>37742</v>
      </c>
      <c r="AQ129" s="271">
        <v>37773</v>
      </c>
      <c r="AR129" s="271">
        <v>37803</v>
      </c>
      <c r="AS129" s="271">
        <v>37834</v>
      </c>
      <c r="AT129" s="271">
        <v>37865</v>
      </c>
      <c r="AU129" s="271">
        <v>37895</v>
      </c>
      <c r="AV129" s="271">
        <v>37926</v>
      </c>
      <c r="AW129" s="271">
        <v>37956</v>
      </c>
      <c r="AX129" s="271">
        <v>37987</v>
      </c>
      <c r="AY129" s="271">
        <v>38018</v>
      </c>
      <c r="AZ129" s="271">
        <v>38047</v>
      </c>
      <c r="BA129" s="271">
        <v>38078</v>
      </c>
      <c r="BB129" s="271">
        <v>38108</v>
      </c>
      <c r="BC129" s="271">
        <v>38139</v>
      </c>
      <c r="BD129" s="271">
        <v>38169</v>
      </c>
      <c r="BE129" s="271">
        <v>38200</v>
      </c>
      <c r="BF129" s="271">
        <v>38231</v>
      </c>
      <c r="BG129" s="271">
        <v>38261</v>
      </c>
      <c r="BH129" s="271">
        <v>38292</v>
      </c>
      <c r="BI129" s="271">
        <v>38322</v>
      </c>
      <c r="BJ129" s="271">
        <v>38353</v>
      </c>
      <c r="BK129" s="271">
        <v>38384</v>
      </c>
      <c r="BL129" s="271">
        <v>38412</v>
      </c>
      <c r="BM129" s="271">
        <v>38443</v>
      </c>
      <c r="BN129" s="271">
        <v>38473</v>
      </c>
      <c r="BO129" s="271">
        <v>38504</v>
      </c>
      <c r="BP129" s="271">
        <v>38534</v>
      </c>
      <c r="BQ129" s="271">
        <v>38565</v>
      </c>
      <c r="BR129" s="271">
        <v>38596</v>
      </c>
      <c r="BS129" s="271">
        <v>38626</v>
      </c>
      <c r="BT129" s="271">
        <v>38657</v>
      </c>
      <c r="BU129" s="271">
        <v>38687</v>
      </c>
      <c r="BV129" s="271">
        <v>38718</v>
      </c>
      <c r="BW129" s="271">
        <v>38749</v>
      </c>
      <c r="BX129" s="271">
        <v>38777</v>
      </c>
      <c r="BY129" s="271">
        <v>38808</v>
      </c>
      <c r="BZ129" s="271">
        <v>38838</v>
      </c>
      <c r="CA129" s="271">
        <v>38869</v>
      </c>
      <c r="CB129" s="271">
        <v>38899</v>
      </c>
      <c r="CC129" s="271">
        <v>38930</v>
      </c>
      <c r="CD129" s="271">
        <v>38961</v>
      </c>
      <c r="CE129" s="271">
        <v>38991</v>
      </c>
      <c r="CF129" s="271">
        <v>39022</v>
      </c>
      <c r="CG129" s="271">
        <v>39052</v>
      </c>
      <c r="CH129" s="271">
        <v>39083</v>
      </c>
      <c r="CI129" s="271">
        <v>39114</v>
      </c>
      <c r="CJ129" s="271">
        <v>39142</v>
      </c>
      <c r="CK129" s="271">
        <v>39173</v>
      </c>
      <c r="CL129" s="271">
        <v>39203</v>
      </c>
      <c r="CM129" s="271">
        <v>39234</v>
      </c>
      <c r="CN129" s="271">
        <v>39264</v>
      </c>
      <c r="CO129" s="271">
        <v>39295</v>
      </c>
      <c r="CP129" s="271">
        <v>39326</v>
      </c>
      <c r="CQ129" s="271">
        <v>39356</v>
      </c>
      <c r="CR129" s="271">
        <v>39387</v>
      </c>
      <c r="CS129" s="271">
        <v>39417</v>
      </c>
      <c r="CT129" s="271">
        <v>39448</v>
      </c>
      <c r="CU129" s="271">
        <v>39479</v>
      </c>
      <c r="CV129" s="271">
        <v>39508</v>
      </c>
      <c r="CW129" s="271">
        <v>39539</v>
      </c>
      <c r="CX129" s="271">
        <v>39569</v>
      </c>
      <c r="CY129" s="271">
        <v>39600</v>
      </c>
      <c r="CZ129" s="271">
        <v>39630</v>
      </c>
      <c r="DA129" s="271">
        <v>39661</v>
      </c>
      <c r="DB129" s="271">
        <v>39692</v>
      </c>
      <c r="DC129" s="271">
        <v>39722</v>
      </c>
      <c r="DD129" s="271">
        <v>39753</v>
      </c>
      <c r="DE129" s="271">
        <v>39783</v>
      </c>
      <c r="DF129" s="271">
        <v>39814</v>
      </c>
      <c r="DG129" s="271">
        <v>39845</v>
      </c>
      <c r="DH129" s="271">
        <v>39873</v>
      </c>
      <c r="DI129" s="271">
        <v>39904</v>
      </c>
      <c r="DJ129" s="271">
        <v>39934</v>
      </c>
      <c r="DK129" s="271">
        <v>39965</v>
      </c>
      <c r="DL129" s="271">
        <v>39995</v>
      </c>
      <c r="DM129" s="271">
        <v>40026</v>
      </c>
      <c r="DN129" s="271">
        <v>40057</v>
      </c>
      <c r="DO129" s="271">
        <v>40087</v>
      </c>
      <c r="DP129" s="271">
        <v>40118</v>
      </c>
      <c r="DQ129" s="271">
        <v>40148</v>
      </c>
      <c r="DR129" s="271">
        <v>40179</v>
      </c>
      <c r="DS129" s="271">
        <v>40210</v>
      </c>
      <c r="DT129" s="271">
        <v>40238</v>
      </c>
      <c r="DU129" s="271">
        <v>40269</v>
      </c>
      <c r="DV129" s="271">
        <v>40299</v>
      </c>
      <c r="DW129" s="271">
        <v>40330</v>
      </c>
      <c r="DX129" s="271">
        <v>40360</v>
      </c>
      <c r="DY129" s="271">
        <v>40391</v>
      </c>
      <c r="DZ129" s="271">
        <v>40422</v>
      </c>
      <c r="EA129" s="271">
        <v>40452</v>
      </c>
      <c r="EB129" s="271">
        <v>40483</v>
      </c>
      <c r="EC129" s="271">
        <v>40513</v>
      </c>
      <c r="ED129" s="271">
        <v>40544</v>
      </c>
      <c r="EE129" s="271">
        <v>40575</v>
      </c>
      <c r="EF129" s="271">
        <v>40603</v>
      </c>
      <c r="EG129" s="271">
        <v>40634</v>
      </c>
      <c r="EH129" s="271">
        <v>40664</v>
      </c>
      <c r="EI129" s="271">
        <v>40695</v>
      </c>
      <c r="EJ129" s="271">
        <v>40725</v>
      </c>
      <c r="EK129" s="271">
        <v>40756</v>
      </c>
      <c r="EL129" s="271">
        <v>40787</v>
      </c>
      <c r="EM129" s="271">
        <v>40817</v>
      </c>
      <c r="EN129" s="271">
        <v>40848</v>
      </c>
      <c r="EO129" s="271">
        <v>40878</v>
      </c>
      <c r="EP129" s="271">
        <v>40909</v>
      </c>
      <c r="EQ129" s="271">
        <v>40940</v>
      </c>
      <c r="ER129" s="271">
        <v>40969</v>
      </c>
      <c r="ES129" s="271">
        <v>41000</v>
      </c>
      <c r="ET129" s="271">
        <v>41030</v>
      </c>
      <c r="EU129" s="271">
        <v>41061</v>
      </c>
      <c r="EV129" s="271">
        <v>41091</v>
      </c>
      <c r="EW129" s="271">
        <v>41122</v>
      </c>
      <c r="EX129" s="271">
        <v>41153</v>
      </c>
      <c r="EY129" s="271">
        <v>41183</v>
      </c>
      <c r="EZ129" s="271">
        <v>41214</v>
      </c>
      <c r="FA129" s="271">
        <v>41244</v>
      </c>
      <c r="FB129" s="271">
        <v>41275</v>
      </c>
      <c r="FC129" s="271">
        <v>41306</v>
      </c>
      <c r="FD129" s="271">
        <v>41334</v>
      </c>
      <c r="FE129" s="271">
        <v>41365</v>
      </c>
      <c r="FF129" s="271">
        <v>41395</v>
      </c>
      <c r="FG129" s="271">
        <v>41426</v>
      </c>
      <c r="FH129" s="271">
        <v>41456</v>
      </c>
      <c r="FI129" s="271">
        <v>41487</v>
      </c>
      <c r="FJ129" s="271">
        <v>41518</v>
      </c>
      <c r="FK129" s="271">
        <v>41548</v>
      </c>
      <c r="FL129" s="271">
        <v>41579</v>
      </c>
      <c r="FM129" s="271">
        <v>41609</v>
      </c>
      <c r="FN129" s="271">
        <v>41640</v>
      </c>
      <c r="FO129" s="271">
        <v>41671</v>
      </c>
      <c r="FP129" s="271">
        <v>41699</v>
      </c>
      <c r="FQ129" s="271">
        <v>41730</v>
      </c>
      <c r="FR129" s="271">
        <v>41760</v>
      </c>
      <c r="FS129" s="271">
        <v>41791</v>
      </c>
      <c r="FT129" s="271">
        <v>41821</v>
      </c>
      <c r="FU129" s="271">
        <v>41852</v>
      </c>
      <c r="FV129" s="271">
        <v>41883</v>
      </c>
      <c r="FW129" s="271">
        <v>41913</v>
      </c>
      <c r="FX129" s="271">
        <v>41944</v>
      </c>
      <c r="FY129" s="271">
        <v>41974</v>
      </c>
      <c r="FZ129" s="271">
        <v>42005</v>
      </c>
      <c r="GA129" s="271">
        <v>42036</v>
      </c>
      <c r="GB129" s="271">
        <v>42064</v>
      </c>
      <c r="GC129" s="271">
        <v>42095</v>
      </c>
      <c r="GD129" s="271">
        <v>42125</v>
      </c>
      <c r="GE129" s="271">
        <v>42156</v>
      </c>
      <c r="GF129" s="271">
        <v>42186</v>
      </c>
      <c r="GG129" s="271">
        <v>42217</v>
      </c>
      <c r="GH129" s="271">
        <v>42248</v>
      </c>
      <c r="GI129" s="271">
        <v>42278</v>
      </c>
      <c r="GJ129" s="271">
        <v>42309</v>
      </c>
      <c r="GK129" s="271">
        <v>42339</v>
      </c>
      <c r="GL129" s="271">
        <v>42370</v>
      </c>
      <c r="GM129" s="271">
        <v>42401</v>
      </c>
      <c r="GN129" s="271">
        <v>42430</v>
      </c>
      <c r="GO129" s="271">
        <v>42461</v>
      </c>
      <c r="GP129" s="271">
        <v>42491</v>
      </c>
      <c r="GQ129" s="271">
        <v>42522</v>
      </c>
      <c r="GR129" s="271">
        <v>42552</v>
      </c>
      <c r="GS129" s="271">
        <v>42583</v>
      </c>
      <c r="GT129" s="271">
        <v>42614</v>
      </c>
      <c r="GU129" s="271">
        <v>42644</v>
      </c>
      <c r="GV129" s="271">
        <v>42675</v>
      </c>
      <c r="GW129" s="271">
        <v>42705</v>
      </c>
      <c r="GX129" s="271">
        <v>42736</v>
      </c>
      <c r="GY129" s="271">
        <v>42767</v>
      </c>
      <c r="GZ129" s="271">
        <v>42795</v>
      </c>
      <c r="HA129" s="271">
        <v>42826</v>
      </c>
      <c r="HB129" s="271">
        <v>42856</v>
      </c>
      <c r="HC129" s="271">
        <v>42887</v>
      </c>
      <c r="HD129" s="271">
        <v>42917</v>
      </c>
      <c r="HE129" s="271">
        <v>42948</v>
      </c>
      <c r="HF129" s="271">
        <v>42979</v>
      </c>
      <c r="HG129" s="271">
        <v>43009</v>
      </c>
      <c r="HH129" s="271">
        <v>43040</v>
      </c>
      <c r="HI129" s="271">
        <v>43070</v>
      </c>
      <c r="HJ129" s="271">
        <v>43101</v>
      </c>
      <c r="HK129" s="271">
        <v>43132</v>
      </c>
      <c r="HL129" s="271">
        <v>43160</v>
      </c>
      <c r="HM129" s="271">
        <v>43191</v>
      </c>
      <c r="HN129" s="271">
        <v>43221</v>
      </c>
      <c r="HO129" s="271">
        <v>43252</v>
      </c>
      <c r="HP129" s="271">
        <v>43282</v>
      </c>
      <c r="HQ129" s="271">
        <v>43313</v>
      </c>
      <c r="HR129" s="271">
        <v>43344</v>
      </c>
      <c r="HS129" s="271">
        <v>43374</v>
      </c>
      <c r="HT129" s="271">
        <v>43405</v>
      </c>
      <c r="HU129" s="271">
        <v>43435</v>
      </c>
      <c r="HV129" s="271">
        <v>43466</v>
      </c>
      <c r="HW129" s="271">
        <v>43497</v>
      </c>
      <c r="HX129" s="271">
        <v>43525</v>
      </c>
      <c r="HY129" s="271">
        <v>43556</v>
      </c>
      <c r="HZ129" s="271">
        <v>43586</v>
      </c>
      <c r="IA129" s="271">
        <v>43617</v>
      </c>
      <c r="IB129" s="271">
        <v>43647</v>
      </c>
      <c r="IC129" s="271">
        <v>43678</v>
      </c>
      <c r="ID129" s="271">
        <v>43709</v>
      </c>
      <c r="IE129" s="271">
        <v>43739</v>
      </c>
      <c r="IF129" s="271">
        <v>43770</v>
      </c>
      <c r="IG129" s="271">
        <v>43800</v>
      </c>
      <c r="IH129" s="271">
        <v>43831</v>
      </c>
      <c r="II129" s="271">
        <v>43862</v>
      </c>
      <c r="IJ129" s="271">
        <v>43891</v>
      </c>
      <c r="IK129" s="271">
        <v>43922</v>
      </c>
      <c r="IL129" s="271">
        <v>43952</v>
      </c>
      <c r="IM129" s="271">
        <v>43983</v>
      </c>
      <c r="IN129" s="461">
        <v>44013</v>
      </c>
      <c r="IO129" s="461">
        <v>44044</v>
      </c>
      <c r="IP129" s="461">
        <v>44075</v>
      </c>
      <c r="IQ129" s="461">
        <v>44105</v>
      </c>
      <c r="IR129" s="461">
        <v>44136</v>
      </c>
      <c r="IS129" s="461">
        <v>44166</v>
      </c>
      <c r="IT129" s="271">
        <v>44197</v>
      </c>
      <c r="IU129" s="271">
        <v>44228</v>
      </c>
      <c r="IV129" s="271">
        <v>44256</v>
      </c>
      <c r="IW129" s="271">
        <v>44287</v>
      </c>
      <c r="IX129" s="271">
        <v>44317</v>
      </c>
      <c r="IY129" s="271">
        <v>44348</v>
      </c>
      <c r="IZ129" s="271">
        <v>44378</v>
      </c>
      <c r="JA129" s="271">
        <v>44409</v>
      </c>
      <c r="JB129" s="271">
        <v>44440</v>
      </c>
      <c r="JC129" s="271">
        <v>44470</v>
      </c>
      <c r="JD129" s="271">
        <v>44501</v>
      </c>
      <c r="JE129" s="271">
        <v>44531</v>
      </c>
      <c r="JF129" s="271">
        <v>44562</v>
      </c>
      <c r="JG129" s="271">
        <v>44593</v>
      </c>
      <c r="JH129" s="271">
        <v>44621</v>
      </c>
      <c r="JI129" s="271">
        <v>44652</v>
      </c>
      <c r="JJ129" s="271">
        <v>44682</v>
      </c>
      <c r="JK129" s="271">
        <v>44713</v>
      </c>
      <c r="JL129" s="271">
        <v>44743</v>
      </c>
      <c r="JM129" s="271">
        <v>44774</v>
      </c>
      <c r="JN129" s="271">
        <v>44805</v>
      </c>
      <c r="JO129" s="271">
        <v>44835</v>
      </c>
      <c r="JP129" s="271">
        <v>44866</v>
      </c>
      <c r="JQ129" s="271">
        <v>44896</v>
      </c>
      <c r="JR129" s="271">
        <v>44927</v>
      </c>
      <c r="JS129" s="271">
        <v>44958</v>
      </c>
      <c r="JT129" s="271">
        <v>44986</v>
      </c>
      <c r="JU129" s="271">
        <f t="shared" ref="JU129:JZ129" si="49">JU11</f>
        <v>45017</v>
      </c>
      <c r="JV129" s="271">
        <f t="shared" si="49"/>
        <v>45047</v>
      </c>
      <c r="JW129" s="271">
        <f t="shared" si="49"/>
        <v>45078</v>
      </c>
      <c r="JX129" s="271">
        <f t="shared" si="49"/>
        <v>45108</v>
      </c>
      <c r="JY129" s="271">
        <f t="shared" si="49"/>
        <v>45139</v>
      </c>
      <c r="JZ129" s="271">
        <f t="shared" si="49"/>
        <v>45170</v>
      </c>
      <c r="KA129" s="271">
        <f t="shared" ref="KA129:KB129" si="50">KA11</f>
        <v>45200</v>
      </c>
      <c r="KB129" s="271">
        <f t="shared" si="50"/>
        <v>45231</v>
      </c>
      <c r="KC129" s="271">
        <f t="shared" ref="KC129:KD129" si="51">KC11</f>
        <v>45261</v>
      </c>
      <c r="KD129" s="271">
        <f t="shared" si="51"/>
        <v>45292</v>
      </c>
      <c r="KE129" s="271">
        <f>KE11</f>
        <v>45323</v>
      </c>
    </row>
    <row r="130" spans="1:291" ht="12.75" customHeight="1">
      <c r="A130" s="323" t="s">
        <v>84</v>
      </c>
      <c r="B130" s="465"/>
      <c r="C130" s="465"/>
      <c r="D130" s="465"/>
      <c r="E130" s="465"/>
      <c r="F130" s="465"/>
      <c r="G130" s="465"/>
      <c r="H130" s="465"/>
      <c r="I130" s="465"/>
      <c r="J130" s="465"/>
      <c r="K130" s="465"/>
      <c r="L130" s="465"/>
      <c r="M130" s="465"/>
      <c r="N130" s="465"/>
      <c r="O130" s="465"/>
      <c r="P130" s="465"/>
      <c r="Q130" s="465"/>
      <c r="R130" s="465"/>
      <c r="S130" s="465"/>
      <c r="T130" s="465"/>
      <c r="U130" s="465"/>
      <c r="V130" s="465"/>
      <c r="W130" s="465"/>
      <c r="X130" s="465"/>
      <c r="Y130" s="465"/>
      <c r="Z130" s="465"/>
      <c r="AA130" s="465"/>
      <c r="AB130" s="465"/>
      <c r="AC130" s="465"/>
      <c r="AD130" s="465"/>
      <c r="AE130" s="465"/>
      <c r="AF130" s="465"/>
      <c r="AG130" s="465"/>
      <c r="AH130" s="465"/>
      <c r="AI130" s="465"/>
      <c r="AJ130" s="465"/>
      <c r="AK130" s="465"/>
      <c r="AL130" s="465"/>
      <c r="AM130" s="465"/>
      <c r="AN130" s="465"/>
      <c r="AO130" s="465"/>
      <c r="AP130" s="465"/>
      <c r="AQ130" s="465"/>
      <c r="AR130" s="465"/>
      <c r="AS130" s="465"/>
      <c r="AT130" s="465"/>
      <c r="AU130" s="465"/>
      <c r="AV130" s="465"/>
      <c r="AW130" s="465"/>
      <c r="AX130" s="465">
        <v>0</v>
      </c>
      <c r="AY130" s="465">
        <v>0</v>
      </c>
      <c r="AZ130" s="465">
        <v>0</v>
      </c>
      <c r="BA130" s="465">
        <v>375000004.5</v>
      </c>
      <c r="BB130" s="465">
        <v>0</v>
      </c>
      <c r="BC130" s="465">
        <v>0</v>
      </c>
      <c r="BD130" s="465">
        <v>0</v>
      </c>
      <c r="BE130" s="465">
        <v>0</v>
      </c>
      <c r="BF130" s="465">
        <v>1530334800</v>
      </c>
      <c r="BG130" s="465">
        <v>687986984.99139011</v>
      </c>
      <c r="BH130" s="465">
        <v>0</v>
      </c>
      <c r="BI130" s="465">
        <v>1724257532.3299999</v>
      </c>
      <c r="BJ130" s="465">
        <v>718294106.54999995</v>
      </c>
      <c r="BK130" s="465">
        <v>0</v>
      </c>
      <c r="BL130" s="465">
        <v>644865677.5</v>
      </c>
      <c r="BM130" s="465">
        <v>955708480.60000002</v>
      </c>
      <c r="BN130" s="465">
        <v>0</v>
      </c>
      <c r="BO130" s="465">
        <v>1059840083.5385001</v>
      </c>
      <c r="BP130" s="465">
        <v>886028751</v>
      </c>
      <c r="BQ130" s="465">
        <v>0</v>
      </c>
      <c r="BR130" s="465">
        <v>3172431695.8400002</v>
      </c>
      <c r="BS130" s="465">
        <v>0</v>
      </c>
      <c r="BT130" s="465">
        <v>0</v>
      </c>
      <c r="BU130" s="465">
        <v>1051700000</v>
      </c>
      <c r="BV130" s="465">
        <v>0</v>
      </c>
      <c r="BW130" s="465">
        <v>1352703787</v>
      </c>
      <c r="BX130" s="465">
        <v>2221506308</v>
      </c>
      <c r="BY130" s="465">
        <v>2349915631</v>
      </c>
      <c r="BZ130" s="465">
        <v>0</v>
      </c>
      <c r="CA130" s="465">
        <v>2474208949.5</v>
      </c>
      <c r="CB130" s="465">
        <v>4037947499.9794998</v>
      </c>
      <c r="CC130" s="465">
        <v>0</v>
      </c>
      <c r="CD130" s="465">
        <v>1345481065</v>
      </c>
      <c r="CE130" s="465">
        <v>800000000</v>
      </c>
      <c r="CF130" s="465">
        <v>0</v>
      </c>
      <c r="CG130" s="465">
        <v>480920017.5</v>
      </c>
      <c r="CH130" s="465">
        <v>0</v>
      </c>
      <c r="CI130" s="465">
        <v>2333666688.6000004</v>
      </c>
      <c r="CJ130" s="465">
        <v>1171304966</v>
      </c>
      <c r="CK130" s="465">
        <v>2551515160</v>
      </c>
      <c r="CL130" s="465">
        <v>0</v>
      </c>
      <c r="CM130" s="465">
        <v>0</v>
      </c>
      <c r="CN130" s="465">
        <v>2791309916</v>
      </c>
      <c r="CO130" s="465">
        <v>0</v>
      </c>
      <c r="CP130" s="465">
        <v>0</v>
      </c>
      <c r="CQ130" s="465">
        <v>1239450000</v>
      </c>
      <c r="CR130" s="465">
        <v>0</v>
      </c>
      <c r="CS130" s="465">
        <v>4377485702.25</v>
      </c>
      <c r="CT130" s="465">
        <v>0</v>
      </c>
      <c r="CU130" s="465">
        <v>366707007</v>
      </c>
      <c r="CV130" s="465">
        <v>1216703202</v>
      </c>
      <c r="CW130" s="465">
        <v>5373759025.25</v>
      </c>
      <c r="CX130" s="465">
        <v>0</v>
      </c>
      <c r="CY130" s="465">
        <v>369187472.5</v>
      </c>
      <c r="CZ130" s="465">
        <v>19434193128.68</v>
      </c>
      <c r="DA130" s="465">
        <v>0</v>
      </c>
      <c r="DB130" s="465">
        <v>0</v>
      </c>
      <c r="DC130" s="465">
        <v>0</v>
      </c>
      <c r="DD130" s="465">
        <v>0</v>
      </c>
      <c r="DE130" s="465">
        <v>0</v>
      </c>
      <c r="DF130" s="465">
        <v>0</v>
      </c>
      <c r="DG130" s="465">
        <v>0</v>
      </c>
      <c r="DH130" s="465">
        <v>2212895370</v>
      </c>
      <c r="DI130" s="465">
        <v>0</v>
      </c>
      <c r="DJ130" s="465">
        <v>0</v>
      </c>
      <c r="DK130" s="465">
        <v>722137500</v>
      </c>
      <c r="DL130" s="465">
        <v>7691448565</v>
      </c>
      <c r="DM130" s="465">
        <v>1505104891.5</v>
      </c>
      <c r="DN130" s="465">
        <v>792350000</v>
      </c>
      <c r="DO130" s="465">
        <v>6533995000</v>
      </c>
      <c r="DP130" s="465">
        <v>1943510000</v>
      </c>
      <c r="DQ130" s="465">
        <v>750375000</v>
      </c>
      <c r="DR130" s="465">
        <v>0</v>
      </c>
      <c r="DS130" s="465">
        <v>1898891461.5</v>
      </c>
      <c r="DT130" s="465">
        <v>1063750000</v>
      </c>
      <c r="DU130" s="465">
        <v>3338616004</v>
      </c>
      <c r="DV130" s="465">
        <v>0</v>
      </c>
      <c r="DW130" s="465">
        <v>0</v>
      </c>
      <c r="DX130" s="465">
        <v>9761400000</v>
      </c>
      <c r="DY130" s="465">
        <v>0</v>
      </c>
      <c r="DZ130" s="465">
        <v>120248558770.3</v>
      </c>
      <c r="EA130" s="465">
        <v>892642916</v>
      </c>
      <c r="EB130" s="465">
        <v>0</v>
      </c>
      <c r="EC130" s="465">
        <v>844100000</v>
      </c>
      <c r="ED130" s="465">
        <v>0</v>
      </c>
      <c r="EE130" s="465">
        <v>1174211052.5</v>
      </c>
      <c r="EF130" s="465">
        <v>0</v>
      </c>
      <c r="EG130" s="465">
        <v>4984949221</v>
      </c>
      <c r="EH130" s="465">
        <v>731000000</v>
      </c>
      <c r="EI130" s="465">
        <v>690287500</v>
      </c>
      <c r="EJ130" s="465">
        <v>1512120185</v>
      </c>
      <c r="EK130" s="465">
        <v>0</v>
      </c>
      <c r="EL130" s="465">
        <v>0</v>
      </c>
      <c r="EM130" s="465">
        <v>1722221964.8</v>
      </c>
      <c r="EN130" s="465">
        <v>0</v>
      </c>
      <c r="EO130" s="465">
        <v>0</v>
      </c>
      <c r="EP130" s="465">
        <v>0</v>
      </c>
      <c r="EQ130" s="465">
        <v>0</v>
      </c>
      <c r="ER130" s="465">
        <v>0</v>
      </c>
      <c r="ES130" s="465">
        <v>2119924451.5</v>
      </c>
      <c r="ET130" s="465">
        <v>0</v>
      </c>
      <c r="EU130" s="465">
        <v>2016518856</v>
      </c>
      <c r="EV130" s="465">
        <v>1755000000</v>
      </c>
      <c r="EW130" s="465">
        <v>0</v>
      </c>
      <c r="EX130" s="465">
        <v>0</v>
      </c>
      <c r="EY130" s="465">
        <v>0</v>
      </c>
      <c r="EZ130" s="465">
        <v>497891900</v>
      </c>
      <c r="FA130" s="465">
        <v>2918198284.5</v>
      </c>
      <c r="FB130" s="465">
        <v>768684546</v>
      </c>
      <c r="FC130" s="465">
        <v>0</v>
      </c>
      <c r="FD130" s="465">
        <v>0</v>
      </c>
      <c r="FE130" s="465">
        <v>1503786975</v>
      </c>
      <c r="FF130" s="465">
        <v>0</v>
      </c>
      <c r="FG130" s="465">
        <v>425364100</v>
      </c>
      <c r="FH130" s="465">
        <v>0</v>
      </c>
      <c r="FI130" s="465">
        <v>0</v>
      </c>
      <c r="FJ130" s="465">
        <v>0</v>
      </c>
      <c r="FK130" s="465">
        <v>523250000</v>
      </c>
      <c r="FL130" s="465">
        <v>0</v>
      </c>
      <c r="FM130" s="465">
        <v>2845030632</v>
      </c>
      <c r="FN130" s="465">
        <v>0</v>
      </c>
      <c r="FO130" s="465">
        <v>0</v>
      </c>
      <c r="FP130" s="465">
        <v>0</v>
      </c>
      <c r="FQ130" s="465">
        <v>13959899998.896816</v>
      </c>
      <c r="FR130" s="465">
        <v>0</v>
      </c>
      <c r="FS130" s="465">
        <v>0</v>
      </c>
      <c r="FT130" s="465">
        <v>0</v>
      </c>
      <c r="FU130" s="465">
        <v>0</v>
      </c>
      <c r="FV130" s="465">
        <v>0</v>
      </c>
      <c r="FW130" s="465">
        <v>0</v>
      </c>
      <c r="FX130" s="465">
        <v>0</v>
      </c>
      <c r="FY130" s="465">
        <v>0</v>
      </c>
      <c r="FZ130" s="465">
        <v>0</v>
      </c>
      <c r="GA130" s="465">
        <v>0</v>
      </c>
      <c r="GB130" s="465">
        <v>0</v>
      </c>
      <c r="GC130" s="465">
        <v>16107285058.799999</v>
      </c>
      <c r="GD130" s="465">
        <v>0</v>
      </c>
      <c r="GE130" s="465">
        <v>0</v>
      </c>
      <c r="GF130" s="465">
        <v>0</v>
      </c>
      <c r="GG130" s="465">
        <v>0</v>
      </c>
      <c r="GH130" s="465">
        <v>396000000</v>
      </c>
      <c r="GI130" s="465">
        <v>57932406</v>
      </c>
      <c r="GJ130" s="465">
        <v>900000000</v>
      </c>
      <c r="GK130" s="465">
        <v>0</v>
      </c>
      <c r="GL130" s="465">
        <v>0</v>
      </c>
      <c r="GM130" s="465">
        <v>400000000.68000001</v>
      </c>
      <c r="GN130" s="465">
        <v>190474337.46000001</v>
      </c>
      <c r="GO130" s="465">
        <v>2900000001.3200002</v>
      </c>
      <c r="GP130" s="465">
        <v>0</v>
      </c>
      <c r="GQ130" s="465">
        <v>0</v>
      </c>
      <c r="GR130" s="465">
        <v>1535962500</v>
      </c>
      <c r="GS130" s="465">
        <v>1230000000</v>
      </c>
      <c r="GT130" s="465">
        <v>444000000</v>
      </c>
      <c r="GU130" s="465">
        <v>1291048819.5</v>
      </c>
      <c r="GV130" s="465">
        <v>0</v>
      </c>
      <c r="GW130" s="465">
        <v>1975163639</v>
      </c>
      <c r="GX130" s="465">
        <v>0</v>
      </c>
      <c r="GY130" s="465">
        <v>4070604800</v>
      </c>
      <c r="GZ130" s="465">
        <v>2405053617.02</v>
      </c>
      <c r="HA130" s="465">
        <v>2833462493.5</v>
      </c>
      <c r="HB130" s="465">
        <v>1730088492</v>
      </c>
      <c r="HC130" s="465">
        <v>0</v>
      </c>
      <c r="HD130" s="465">
        <v>952934928.75</v>
      </c>
      <c r="HE130" s="465">
        <v>30555214.559999999</v>
      </c>
      <c r="HF130" s="465">
        <v>5801980799.8800001</v>
      </c>
      <c r="HG130" s="465">
        <v>2007256971.5</v>
      </c>
      <c r="HH130" s="465">
        <v>0</v>
      </c>
      <c r="HI130" s="465">
        <v>1188448970.4000001</v>
      </c>
      <c r="HJ130" s="465">
        <v>0</v>
      </c>
      <c r="HK130" s="465">
        <v>0</v>
      </c>
      <c r="HL130" s="465">
        <v>0</v>
      </c>
      <c r="HM130" s="465">
        <v>0</v>
      </c>
      <c r="HN130" s="465">
        <v>0</v>
      </c>
      <c r="HO130" s="465">
        <v>0</v>
      </c>
      <c r="HP130" s="465">
        <v>0</v>
      </c>
      <c r="HQ130" s="465">
        <v>0</v>
      </c>
      <c r="HR130" s="465">
        <v>0</v>
      </c>
      <c r="HS130" s="465">
        <v>0</v>
      </c>
      <c r="HT130" s="465">
        <v>0</v>
      </c>
      <c r="HU130" s="465">
        <v>4429700000</v>
      </c>
      <c r="HV130" s="465">
        <v>0</v>
      </c>
      <c r="HW130" s="465">
        <v>4338333128</v>
      </c>
      <c r="HX130" s="465">
        <v>714529225.61000001</v>
      </c>
      <c r="HY130" s="465">
        <v>1106794409.25</v>
      </c>
      <c r="HZ130" s="465">
        <v>1066500000</v>
      </c>
      <c r="IA130" s="465">
        <v>17380223443.75</v>
      </c>
      <c r="IB130" s="465">
        <v>24417325343.75</v>
      </c>
      <c r="IC130" s="465">
        <v>0</v>
      </c>
      <c r="ID130" s="465">
        <v>3620844240</v>
      </c>
      <c r="IE130" s="465">
        <v>8045404389.8499994</v>
      </c>
      <c r="IF130" s="465">
        <v>6931337500</v>
      </c>
      <c r="IG130" s="465">
        <v>11845634003</v>
      </c>
      <c r="IH130" s="465">
        <v>2335213600</v>
      </c>
      <c r="II130" s="465">
        <v>24935719014</v>
      </c>
      <c r="IJ130" s="465">
        <v>0</v>
      </c>
      <c r="IK130" s="465">
        <v>0</v>
      </c>
      <c r="IL130" s="465">
        <v>0</v>
      </c>
      <c r="IM130" s="465">
        <v>5355000000</v>
      </c>
      <c r="IN130" s="465">
        <v>12783538372.5</v>
      </c>
      <c r="IO130" s="465">
        <v>7143677229</v>
      </c>
      <c r="IP130" s="465">
        <v>3616221164.5500002</v>
      </c>
      <c r="IQ130" s="465">
        <v>12524751550</v>
      </c>
      <c r="IR130" s="465">
        <v>597600000</v>
      </c>
      <c r="IS130" s="465">
        <v>4671000000</v>
      </c>
      <c r="IT130" s="465">
        <v>2744850560</v>
      </c>
      <c r="IU130" s="465">
        <v>8828197752.5599995</v>
      </c>
      <c r="IV130" s="465">
        <v>0</v>
      </c>
      <c r="IW130" s="465">
        <v>9331921314</v>
      </c>
      <c r="IX130" s="465">
        <v>8867060000</v>
      </c>
      <c r="IY130" s="465">
        <v>10447727290.240002</v>
      </c>
      <c r="IZ130" s="465">
        <v>17378595703</v>
      </c>
      <c r="JA130" s="465">
        <v>0</v>
      </c>
      <c r="JB130" s="465">
        <v>4057747347.5</v>
      </c>
      <c r="JC130" s="465">
        <v>0</v>
      </c>
      <c r="JD130" s="465">
        <v>3188000000</v>
      </c>
      <c r="JE130" s="465">
        <v>0</v>
      </c>
      <c r="JF130" s="465">
        <v>5697516</v>
      </c>
      <c r="JG130" s="465">
        <v>11523968777.5</v>
      </c>
      <c r="JH130" s="465">
        <v>6412196</v>
      </c>
      <c r="JI130" s="465">
        <v>1533800000</v>
      </c>
      <c r="JJ130" s="465">
        <v>0</v>
      </c>
      <c r="JK130" s="465">
        <v>39324938378</v>
      </c>
      <c r="JL130" s="465">
        <v>0</v>
      </c>
      <c r="JM130" s="465">
        <v>0</v>
      </c>
      <c r="JN130" s="465">
        <v>2561468740</v>
      </c>
      <c r="JO130" s="465">
        <v>0</v>
      </c>
      <c r="JP130" s="465">
        <v>0</v>
      </c>
      <c r="JQ130" s="465">
        <v>2745200004.9200001</v>
      </c>
      <c r="JR130" s="465">
        <v>0</v>
      </c>
      <c r="JS130" s="465">
        <v>0</v>
      </c>
      <c r="JT130" s="465">
        <v>4064000000</v>
      </c>
      <c r="JU130" s="465">
        <v>2732446382.5999999</v>
      </c>
      <c r="JV130" s="465">
        <v>961032719.79999995</v>
      </c>
      <c r="JW130" s="465">
        <v>7249163955.4800005</v>
      </c>
      <c r="JX130" s="465">
        <v>7271668600</v>
      </c>
      <c r="JY130" s="465">
        <v>6800607992.5799999</v>
      </c>
      <c r="JZ130" s="465">
        <v>1071774174.15</v>
      </c>
      <c r="KA130" s="465">
        <v>0</v>
      </c>
      <c r="KB130" s="465">
        <v>1119362247.25</v>
      </c>
      <c r="KC130" s="465">
        <v>800000000.68000007</v>
      </c>
      <c r="KD130" s="465">
        <v>2493367705.0800004</v>
      </c>
      <c r="KE130" s="465">
        <v>590725000</v>
      </c>
    </row>
    <row r="131" spans="1:291" ht="12.75" customHeight="1">
      <c r="A131" s="311" t="s">
        <v>271</v>
      </c>
      <c r="B131" s="465"/>
      <c r="C131" s="465"/>
      <c r="D131" s="465"/>
      <c r="E131" s="465"/>
      <c r="F131" s="465"/>
      <c r="G131" s="465"/>
      <c r="H131" s="465"/>
      <c r="I131" s="465"/>
      <c r="J131" s="465"/>
      <c r="K131" s="465"/>
      <c r="L131" s="465"/>
      <c r="M131" s="465"/>
      <c r="N131" s="465"/>
      <c r="O131" s="465"/>
      <c r="P131" s="465"/>
      <c r="Q131" s="465"/>
      <c r="R131" s="465"/>
      <c r="S131" s="465"/>
      <c r="T131" s="465"/>
      <c r="U131" s="465"/>
      <c r="V131" s="465"/>
      <c r="W131" s="465"/>
      <c r="X131" s="465"/>
      <c r="Y131" s="465"/>
      <c r="Z131" s="465"/>
      <c r="AA131" s="465"/>
      <c r="AB131" s="465"/>
      <c r="AC131" s="465"/>
      <c r="AD131" s="465"/>
      <c r="AE131" s="465"/>
      <c r="AF131" s="465"/>
      <c r="AG131" s="465"/>
      <c r="AH131" s="465"/>
      <c r="AI131" s="465"/>
      <c r="AJ131" s="465"/>
      <c r="AK131" s="465"/>
      <c r="AL131" s="465"/>
      <c r="AM131" s="465"/>
      <c r="AN131" s="465"/>
      <c r="AO131" s="465"/>
      <c r="AP131" s="465"/>
      <c r="AQ131" s="465"/>
      <c r="AR131" s="465"/>
      <c r="AS131" s="465"/>
      <c r="AT131" s="465"/>
      <c r="AU131" s="465"/>
      <c r="AV131" s="465"/>
      <c r="AW131" s="465"/>
      <c r="AX131" s="465">
        <v>0</v>
      </c>
      <c r="AY131" s="465">
        <v>0</v>
      </c>
      <c r="AZ131" s="465">
        <v>0</v>
      </c>
      <c r="BA131" s="465">
        <v>120003841.56293002</v>
      </c>
      <c r="BB131" s="465">
        <v>0</v>
      </c>
      <c r="BC131" s="465">
        <v>0</v>
      </c>
      <c r="BD131" s="465">
        <v>0</v>
      </c>
      <c r="BE131" s="465">
        <v>0</v>
      </c>
      <c r="BF131" s="465">
        <v>531015918.17972434</v>
      </c>
      <c r="BG131" s="465">
        <v>251071814.09801841</v>
      </c>
      <c r="BH131" s="465">
        <v>0</v>
      </c>
      <c r="BI131" s="465">
        <v>625892993.67294383</v>
      </c>
      <c r="BJ131" s="465">
        <v>273656700.14858276</v>
      </c>
      <c r="BK131" s="465">
        <v>0</v>
      </c>
      <c r="BL131" s="465">
        <v>235326671.3498522</v>
      </c>
      <c r="BM131" s="465">
        <v>376857044.41243738</v>
      </c>
      <c r="BN131" s="465">
        <v>0</v>
      </c>
      <c r="BO131" s="465">
        <v>433383800.26109183</v>
      </c>
      <c r="BP131" s="465">
        <v>377692463.87314039</v>
      </c>
      <c r="BQ131" s="465">
        <v>0</v>
      </c>
      <c r="BR131" s="465">
        <v>1373597519.3389738</v>
      </c>
      <c r="BS131" s="465">
        <v>0</v>
      </c>
      <c r="BT131" s="465">
        <v>0</v>
      </c>
      <c r="BU131" s="465">
        <v>468546734.3847456</v>
      </c>
      <c r="BV131" s="465">
        <v>0</v>
      </c>
      <c r="BW131" s="465">
        <v>625485981.66919827</v>
      </c>
      <c r="BX131" s="465">
        <v>1035221088.5687089</v>
      </c>
      <c r="BY131" s="465">
        <v>1103445034.3431706</v>
      </c>
      <c r="BZ131" s="465">
        <v>0</v>
      </c>
      <c r="CA131" s="465">
        <v>1109192215.3480418</v>
      </c>
      <c r="CB131" s="465">
        <v>1860805299.5297236</v>
      </c>
      <c r="CC131" s="465">
        <v>0</v>
      </c>
      <c r="CD131" s="465">
        <v>608814961.53846157</v>
      </c>
      <c r="CE131" s="465">
        <v>375586854.46009392</v>
      </c>
      <c r="CF131" s="465">
        <v>0</v>
      </c>
      <c r="CG131" s="465">
        <v>224100660.53122088</v>
      </c>
      <c r="CH131" s="465">
        <v>0</v>
      </c>
      <c r="CI131" s="465">
        <v>1113868879.0988498</v>
      </c>
      <c r="CJ131" s="465">
        <v>560084620.09276533</v>
      </c>
      <c r="CK131" s="465">
        <v>1258080695.4835877</v>
      </c>
      <c r="CL131" s="465">
        <v>0</v>
      </c>
      <c r="CM131" s="465">
        <v>0</v>
      </c>
      <c r="CN131" s="465">
        <v>1484658308.6757002</v>
      </c>
      <c r="CO131" s="465">
        <v>0</v>
      </c>
      <c r="CP131" s="465">
        <v>0</v>
      </c>
      <c r="CQ131" s="465">
        <v>688583333.33333325</v>
      </c>
      <c r="CR131" s="465">
        <v>0</v>
      </c>
      <c r="CS131" s="465">
        <v>2420670092.3589811</v>
      </c>
      <c r="CT131" s="465">
        <v>0</v>
      </c>
      <c r="CU131" s="465">
        <v>217269230.35904729</v>
      </c>
      <c r="CV131" s="465">
        <v>718115565.13014233</v>
      </c>
      <c r="CW131" s="465">
        <v>3217819775.5988026</v>
      </c>
      <c r="CX131" s="465">
        <v>0</v>
      </c>
      <c r="CY131" s="465">
        <v>229308989.13043478</v>
      </c>
      <c r="CZ131" s="465">
        <v>12222762974.012579</v>
      </c>
      <c r="DA131" s="465">
        <v>0</v>
      </c>
      <c r="DB131" s="465">
        <v>0</v>
      </c>
      <c r="DC131" s="465">
        <v>0</v>
      </c>
      <c r="DD131" s="465">
        <v>0</v>
      </c>
      <c r="DE131" s="465">
        <v>0</v>
      </c>
      <c r="DF131" s="465">
        <v>0</v>
      </c>
      <c r="DG131" s="465">
        <v>0</v>
      </c>
      <c r="DH131" s="465">
        <v>989003517.31843579</v>
      </c>
      <c r="DI131" s="465">
        <v>0</v>
      </c>
      <c r="DJ131" s="465">
        <v>0</v>
      </c>
      <c r="DK131" s="465">
        <v>366567258.88324875</v>
      </c>
      <c r="DL131" s="465">
        <v>4009628794.9215159</v>
      </c>
      <c r="DM131" s="465">
        <v>803751410.60557508</v>
      </c>
      <c r="DN131" s="465">
        <v>442406476.82858741</v>
      </c>
      <c r="DO131" s="465">
        <v>3751148396.3026328</v>
      </c>
      <c r="DP131" s="465">
        <v>1124333568.5939555</v>
      </c>
      <c r="DQ131" s="465">
        <v>425696374.87944633</v>
      </c>
      <c r="DR131" s="465">
        <v>0</v>
      </c>
      <c r="DS131" s="465">
        <v>1013943342.4534483</v>
      </c>
      <c r="DT131" s="465">
        <v>590709684.58462906</v>
      </c>
      <c r="DU131" s="465">
        <v>1914352682.0886106</v>
      </c>
      <c r="DV131" s="465">
        <v>0</v>
      </c>
      <c r="DW131" s="465">
        <v>0</v>
      </c>
      <c r="DX131" s="465">
        <v>5488557773.4045544</v>
      </c>
      <c r="DY131" s="465">
        <v>0</v>
      </c>
      <c r="DZ131" s="465">
        <v>70320794602.514618</v>
      </c>
      <c r="EA131" s="465">
        <v>527716926.2920785</v>
      </c>
      <c r="EB131" s="465">
        <v>0</v>
      </c>
      <c r="EC131" s="465">
        <v>495742056.73342335</v>
      </c>
      <c r="ED131" s="465">
        <v>0</v>
      </c>
      <c r="EE131" s="465">
        <v>703061931.71633983</v>
      </c>
      <c r="EF131" s="465">
        <v>0</v>
      </c>
      <c r="EG131" s="465">
        <v>3146666595.7581115</v>
      </c>
      <c r="EH131" s="465">
        <v>451039674.21484542</v>
      </c>
      <c r="EI131" s="465">
        <v>442180193.45333421</v>
      </c>
      <c r="EJ131" s="465">
        <v>962411807.05482483</v>
      </c>
      <c r="EK131" s="465">
        <v>0</v>
      </c>
      <c r="EL131" s="465">
        <v>0</v>
      </c>
      <c r="EM131" s="465">
        <v>950663482.44645607</v>
      </c>
      <c r="EN131" s="465">
        <v>0</v>
      </c>
      <c r="EO131" s="465">
        <v>0</v>
      </c>
      <c r="EP131" s="465">
        <v>0</v>
      </c>
      <c r="EQ131" s="465">
        <v>0</v>
      </c>
      <c r="ER131" s="465">
        <v>0</v>
      </c>
      <c r="ES131" s="465">
        <v>1129637709.6252265</v>
      </c>
      <c r="ET131" s="465">
        <v>0</v>
      </c>
      <c r="EU131" s="465">
        <v>990964160.75</v>
      </c>
      <c r="EV131" s="465">
        <v>867652148.12</v>
      </c>
      <c r="EW131" s="465">
        <v>0</v>
      </c>
      <c r="EX131" s="465">
        <v>0</v>
      </c>
      <c r="EY131" s="465">
        <v>0</v>
      </c>
      <c r="EZ131" s="465">
        <v>236258849.76748598</v>
      </c>
      <c r="FA131" s="465">
        <v>1401366492.8660791</v>
      </c>
      <c r="FB131" s="465">
        <v>379766091.59626502</v>
      </c>
      <c r="FC131" s="465">
        <v>0</v>
      </c>
      <c r="FD131" s="465">
        <v>0</v>
      </c>
      <c r="FE131" s="465">
        <v>746105927.67635512</v>
      </c>
      <c r="FF131" s="465">
        <v>0</v>
      </c>
      <c r="FG131" s="465">
        <v>200171341.17647058</v>
      </c>
      <c r="FH131" s="465">
        <v>0</v>
      </c>
      <c r="FI131" s="465">
        <v>0</v>
      </c>
      <c r="FJ131" s="465">
        <v>0</v>
      </c>
      <c r="FK131" s="465">
        <v>242245370.37037036</v>
      </c>
      <c r="FL131" s="465">
        <v>0</v>
      </c>
      <c r="FM131" s="465">
        <v>1226306306.8965518</v>
      </c>
      <c r="FN131" s="465">
        <v>0</v>
      </c>
      <c r="FO131" s="465">
        <v>0</v>
      </c>
      <c r="FP131" s="465">
        <v>0</v>
      </c>
      <c r="FQ131" s="465">
        <v>6243246868.9162855</v>
      </c>
      <c r="FR131" s="465">
        <v>0</v>
      </c>
      <c r="FS131" s="465">
        <v>0</v>
      </c>
      <c r="FT131" s="465">
        <v>0</v>
      </c>
      <c r="FU131" s="465">
        <v>0</v>
      </c>
      <c r="FV131" s="465">
        <v>0</v>
      </c>
      <c r="FW131" s="465">
        <v>0</v>
      </c>
      <c r="FX131" s="465">
        <v>5.0500000000000003E-2</v>
      </c>
      <c r="FY131" s="465">
        <v>0</v>
      </c>
      <c r="FZ131" s="465">
        <v>0</v>
      </c>
      <c r="GA131" s="465">
        <v>0</v>
      </c>
      <c r="GB131" s="465">
        <v>0</v>
      </c>
      <c r="GC131" s="465">
        <v>5483331083.8468084</v>
      </c>
      <c r="GD131" s="465">
        <v>0</v>
      </c>
      <c r="GE131" s="465">
        <v>0</v>
      </c>
      <c r="GF131" s="465">
        <v>0</v>
      </c>
      <c r="GG131" s="465">
        <v>0</v>
      </c>
      <c r="GH131" s="465">
        <v>96488876.976681858</v>
      </c>
      <c r="GI131" s="465">
        <v>14558075.589284817</v>
      </c>
      <c r="GJ131" s="465">
        <v>240371775.01201856</v>
      </c>
      <c r="GK131" s="465">
        <v>0</v>
      </c>
      <c r="GL131" s="465">
        <v>0</v>
      </c>
      <c r="GM131" s="465">
        <v>100250626.7368421</v>
      </c>
      <c r="GN131" s="465">
        <v>52514222.784042351</v>
      </c>
      <c r="GO131" s="465">
        <v>799153932.82246614</v>
      </c>
      <c r="GP131" s="465">
        <v>0</v>
      </c>
      <c r="GQ131" s="465">
        <v>0</v>
      </c>
      <c r="GR131" s="465">
        <v>469139431.88759929</v>
      </c>
      <c r="GS131" s="465">
        <v>387413776.81186807</v>
      </c>
      <c r="GT131" s="465">
        <v>136716344.37738639</v>
      </c>
      <c r="GU131" s="465">
        <v>412330752.6109035</v>
      </c>
      <c r="GV131" s="465">
        <v>0</v>
      </c>
      <c r="GW131" s="465">
        <v>588091359.19728458</v>
      </c>
      <c r="GX131" s="465">
        <v>0</v>
      </c>
      <c r="GY131" s="465">
        <v>1306775216.6934187</v>
      </c>
      <c r="GZ131" s="465">
        <v>760539359.64962208</v>
      </c>
      <c r="HA131" s="465">
        <v>909326859.27471113</v>
      </c>
      <c r="HB131" s="465">
        <v>530230314.13773024</v>
      </c>
      <c r="HC131" s="465">
        <v>0</v>
      </c>
      <c r="HD131" s="465">
        <v>288636961.60835987</v>
      </c>
      <c r="HE131" s="465">
        <v>9785810.4534973092</v>
      </c>
      <c r="HF131" s="465">
        <v>1848586921.857393</v>
      </c>
      <c r="HG131" s="465">
        <v>625414929.11118436</v>
      </c>
      <c r="HH131" s="465">
        <v>0</v>
      </c>
      <c r="HI131" s="465">
        <v>357678300.28855866</v>
      </c>
      <c r="HJ131" s="465">
        <v>0</v>
      </c>
      <c r="HK131" s="465">
        <v>0</v>
      </c>
      <c r="HL131" s="465">
        <v>0</v>
      </c>
      <c r="HM131" s="465">
        <v>0</v>
      </c>
      <c r="HN131" s="465">
        <v>0</v>
      </c>
      <c r="HO131" s="465">
        <v>0</v>
      </c>
      <c r="HP131" s="465">
        <v>0</v>
      </c>
      <c r="HQ131" s="465">
        <v>0</v>
      </c>
      <c r="HR131" s="465">
        <v>0</v>
      </c>
      <c r="HS131" s="465">
        <v>0</v>
      </c>
      <c r="HT131" s="465">
        <v>0</v>
      </c>
      <c r="HU131" s="465">
        <v>1139932502.7466078</v>
      </c>
      <c r="HV131" s="465">
        <v>0</v>
      </c>
      <c r="HW131" s="465">
        <v>1172953107.5217497</v>
      </c>
      <c r="HX131" s="465">
        <v>184299516.53598145</v>
      </c>
      <c r="HY131" s="465">
        <v>286304105.03647369</v>
      </c>
      <c r="HZ131" s="465">
        <v>264495808.73964587</v>
      </c>
      <c r="IA131" s="465">
        <v>4484026476.672122</v>
      </c>
      <c r="IB131" s="465">
        <v>6473319976.14991</v>
      </c>
      <c r="IC131" s="465">
        <v>0</v>
      </c>
      <c r="ID131" s="465">
        <v>872565494.82767677</v>
      </c>
      <c r="IE131" s="465">
        <v>1959092490.9353201</v>
      </c>
      <c r="IF131" s="465">
        <v>1650093572.5678706</v>
      </c>
      <c r="IG131" s="465">
        <v>2895561669.7704234</v>
      </c>
      <c r="IH131" s="465">
        <v>550373210.06256461</v>
      </c>
      <c r="II131" s="465">
        <v>5785654573.4858952</v>
      </c>
      <c r="IJ131" s="465">
        <v>0</v>
      </c>
      <c r="IK131" s="465">
        <v>0</v>
      </c>
      <c r="IL131" s="465">
        <v>0</v>
      </c>
      <c r="IM131" s="465">
        <v>1031028653.546165</v>
      </c>
      <c r="IN131" s="465">
        <v>2395963376.6309576</v>
      </c>
      <c r="IO131" s="465">
        <v>1285348601.5293727</v>
      </c>
      <c r="IP131" s="465">
        <v>672106849.17724478</v>
      </c>
      <c r="IQ131" s="465">
        <v>2232540329.4474802</v>
      </c>
      <c r="IR131" s="465">
        <v>111847911.68107761</v>
      </c>
      <c r="IS131" s="465">
        <v>906909858.61990309</v>
      </c>
      <c r="IT131" s="465">
        <v>518434329.96505809</v>
      </c>
      <c r="IU131" s="465">
        <v>1638395659.1969981</v>
      </c>
      <c r="IV131" s="465">
        <v>0</v>
      </c>
      <c r="IW131" s="465">
        <v>1673245250.4214001</v>
      </c>
      <c r="IX131" s="465">
        <v>1676457134.5380642</v>
      </c>
      <c r="IY131" s="465">
        <v>2095290062.7065985</v>
      </c>
      <c r="IZ131" s="465">
        <v>3419351842.6983051</v>
      </c>
      <c r="JA131" s="465">
        <v>0</v>
      </c>
      <c r="JB131" s="465">
        <v>764227981.35529625</v>
      </c>
      <c r="JC131" s="465">
        <v>0</v>
      </c>
      <c r="JD131" s="465">
        <v>572566313.26996088</v>
      </c>
      <c r="JE131" s="465">
        <v>0</v>
      </c>
      <c r="JF131" s="465">
        <v>1059017.8438661711</v>
      </c>
      <c r="JG131" s="465">
        <v>2200006904.358181</v>
      </c>
      <c r="JH131" s="465">
        <v>1338523.3274188498</v>
      </c>
      <c r="JI131" s="465">
        <v>324191604.94344354</v>
      </c>
      <c r="JJ131" s="465">
        <v>0</v>
      </c>
      <c r="JK131" s="465">
        <v>7684819877.7089949</v>
      </c>
      <c r="JL131" s="465">
        <v>0</v>
      </c>
      <c r="JM131" s="465">
        <v>0</v>
      </c>
      <c r="JN131" s="465">
        <v>494250930.21099079</v>
      </c>
      <c r="JO131" s="465">
        <v>0</v>
      </c>
      <c r="JP131" s="465">
        <v>0</v>
      </c>
      <c r="JQ131" s="465">
        <v>528430034.01708698</v>
      </c>
      <c r="JR131" s="465">
        <v>0</v>
      </c>
      <c r="JS131" s="465">
        <v>0</v>
      </c>
      <c r="JT131" s="465">
        <v>774582118.28387368</v>
      </c>
      <c r="JU131" s="465">
        <v>545529920.96307802</v>
      </c>
      <c r="JV131" s="465">
        <v>189489267.99842334</v>
      </c>
      <c r="JW131" s="465">
        <v>1499996710.9448864</v>
      </c>
      <c r="JX131" s="465">
        <v>1506713768.7117486</v>
      </c>
      <c r="JY131" s="465">
        <v>1392164697.1501138</v>
      </c>
      <c r="JZ131" s="465">
        <v>217484877.92226499</v>
      </c>
      <c r="KA131" s="465">
        <v>0</v>
      </c>
      <c r="KB131" s="465">
        <v>228712174.28142136</v>
      </c>
      <c r="KC131" s="465">
        <v>162454629.78328353</v>
      </c>
      <c r="KD131" s="465">
        <v>503354740.09892005</v>
      </c>
      <c r="KE131" s="465">
        <v>118846990.04863691</v>
      </c>
    </row>
    <row r="132" spans="1:291" ht="12.75" customHeight="1">
      <c r="A132" s="407" t="s">
        <v>272</v>
      </c>
      <c r="B132" s="466"/>
      <c r="C132" s="466"/>
      <c r="D132" s="466"/>
      <c r="E132" s="466"/>
      <c r="F132" s="466"/>
      <c r="G132" s="466"/>
      <c r="H132" s="466"/>
      <c r="I132" s="466"/>
      <c r="J132" s="466"/>
      <c r="K132" s="466"/>
      <c r="L132" s="466"/>
      <c r="M132" s="466"/>
      <c r="N132" s="466"/>
      <c r="O132" s="466"/>
      <c r="P132" s="466"/>
      <c r="Q132" s="466"/>
      <c r="R132" s="466"/>
      <c r="S132" s="466"/>
      <c r="T132" s="466"/>
      <c r="U132" s="466"/>
      <c r="V132" s="466"/>
      <c r="W132" s="466"/>
      <c r="X132" s="466"/>
      <c r="Y132" s="466"/>
      <c r="Z132" s="466"/>
      <c r="AA132" s="466"/>
      <c r="AB132" s="466"/>
      <c r="AC132" s="466"/>
      <c r="AD132" s="466"/>
      <c r="AE132" s="466"/>
      <c r="AF132" s="466"/>
      <c r="AG132" s="466"/>
      <c r="AH132" s="466"/>
      <c r="AI132" s="466"/>
      <c r="AJ132" s="466"/>
      <c r="AK132" s="466"/>
      <c r="AL132" s="466"/>
      <c r="AM132" s="466"/>
      <c r="AN132" s="466"/>
      <c r="AO132" s="466"/>
      <c r="AP132" s="466"/>
      <c r="AQ132" s="466"/>
      <c r="AR132" s="466"/>
      <c r="AS132" s="466"/>
      <c r="AT132" s="466"/>
      <c r="AU132" s="466"/>
      <c r="AV132" s="466"/>
      <c r="AW132" s="466"/>
      <c r="AX132" s="466">
        <v>0</v>
      </c>
      <c r="AY132" s="466">
        <v>0</v>
      </c>
      <c r="AZ132" s="466">
        <v>0</v>
      </c>
      <c r="BA132" s="466">
        <v>1</v>
      </c>
      <c r="BB132" s="466">
        <v>0</v>
      </c>
      <c r="BC132" s="466">
        <v>0</v>
      </c>
      <c r="BD132" s="466">
        <v>0</v>
      </c>
      <c r="BE132" s="466">
        <v>0</v>
      </c>
      <c r="BF132" s="466">
        <v>2</v>
      </c>
      <c r="BG132" s="466">
        <v>1</v>
      </c>
      <c r="BH132" s="466">
        <v>0</v>
      </c>
      <c r="BI132" s="466">
        <v>4</v>
      </c>
      <c r="BJ132" s="466">
        <v>1</v>
      </c>
      <c r="BK132" s="466">
        <v>0</v>
      </c>
      <c r="BL132" s="466">
        <v>1</v>
      </c>
      <c r="BM132" s="466">
        <v>2</v>
      </c>
      <c r="BN132" s="466">
        <v>0</v>
      </c>
      <c r="BO132" s="466">
        <v>1</v>
      </c>
      <c r="BP132" s="466">
        <v>1</v>
      </c>
      <c r="BQ132" s="466">
        <v>0</v>
      </c>
      <c r="BR132" s="466">
        <v>3</v>
      </c>
      <c r="BS132" s="466">
        <v>0</v>
      </c>
      <c r="BT132" s="466">
        <v>0</v>
      </c>
      <c r="BU132" s="466">
        <v>1</v>
      </c>
      <c r="BV132" s="466">
        <v>0</v>
      </c>
      <c r="BW132" s="466">
        <v>2</v>
      </c>
      <c r="BX132" s="466">
        <v>2</v>
      </c>
      <c r="BY132" s="466">
        <v>5</v>
      </c>
      <c r="BZ132" s="466">
        <v>0</v>
      </c>
      <c r="CA132" s="466">
        <v>2</v>
      </c>
      <c r="CB132" s="466">
        <v>2</v>
      </c>
      <c r="CC132" s="466">
        <v>0</v>
      </c>
      <c r="CD132" s="466">
        <v>1</v>
      </c>
      <c r="CE132" s="466">
        <v>1</v>
      </c>
      <c r="CF132" s="466">
        <v>0</v>
      </c>
      <c r="CG132" s="466">
        <v>1</v>
      </c>
      <c r="CH132" s="466">
        <v>0</v>
      </c>
      <c r="CI132" s="466">
        <v>2</v>
      </c>
      <c r="CJ132" s="466">
        <v>1</v>
      </c>
      <c r="CK132" s="466">
        <v>2</v>
      </c>
      <c r="CL132" s="466">
        <v>0</v>
      </c>
      <c r="CM132" s="466">
        <v>0</v>
      </c>
      <c r="CN132" s="466">
        <v>3</v>
      </c>
      <c r="CO132" s="466">
        <v>0</v>
      </c>
      <c r="CP132" s="466">
        <v>0</v>
      </c>
      <c r="CQ132" s="466">
        <v>2</v>
      </c>
      <c r="CR132" s="466">
        <v>0</v>
      </c>
      <c r="CS132" s="466">
        <v>2</v>
      </c>
      <c r="CT132" s="466">
        <v>0</v>
      </c>
      <c r="CU132" s="466">
        <v>1</v>
      </c>
      <c r="CV132" s="466">
        <v>1</v>
      </c>
      <c r="CW132" s="466">
        <v>4</v>
      </c>
      <c r="CX132" s="466">
        <v>0</v>
      </c>
      <c r="CY132" s="466">
        <v>1</v>
      </c>
      <c r="CZ132" s="466">
        <v>1</v>
      </c>
      <c r="DA132" s="466">
        <v>0</v>
      </c>
      <c r="DB132" s="466">
        <v>0</v>
      </c>
      <c r="DC132" s="466">
        <v>0</v>
      </c>
      <c r="DD132" s="466">
        <v>0</v>
      </c>
      <c r="DE132" s="466">
        <v>0</v>
      </c>
      <c r="DF132" s="466">
        <v>0</v>
      </c>
      <c r="DG132" s="466">
        <v>0</v>
      </c>
      <c r="DH132" s="466">
        <v>1</v>
      </c>
      <c r="DI132" s="466">
        <v>0</v>
      </c>
      <c r="DJ132" s="466">
        <v>0</v>
      </c>
      <c r="DK132" s="466">
        <v>1</v>
      </c>
      <c r="DL132" s="466">
        <v>4</v>
      </c>
      <c r="DM132" s="466">
        <v>1</v>
      </c>
      <c r="DN132" s="466">
        <v>1</v>
      </c>
      <c r="DO132" s="466">
        <v>7</v>
      </c>
      <c r="DP132" s="466">
        <v>2</v>
      </c>
      <c r="DQ132" s="466">
        <v>1</v>
      </c>
      <c r="DR132" s="466">
        <v>0</v>
      </c>
      <c r="DS132" s="466">
        <v>2</v>
      </c>
      <c r="DT132" s="466">
        <v>1</v>
      </c>
      <c r="DU132" s="466">
        <v>3</v>
      </c>
      <c r="DV132" s="466">
        <v>0</v>
      </c>
      <c r="DW132" s="466">
        <v>0</v>
      </c>
      <c r="DX132" s="466">
        <v>1</v>
      </c>
      <c r="DY132" s="466">
        <v>0</v>
      </c>
      <c r="DZ132" s="466">
        <v>1</v>
      </c>
      <c r="EA132" s="466">
        <v>2</v>
      </c>
      <c r="EB132" s="466">
        <v>0</v>
      </c>
      <c r="EC132" s="466">
        <v>1</v>
      </c>
      <c r="ED132" s="466">
        <v>0</v>
      </c>
      <c r="EE132" s="466">
        <v>4</v>
      </c>
      <c r="EF132" s="466">
        <v>0</v>
      </c>
      <c r="EG132" s="466">
        <v>1</v>
      </c>
      <c r="EH132" s="466">
        <v>1</v>
      </c>
      <c r="EI132" s="466">
        <v>1</v>
      </c>
      <c r="EJ132" s="466">
        <v>3</v>
      </c>
      <c r="EK132" s="466">
        <v>0</v>
      </c>
      <c r="EL132" s="466">
        <v>0</v>
      </c>
      <c r="EM132" s="466">
        <v>1</v>
      </c>
      <c r="EN132" s="466">
        <v>0</v>
      </c>
      <c r="EO132" s="466">
        <v>0</v>
      </c>
      <c r="EP132" s="466">
        <v>0</v>
      </c>
      <c r="EQ132" s="466">
        <v>0</v>
      </c>
      <c r="ER132" s="466">
        <v>0</v>
      </c>
      <c r="ES132" s="466">
        <v>2</v>
      </c>
      <c r="ET132" s="466">
        <v>0</v>
      </c>
      <c r="EU132" s="466">
        <v>2</v>
      </c>
      <c r="EV132" s="466">
        <v>1</v>
      </c>
      <c r="EW132" s="466">
        <v>0</v>
      </c>
      <c r="EX132" s="466">
        <v>0</v>
      </c>
      <c r="EY132" s="466">
        <v>0</v>
      </c>
      <c r="EZ132" s="466">
        <v>1</v>
      </c>
      <c r="FA132" s="466">
        <v>3</v>
      </c>
      <c r="FB132" s="466">
        <v>1</v>
      </c>
      <c r="FC132" s="466">
        <v>0</v>
      </c>
      <c r="FD132" s="466">
        <v>0</v>
      </c>
      <c r="FE132" s="466">
        <v>3</v>
      </c>
      <c r="FF132" s="466">
        <v>0</v>
      </c>
      <c r="FG132" s="466">
        <v>1</v>
      </c>
      <c r="FH132" s="466">
        <v>0</v>
      </c>
      <c r="FI132" s="466">
        <v>0</v>
      </c>
      <c r="FJ132" s="466">
        <v>0</v>
      </c>
      <c r="FK132" s="466">
        <v>1</v>
      </c>
      <c r="FL132" s="466">
        <v>0</v>
      </c>
      <c r="FM132" s="466">
        <v>1</v>
      </c>
      <c r="FN132" s="466">
        <v>0</v>
      </c>
      <c r="FO132" s="466">
        <v>0</v>
      </c>
      <c r="FP132" s="466">
        <v>0</v>
      </c>
      <c r="FQ132" s="466">
        <v>1</v>
      </c>
      <c r="FR132" s="466">
        <v>0</v>
      </c>
      <c r="FS132" s="466">
        <v>0</v>
      </c>
      <c r="FT132" s="466">
        <v>0</v>
      </c>
      <c r="FU132" s="466">
        <v>0</v>
      </c>
      <c r="FV132" s="466">
        <v>0</v>
      </c>
      <c r="FW132" s="466">
        <v>0</v>
      </c>
      <c r="FX132" s="466">
        <v>0</v>
      </c>
      <c r="FY132" s="466">
        <v>0</v>
      </c>
      <c r="FZ132" s="466">
        <v>0</v>
      </c>
      <c r="GA132" s="466">
        <v>0</v>
      </c>
      <c r="GB132" s="466">
        <v>0</v>
      </c>
      <c r="GC132" s="466">
        <v>1</v>
      </c>
      <c r="GD132" s="466">
        <v>0</v>
      </c>
      <c r="GE132" s="466">
        <v>0</v>
      </c>
      <c r="GF132" s="466">
        <v>0</v>
      </c>
      <c r="GG132" s="466">
        <v>0</v>
      </c>
      <c r="GH132" s="466">
        <v>1</v>
      </c>
      <c r="GI132" s="466">
        <v>1</v>
      </c>
      <c r="GJ132" s="466">
        <v>1</v>
      </c>
      <c r="GK132" s="466">
        <v>0</v>
      </c>
      <c r="GL132" s="466">
        <v>0</v>
      </c>
      <c r="GM132" s="466">
        <v>1</v>
      </c>
      <c r="GN132" s="466">
        <v>1</v>
      </c>
      <c r="GO132" s="466">
        <v>2</v>
      </c>
      <c r="GP132" s="466"/>
      <c r="GQ132" s="466">
        <v>0</v>
      </c>
      <c r="GR132" s="466">
        <v>1</v>
      </c>
      <c r="GS132" s="466">
        <v>1</v>
      </c>
      <c r="GT132" s="466">
        <v>1</v>
      </c>
      <c r="GU132" s="466">
        <v>1</v>
      </c>
      <c r="GV132" s="466">
        <v>0</v>
      </c>
      <c r="GW132" s="466">
        <v>1</v>
      </c>
      <c r="GX132" s="466">
        <v>0</v>
      </c>
      <c r="GY132" s="466">
        <v>1</v>
      </c>
      <c r="GZ132" s="466">
        <v>1</v>
      </c>
      <c r="HA132" s="466">
        <v>2</v>
      </c>
      <c r="HB132" s="466">
        <v>1</v>
      </c>
      <c r="HC132" s="466">
        <v>0</v>
      </c>
      <c r="HD132" s="466">
        <v>1</v>
      </c>
      <c r="HE132" s="466">
        <v>1</v>
      </c>
      <c r="HF132" s="466">
        <v>4</v>
      </c>
      <c r="HG132" s="466">
        <v>3</v>
      </c>
      <c r="HH132" s="466">
        <v>0</v>
      </c>
      <c r="HI132" s="466">
        <v>2</v>
      </c>
      <c r="HJ132" s="466">
        <v>0</v>
      </c>
      <c r="HK132" s="466">
        <v>0</v>
      </c>
      <c r="HL132" s="466">
        <v>0</v>
      </c>
      <c r="HM132" s="466">
        <v>0</v>
      </c>
      <c r="HN132" s="466">
        <v>0</v>
      </c>
      <c r="HO132" s="466">
        <v>0</v>
      </c>
      <c r="HP132" s="466">
        <v>0</v>
      </c>
      <c r="HQ132" s="466">
        <v>0</v>
      </c>
      <c r="HR132" s="466">
        <v>0</v>
      </c>
      <c r="HS132" s="466">
        <v>0</v>
      </c>
      <c r="HT132" s="466">
        <v>0</v>
      </c>
      <c r="HU132" s="466">
        <v>2</v>
      </c>
      <c r="HV132" s="466">
        <v>0</v>
      </c>
      <c r="HW132" s="466">
        <v>2</v>
      </c>
      <c r="HX132" s="466">
        <v>1</v>
      </c>
      <c r="HY132" s="466">
        <v>1</v>
      </c>
      <c r="HZ132" s="466">
        <v>1</v>
      </c>
      <c r="IA132" s="466">
        <v>5</v>
      </c>
      <c r="IB132" s="466">
        <v>7</v>
      </c>
      <c r="IC132" s="466">
        <v>0</v>
      </c>
      <c r="ID132" s="466">
        <v>5</v>
      </c>
      <c r="IE132" s="466">
        <v>5</v>
      </c>
      <c r="IF132" s="466">
        <v>4</v>
      </c>
      <c r="IG132" s="466">
        <v>6</v>
      </c>
      <c r="IH132" s="466">
        <v>2</v>
      </c>
      <c r="II132" s="466">
        <v>3</v>
      </c>
      <c r="IJ132" s="466">
        <v>0</v>
      </c>
      <c r="IK132" s="466">
        <v>0</v>
      </c>
      <c r="IL132" s="466">
        <v>0</v>
      </c>
      <c r="IM132" s="466">
        <v>2</v>
      </c>
      <c r="IN132" s="466">
        <v>6</v>
      </c>
      <c r="IO132" s="466">
        <v>2</v>
      </c>
      <c r="IP132" s="466">
        <v>4</v>
      </c>
      <c r="IQ132" s="466">
        <v>2</v>
      </c>
      <c r="IR132" s="466">
        <v>2</v>
      </c>
      <c r="IS132" s="466">
        <v>2</v>
      </c>
      <c r="IT132" s="466">
        <v>1</v>
      </c>
      <c r="IU132" s="466">
        <v>5</v>
      </c>
      <c r="IV132" s="466">
        <v>0</v>
      </c>
      <c r="IW132" s="466">
        <v>5</v>
      </c>
      <c r="IX132" s="466">
        <v>2</v>
      </c>
      <c r="IY132" s="466">
        <v>3</v>
      </c>
      <c r="IZ132" s="466">
        <v>4</v>
      </c>
      <c r="JA132" s="466">
        <v>0</v>
      </c>
      <c r="JB132" s="466">
        <v>4</v>
      </c>
      <c r="JC132" s="466">
        <v>0</v>
      </c>
      <c r="JD132" s="466">
        <v>2</v>
      </c>
      <c r="JE132" s="466">
        <v>0</v>
      </c>
      <c r="JF132" s="466">
        <v>1</v>
      </c>
      <c r="JG132" s="466">
        <v>6</v>
      </c>
      <c r="JH132" s="466">
        <v>1</v>
      </c>
      <c r="JI132" s="466">
        <v>2</v>
      </c>
      <c r="JJ132" s="466">
        <v>0</v>
      </c>
      <c r="JK132" s="466">
        <v>4</v>
      </c>
      <c r="JL132" s="466">
        <v>0</v>
      </c>
      <c r="JM132" s="466">
        <v>0</v>
      </c>
      <c r="JN132" s="466">
        <v>3</v>
      </c>
      <c r="JO132" s="466">
        <v>0</v>
      </c>
      <c r="JP132" s="466">
        <v>0</v>
      </c>
      <c r="JQ132" s="466">
        <v>2</v>
      </c>
      <c r="JR132" s="466">
        <v>0</v>
      </c>
      <c r="JS132" s="466">
        <v>0</v>
      </c>
      <c r="JT132" s="466">
        <v>1</v>
      </c>
      <c r="JU132" s="466">
        <v>2</v>
      </c>
      <c r="JV132" s="466">
        <v>2</v>
      </c>
      <c r="JW132" s="466">
        <v>4</v>
      </c>
      <c r="JX132" s="466">
        <v>4</v>
      </c>
      <c r="JY132" s="466">
        <v>2</v>
      </c>
      <c r="JZ132" s="466">
        <v>3</v>
      </c>
      <c r="KA132" s="466">
        <v>0</v>
      </c>
      <c r="KB132" s="466">
        <v>2</v>
      </c>
      <c r="KC132" s="466">
        <v>2</v>
      </c>
      <c r="KD132" s="466">
        <v>1</v>
      </c>
      <c r="KE132" s="466">
        <v>2</v>
      </c>
    </row>
    <row r="135" spans="1:291" ht="13">
      <c r="A135" s="462" t="s">
        <v>376</v>
      </c>
      <c r="B135" s="271">
        <v>36526</v>
      </c>
      <c r="C135" s="271">
        <v>36557</v>
      </c>
      <c r="D135" s="271">
        <v>36586</v>
      </c>
      <c r="E135" s="271">
        <v>36617</v>
      </c>
      <c r="F135" s="271">
        <v>36647</v>
      </c>
      <c r="G135" s="271">
        <v>36678</v>
      </c>
      <c r="H135" s="271">
        <v>36708</v>
      </c>
      <c r="I135" s="271">
        <v>36739</v>
      </c>
      <c r="J135" s="271">
        <v>36770</v>
      </c>
      <c r="K135" s="271">
        <v>36800</v>
      </c>
      <c r="L135" s="271">
        <v>36831</v>
      </c>
      <c r="M135" s="271">
        <v>36861</v>
      </c>
      <c r="N135" s="271">
        <v>36892</v>
      </c>
      <c r="O135" s="271">
        <v>36923</v>
      </c>
      <c r="P135" s="271">
        <v>36951</v>
      </c>
      <c r="Q135" s="271">
        <v>36982</v>
      </c>
      <c r="R135" s="271">
        <v>37012</v>
      </c>
      <c r="S135" s="271">
        <v>37043</v>
      </c>
      <c r="T135" s="271">
        <v>37073</v>
      </c>
      <c r="U135" s="271">
        <v>37104</v>
      </c>
      <c r="V135" s="271">
        <v>37135</v>
      </c>
      <c r="W135" s="271">
        <v>37165</v>
      </c>
      <c r="X135" s="271">
        <v>37196</v>
      </c>
      <c r="Y135" s="271">
        <v>37226</v>
      </c>
      <c r="Z135" s="271">
        <v>37257</v>
      </c>
      <c r="AA135" s="271">
        <v>37288</v>
      </c>
      <c r="AB135" s="271">
        <v>37316</v>
      </c>
      <c r="AC135" s="271">
        <v>37347</v>
      </c>
      <c r="AD135" s="271">
        <v>37377</v>
      </c>
      <c r="AE135" s="271">
        <v>37408</v>
      </c>
      <c r="AF135" s="271">
        <v>37438</v>
      </c>
      <c r="AG135" s="271">
        <v>37469</v>
      </c>
      <c r="AH135" s="271">
        <v>37500</v>
      </c>
      <c r="AI135" s="271">
        <v>37530</v>
      </c>
      <c r="AJ135" s="271">
        <v>37561</v>
      </c>
      <c r="AK135" s="271">
        <v>37591</v>
      </c>
      <c r="AL135" s="271">
        <v>37622</v>
      </c>
      <c r="AM135" s="271">
        <v>37653</v>
      </c>
      <c r="AN135" s="271">
        <v>37681</v>
      </c>
      <c r="AO135" s="271">
        <v>37712</v>
      </c>
      <c r="AP135" s="271">
        <v>37742</v>
      </c>
      <c r="AQ135" s="271">
        <v>37773</v>
      </c>
      <c r="AR135" s="271">
        <v>37803</v>
      </c>
      <c r="AS135" s="271">
        <v>37834</v>
      </c>
      <c r="AT135" s="271">
        <v>37865</v>
      </c>
      <c r="AU135" s="271">
        <v>37895</v>
      </c>
      <c r="AV135" s="271">
        <v>37926</v>
      </c>
      <c r="AW135" s="271">
        <v>37956</v>
      </c>
      <c r="AX135" s="271">
        <v>37987</v>
      </c>
      <c r="AY135" s="271">
        <v>38018</v>
      </c>
      <c r="AZ135" s="271">
        <v>38047</v>
      </c>
      <c r="BA135" s="271">
        <v>38078</v>
      </c>
      <c r="BB135" s="271">
        <v>38108</v>
      </c>
      <c r="BC135" s="271">
        <v>38139</v>
      </c>
      <c r="BD135" s="271">
        <v>38169</v>
      </c>
      <c r="BE135" s="271">
        <v>38200</v>
      </c>
      <c r="BF135" s="271">
        <v>38231</v>
      </c>
      <c r="BG135" s="271">
        <v>38261</v>
      </c>
      <c r="BH135" s="271">
        <v>38292</v>
      </c>
      <c r="BI135" s="271">
        <v>38322</v>
      </c>
      <c r="BJ135" s="271">
        <v>38353</v>
      </c>
      <c r="BK135" s="271">
        <v>38384</v>
      </c>
      <c r="BL135" s="271">
        <v>38412</v>
      </c>
      <c r="BM135" s="271">
        <v>38443</v>
      </c>
      <c r="BN135" s="271">
        <v>38473</v>
      </c>
      <c r="BO135" s="271">
        <v>38504</v>
      </c>
      <c r="BP135" s="271">
        <v>38534</v>
      </c>
      <c r="BQ135" s="271">
        <v>38565</v>
      </c>
      <c r="BR135" s="271">
        <v>38596</v>
      </c>
      <c r="BS135" s="271">
        <v>38626</v>
      </c>
      <c r="BT135" s="271">
        <v>38657</v>
      </c>
      <c r="BU135" s="271">
        <v>38687</v>
      </c>
      <c r="BV135" s="271">
        <v>38718</v>
      </c>
      <c r="BW135" s="271">
        <v>38749</v>
      </c>
      <c r="BX135" s="271">
        <v>38777</v>
      </c>
      <c r="BY135" s="271">
        <v>38808</v>
      </c>
      <c r="BZ135" s="271">
        <v>38838</v>
      </c>
      <c r="CA135" s="271">
        <v>38869</v>
      </c>
      <c r="CB135" s="271">
        <v>38899</v>
      </c>
      <c r="CC135" s="271">
        <v>38930</v>
      </c>
      <c r="CD135" s="271">
        <v>38961</v>
      </c>
      <c r="CE135" s="271">
        <v>38991</v>
      </c>
      <c r="CF135" s="271">
        <v>39022</v>
      </c>
      <c r="CG135" s="271">
        <v>39052</v>
      </c>
      <c r="CH135" s="271">
        <v>39083</v>
      </c>
      <c r="CI135" s="271">
        <v>39114</v>
      </c>
      <c r="CJ135" s="271">
        <v>39142</v>
      </c>
      <c r="CK135" s="271">
        <v>39173</v>
      </c>
      <c r="CL135" s="271">
        <v>39203</v>
      </c>
      <c r="CM135" s="271">
        <v>39234</v>
      </c>
      <c r="CN135" s="271">
        <v>39264</v>
      </c>
      <c r="CO135" s="271">
        <v>39295</v>
      </c>
      <c r="CP135" s="271">
        <v>39326</v>
      </c>
      <c r="CQ135" s="271">
        <v>39356</v>
      </c>
      <c r="CR135" s="271">
        <v>39387</v>
      </c>
      <c r="CS135" s="271">
        <v>39417</v>
      </c>
      <c r="CT135" s="271">
        <v>39448</v>
      </c>
      <c r="CU135" s="271">
        <v>39479</v>
      </c>
      <c r="CV135" s="271">
        <v>39508</v>
      </c>
      <c r="CW135" s="271">
        <v>39539</v>
      </c>
      <c r="CX135" s="271">
        <v>39569</v>
      </c>
      <c r="CY135" s="271">
        <v>39600</v>
      </c>
      <c r="CZ135" s="271">
        <v>39630</v>
      </c>
      <c r="DA135" s="271">
        <v>39661</v>
      </c>
      <c r="DB135" s="271">
        <v>39692</v>
      </c>
      <c r="DC135" s="271">
        <v>39722</v>
      </c>
      <c r="DD135" s="271">
        <v>39753</v>
      </c>
      <c r="DE135" s="271">
        <v>39783</v>
      </c>
      <c r="DF135" s="271">
        <v>39814</v>
      </c>
      <c r="DG135" s="271">
        <v>39845</v>
      </c>
      <c r="DH135" s="271">
        <v>39873</v>
      </c>
      <c r="DI135" s="271">
        <v>39904</v>
      </c>
      <c r="DJ135" s="271">
        <v>39934</v>
      </c>
      <c r="DK135" s="271">
        <v>39965</v>
      </c>
      <c r="DL135" s="271">
        <v>39995</v>
      </c>
      <c r="DM135" s="271">
        <v>40026</v>
      </c>
      <c r="DN135" s="271">
        <v>40057</v>
      </c>
      <c r="DO135" s="271">
        <v>40087</v>
      </c>
      <c r="DP135" s="271">
        <v>40118</v>
      </c>
      <c r="DQ135" s="271">
        <v>40148</v>
      </c>
      <c r="DR135" s="271">
        <v>40179</v>
      </c>
      <c r="DS135" s="271">
        <v>40210</v>
      </c>
      <c r="DT135" s="271">
        <v>40238</v>
      </c>
      <c r="DU135" s="271">
        <v>40269</v>
      </c>
      <c r="DV135" s="271">
        <v>40299</v>
      </c>
      <c r="DW135" s="271">
        <v>40330</v>
      </c>
      <c r="DX135" s="271">
        <v>40360</v>
      </c>
      <c r="DY135" s="271">
        <v>40391</v>
      </c>
      <c r="DZ135" s="271">
        <v>40422</v>
      </c>
      <c r="EA135" s="271">
        <v>40452</v>
      </c>
      <c r="EB135" s="271">
        <v>40483</v>
      </c>
      <c r="EC135" s="271">
        <v>40513</v>
      </c>
      <c r="ED135" s="271">
        <v>40544</v>
      </c>
      <c r="EE135" s="271">
        <v>40575</v>
      </c>
      <c r="EF135" s="271">
        <v>40603</v>
      </c>
      <c r="EG135" s="271">
        <v>40634</v>
      </c>
      <c r="EH135" s="271">
        <v>40664</v>
      </c>
      <c r="EI135" s="271">
        <v>40695</v>
      </c>
      <c r="EJ135" s="271">
        <v>40725</v>
      </c>
      <c r="EK135" s="271">
        <v>40756</v>
      </c>
      <c r="EL135" s="271">
        <v>40787</v>
      </c>
      <c r="EM135" s="271">
        <v>40817</v>
      </c>
      <c r="EN135" s="271">
        <v>40848</v>
      </c>
      <c r="EO135" s="271">
        <v>40878</v>
      </c>
      <c r="EP135" s="271">
        <v>40909</v>
      </c>
      <c r="EQ135" s="271">
        <v>40940</v>
      </c>
      <c r="ER135" s="271">
        <v>40969</v>
      </c>
      <c r="ES135" s="271">
        <v>41000</v>
      </c>
      <c r="ET135" s="271">
        <v>41030</v>
      </c>
      <c r="EU135" s="271">
        <v>41061</v>
      </c>
      <c r="EV135" s="271">
        <v>41091</v>
      </c>
      <c r="EW135" s="271">
        <v>41122</v>
      </c>
      <c r="EX135" s="271">
        <v>41153</v>
      </c>
      <c r="EY135" s="271">
        <v>41183</v>
      </c>
      <c r="EZ135" s="271">
        <v>41214</v>
      </c>
      <c r="FA135" s="271">
        <v>41244</v>
      </c>
      <c r="FB135" s="271">
        <v>41275</v>
      </c>
      <c r="FC135" s="271">
        <v>41306</v>
      </c>
      <c r="FD135" s="271">
        <v>41334</v>
      </c>
      <c r="FE135" s="271">
        <v>41365</v>
      </c>
      <c r="FF135" s="271">
        <v>41395</v>
      </c>
      <c r="FG135" s="271">
        <v>41426</v>
      </c>
      <c r="FH135" s="271">
        <v>41456</v>
      </c>
      <c r="FI135" s="271">
        <v>41487</v>
      </c>
      <c r="FJ135" s="271">
        <v>41518</v>
      </c>
      <c r="FK135" s="271">
        <v>41548</v>
      </c>
      <c r="FL135" s="271">
        <v>41579</v>
      </c>
      <c r="FM135" s="271">
        <v>41609</v>
      </c>
      <c r="FN135" s="271">
        <v>41640</v>
      </c>
      <c r="FO135" s="271">
        <v>41671</v>
      </c>
      <c r="FP135" s="271">
        <v>41699</v>
      </c>
      <c r="FQ135" s="271">
        <v>41730</v>
      </c>
      <c r="FR135" s="271">
        <v>41760</v>
      </c>
      <c r="FS135" s="271">
        <v>41791</v>
      </c>
      <c r="FT135" s="271">
        <v>41821</v>
      </c>
      <c r="FU135" s="271">
        <v>41852</v>
      </c>
      <c r="FV135" s="271">
        <v>41883</v>
      </c>
      <c r="FW135" s="271">
        <v>41913</v>
      </c>
      <c r="FX135" s="271">
        <v>41944</v>
      </c>
      <c r="FY135" s="271">
        <v>41974</v>
      </c>
      <c r="FZ135" s="271">
        <v>42005</v>
      </c>
      <c r="GA135" s="271">
        <v>42036</v>
      </c>
      <c r="GB135" s="271">
        <v>42064</v>
      </c>
      <c r="GC135" s="271">
        <v>42095</v>
      </c>
      <c r="GD135" s="271">
        <v>42125</v>
      </c>
      <c r="GE135" s="271">
        <v>42156</v>
      </c>
      <c r="GF135" s="271">
        <v>42186</v>
      </c>
      <c r="GG135" s="271">
        <v>42217</v>
      </c>
      <c r="GH135" s="271">
        <v>42248</v>
      </c>
      <c r="GI135" s="271">
        <v>42278</v>
      </c>
      <c r="GJ135" s="271">
        <v>42309</v>
      </c>
      <c r="GK135" s="271">
        <v>42339</v>
      </c>
      <c r="GL135" s="271">
        <v>42370</v>
      </c>
      <c r="GM135" s="271">
        <v>42401</v>
      </c>
      <c r="GN135" s="271">
        <v>42430</v>
      </c>
      <c r="GO135" s="271">
        <v>42461</v>
      </c>
      <c r="GP135" s="271">
        <v>42491</v>
      </c>
      <c r="GQ135" s="271">
        <v>42522</v>
      </c>
      <c r="GR135" s="271">
        <v>42552</v>
      </c>
      <c r="GS135" s="271">
        <v>42583</v>
      </c>
      <c r="GT135" s="271">
        <v>42614</v>
      </c>
      <c r="GU135" s="271">
        <v>42644</v>
      </c>
      <c r="GV135" s="271">
        <v>42675</v>
      </c>
      <c r="GW135" s="271">
        <v>42705</v>
      </c>
      <c r="GX135" s="271">
        <v>42736</v>
      </c>
      <c r="GY135" s="271">
        <v>42767</v>
      </c>
      <c r="GZ135" s="271">
        <v>42795</v>
      </c>
      <c r="HA135" s="271">
        <v>42826</v>
      </c>
      <c r="HB135" s="271">
        <v>42856</v>
      </c>
      <c r="HC135" s="271">
        <v>42887</v>
      </c>
      <c r="HD135" s="271">
        <v>42917</v>
      </c>
      <c r="HE135" s="271">
        <v>42948</v>
      </c>
      <c r="HF135" s="271">
        <v>42979</v>
      </c>
      <c r="HG135" s="271">
        <v>43009</v>
      </c>
      <c r="HH135" s="271">
        <v>43040</v>
      </c>
      <c r="HI135" s="271">
        <v>43070</v>
      </c>
      <c r="HJ135" s="271">
        <v>43101</v>
      </c>
      <c r="HK135" s="271">
        <v>43132</v>
      </c>
      <c r="HL135" s="271">
        <v>43160</v>
      </c>
      <c r="HM135" s="271">
        <v>43191</v>
      </c>
      <c r="HN135" s="271">
        <v>43221</v>
      </c>
      <c r="HO135" s="271">
        <v>43252</v>
      </c>
      <c r="HP135" s="271">
        <v>43282</v>
      </c>
      <c r="HQ135" s="271">
        <v>43313</v>
      </c>
      <c r="HR135" s="271">
        <v>43344</v>
      </c>
      <c r="HS135" s="271">
        <v>43374</v>
      </c>
      <c r="HT135" s="271">
        <v>43405</v>
      </c>
      <c r="HU135" s="271">
        <v>43435</v>
      </c>
      <c r="HV135" s="271">
        <v>43466</v>
      </c>
      <c r="HW135" s="271">
        <v>43497</v>
      </c>
      <c r="HX135" s="271">
        <v>43525</v>
      </c>
      <c r="HY135" s="271">
        <v>43556</v>
      </c>
      <c r="HZ135" s="271">
        <v>43586</v>
      </c>
      <c r="IA135" s="271">
        <v>43617</v>
      </c>
      <c r="IB135" s="271">
        <v>43647</v>
      </c>
      <c r="IC135" s="271">
        <v>43678</v>
      </c>
      <c r="ID135" s="271">
        <v>43709</v>
      </c>
      <c r="IE135" s="271">
        <v>43739</v>
      </c>
      <c r="IF135" s="271">
        <v>43770</v>
      </c>
      <c r="IG135" s="271">
        <v>43800</v>
      </c>
      <c r="IH135" s="271">
        <v>43831</v>
      </c>
      <c r="II135" s="271">
        <v>43862</v>
      </c>
      <c r="IJ135" s="271">
        <v>43891</v>
      </c>
      <c r="IK135" s="271">
        <v>43922</v>
      </c>
      <c r="IL135" s="271">
        <v>43952</v>
      </c>
      <c r="IM135" s="271">
        <v>43983</v>
      </c>
      <c r="IN135" s="461">
        <v>44013</v>
      </c>
      <c r="IO135" s="461">
        <v>44044</v>
      </c>
      <c r="IP135" s="271">
        <v>44075</v>
      </c>
      <c r="IQ135" s="271">
        <v>44105</v>
      </c>
      <c r="IR135" s="271">
        <v>44136</v>
      </c>
      <c r="IS135" s="271">
        <v>44166</v>
      </c>
      <c r="IT135" s="271">
        <v>44197</v>
      </c>
      <c r="IU135" s="271">
        <v>44228</v>
      </c>
      <c r="IV135" s="271">
        <v>44256</v>
      </c>
      <c r="IW135" s="271">
        <v>44287</v>
      </c>
      <c r="IX135" s="271">
        <v>44317</v>
      </c>
      <c r="IY135" s="271">
        <v>44348</v>
      </c>
      <c r="IZ135" s="271">
        <v>44378</v>
      </c>
      <c r="JA135" s="271">
        <v>44409</v>
      </c>
      <c r="JB135" s="271">
        <v>44440</v>
      </c>
      <c r="JC135" s="271">
        <v>44470</v>
      </c>
      <c r="JD135" s="271">
        <v>44501</v>
      </c>
      <c r="JE135" s="271">
        <v>44531</v>
      </c>
      <c r="JF135" s="271">
        <v>44562</v>
      </c>
      <c r="JG135" s="271">
        <v>44593</v>
      </c>
      <c r="JH135" s="271">
        <v>44621</v>
      </c>
      <c r="JI135" s="271">
        <v>44652</v>
      </c>
      <c r="JJ135" s="271">
        <v>44682</v>
      </c>
      <c r="JK135" s="271">
        <v>44713</v>
      </c>
      <c r="JL135" s="271">
        <v>44743</v>
      </c>
      <c r="JM135" s="271">
        <v>44774</v>
      </c>
      <c r="JN135" s="271">
        <v>44805</v>
      </c>
      <c r="JO135" s="271">
        <v>44835</v>
      </c>
      <c r="JP135" s="271">
        <v>44866</v>
      </c>
      <c r="JQ135" s="271">
        <v>44896</v>
      </c>
      <c r="JR135" s="271">
        <v>44927</v>
      </c>
      <c r="JS135" s="271">
        <v>44958</v>
      </c>
      <c r="JT135" s="271">
        <v>44986</v>
      </c>
      <c r="JU135" s="271">
        <f t="shared" ref="JU135:JZ135" si="52">JU11</f>
        <v>45017</v>
      </c>
      <c r="JV135" s="271">
        <f t="shared" si="52"/>
        <v>45047</v>
      </c>
      <c r="JW135" s="271">
        <f t="shared" si="52"/>
        <v>45078</v>
      </c>
      <c r="JX135" s="271">
        <f t="shared" si="52"/>
        <v>45108</v>
      </c>
      <c r="JY135" s="271">
        <f t="shared" si="52"/>
        <v>45139</v>
      </c>
      <c r="JZ135" s="271">
        <f t="shared" si="52"/>
        <v>45170</v>
      </c>
      <c r="KA135" s="271">
        <f t="shared" ref="KA135:KB135" si="53">KA11</f>
        <v>45200</v>
      </c>
      <c r="KB135" s="271">
        <f t="shared" si="53"/>
        <v>45231</v>
      </c>
      <c r="KC135" s="271">
        <f t="shared" ref="KC135:KD135" si="54">KC11</f>
        <v>45261</v>
      </c>
      <c r="KD135" s="271">
        <f t="shared" si="54"/>
        <v>45292</v>
      </c>
      <c r="KE135" s="271">
        <f>KE11</f>
        <v>45323</v>
      </c>
    </row>
    <row r="136" spans="1:291" ht="12.75" customHeight="1">
      <c r="A136" s="463" t="s">
        <v>454</v>
      </c>
      <c r="B136" s="465"/>
      <c r="C136" s="465"/>
      <c r="D136" s="465"/>
      <c r="E136" s="465"/>
      <c r="F136" s="465"/>
      <c r="G136" s="465"/>
      <c r="H136" s="465"/>
      <c r="I136" s="465"/>
      <c r="J136" s="465"/>
      <c r="K136" s="465"/>
      <c r="L136" s="465"/>
      <c r="M136" s="465"/>
      <c r="N136" s="465"/>
      <c r="O136" s="465"/>
      <c r="P136" s="465"/>
      <c r="Q136" s="465"/>
      <c r="R136" s="465"/>
      <c r="S136" s="465"/>
      <c r="T136" s="465"/>
      <c r="U136" s="465"/>
      <c r="V136" s="465"/>
      <c r="W136" s="465"/>
      <c r="X136" s="465"/>
      <c r="Y136" s="465"/>
      <c r="Z136" s="465"/>
      <c r="AA136" s="465"/>
      <c r="AB136" s="465"/>
      <c r="AC136" s="465"/>
      <c r="AD136" s="465"/>
      <c r="AE136" s="465"/>
      <c r="AF136" s="465"/>
      <c r="AG136" s="465"/>
      <c r="AH136" s="465"/>
      <c r="AI136" s="465"/>
      <c r="AJ136" s="465"/>
      <c r="AK136" s="465"/>
      <c r="AL136" s="465"/>
      <c r="AM136" s="465"/>
      <c r="AN136" s="465"/>
      <c r="AO136" s="465"/>
      <c r="AP136" s="465"/>
      <c r="AQ136" s="465"/>
      <c r="AR136" s="465"/>
      <c r="AS136" s="465"/>
      <c r="AT136" s="465"/>
      <c r="AU136" s="465"/>
      <c r="AV136" s="465"/>
      <c r="AW136" s="465"/>
      <c r="AX136" s="465">
        <v>0</v>
      </c>
      <c r="AY136" s="465">
        <v>0</v>
      </c>
      <c r="AZ136" s="465">
        <v>0</v>
      </c>
      <c r="BA136" s="465">
        <v>375000004.5</v>
      </c>
      <c r="BB136" s="465">
        <v>768120636.5</v>
      </c>
      <c r="BC136" s="465">
        <v>1466363500</v>
      </c>
      <c r="BD136" s="465">
        <v>0</v>
      </c>
      <c r="BE136" s="465">
        <v>0</v>
      </c>
      <c r="BF136" s="465">
        <v>2351296974.0599999</v>
      </c>
      <c r="BG136" s="465">
        <v>1304886984.9913902</v>
      </c>
      <c r="BH136" s="465">
        <v>814718713.75</v>
      </c>
      <c r="BI136" s="465">
        <v>1724257532.3299999</v>
      </c>
      <c r="BJ136" s="465">
        <v>718294106.54999995</v>
      </c>
      <c r="BK136" s="465">
        <v>16000000</v>
      </c>
      <c r="BL136" s="465">
        <v>1117803177.5</v>
      </c>
      <c r="BM136" s="465">
        <v>955708480.60000002</v>
      </c>
      <c r="BN136" s="465">
        <v>264802737.5</v>
      </c>
      <c r="BO136" s="465">
        <v>1608328883.5385001</v>
      </c>
      <c r="BP136" s="465">
        <v>2566731465</v>
      </c>
      <c r="BQ136" s="465">
        <v>0</v>
      </c>
      <c r="BR136" s="465">
        <v>3172431695.8400002</v>
      </c>
      <c r="BS136" s="465">
        <v>953955994</v>
      </c>
      <c r="BT136" s="465">
        <v>885767328</v>
      </c>
      <c r="BU136" s="465">
        <v>1676380586</v>
      </c>
      <c r="BV136" s="465">
        <v>0</v>
      </c>
      <c r="BW136" s="465">
        <v>3622354061</v>
      </c>
      <c r="BX136" s="465">
        <v>2963106308</v>
      </c>
      <c r="BY136" s="465">
        <v>3370620421</v>
      </c>
      <c r="BZ136" s="465">
        <v>1376912602</v>
      </c>
      <c r="CA136" s="465">
        <v>3497202306</v>
      </c>
      <c r="CB136" s="465">
        <v>5320613319.9794998</v>
      </c>
      <c r="CC136" s="465">
        <v>0</v>
      </c>
      <c r="CD136" s="465">
        <v>2087768393</v>
      </c>
      <c r="CE136" s="465">
        <v>4887248913</v>
      </c>
      <c r="CF136" s="465">
        <v>378932220</v>
      </c>
      <c r="CG136" s="465">
        <v>2931538348.3000002</v>
      </c>
      <c r="CH136" s="465">
        <v>1618894585.5</v>
      </c>
      <c r="CI136" s="465">
        <v>5173727212.6000004</v>
      </c>
      <c r="CJ136" s="465">
        <v>3300380366</v>
      </c>
      <c r="CK136" s="465">
        <v>8178592998</v>
      </c>
      <c r="CL136" s="465">
        <v>948371984</v>
      </c>
      <c r="CM136" s="465">
        <v>5852136249.25</v>
      </c>
      <c r="CN136" s="465">
        <v>15997730558</v>
      </c>
      <c r="CO136" s="465">
        <v>275016439.69999999</v>
      </c>
      <c r="CP136" s="465">
        <v>412540401</v>
      </c>
      <c r="CQ136" s="465">
        <v>14838713614.9</v>
      </c>
      <c r="CR136" s="465">
        <v>6684122920</v>
      </c>
      <c r="CS136" s="465">
        <v>6832691188.7700005</v>
      </c>
      <c r="CT136" s="465">
        <v>0</v>
      </c>
      <c r="CU136" s="465">
        <v>387408007</v>
      </c>
      <c r="CV136" s="465">
        <v>1216703202</v>
      </c>
      <c r="CW136" s="465">
        <v>6136336624.25</v>
      </c>
      <c r="CX136" s="465">
        <v>0</v>
      </c>
      <c r="CY136" s="465">
        <v>7080850235.5</v>
      </c>
      <c r="CZ136" s="465">
        <v>19434193128.68</v>
      </c>
      <c r="DA136" s="465">
        <v>0</v>
      </c>
      <c r="DB136" s="465">
        <v>0</v>
      </c>
      <c r="DC136" s="465">
        <v>0</v>
      </c>
      <c r="DD136" s="465">
        <v>0</v>
      </c>
      <c r="DE136" s="465">
        <v>0</v>
      </c>
      <c r="DF136" s="465">
        <v>0</v>
      </c>
      <c r="DG136" s="465">
        <v>0</v>
      </c>
      <c r="DH136" s="465">
        <v>2212895370</v>
      </c>
      <c r="DI136" s="465">
        <v>0</v>
      </c>
      <c r="DJ136" s="465">
        <v>0</v>
      </c>
      <c r="DK136" s="465">
        <v>9119346420</v>
      </c>
      <c r="DL136" s="465">
        <v>7691448565</v>
      </c>
      <c r="DM136" s="465">
        <v>1505104891.5</v>
      </c>
      <c r="DN136" s="465">
        <v>1366916690</v>
      </c>
      <c r="DO136" s="465">
        <v>20489444662</v>
      </c>
      <c r="DP136" s="465">
        <v>2217509999</v>
      </c>
      <c r="DQ136" s="465">
        <v>1380608120</v>
      </c>
      <c r="DR136" s="465">
        <v>643500000</v>
      </c>
      <c r="DS136" s="465">
        <v>2591275461.5</v>
      </c>
      <c r="DT136" s="465">
        <v>4448538000</v>
      </c>
      <c r="DU136" s="465">
        <v>5870288061.5</v>
      </c>
      <c r="DV136" s="465">
        <v>0</v>
      </c>
      <c r="DW136" s="465">
        <v>0</v>
      </c>
      <c r="DX136" s="465">
        <v>9922107000</v>
      </c>
      <c r="DY136" s="465">
        <v>0</v>
      </c>
      <c r="DZ136" s="465">
        <v>120248558770.3</v>
      </c>
      <c r="EA136" s="465">
        <v>3373642916</v>
      </c>
      <c r="EB136" s="465">
        <v>644625000</v>
      </c>
      <c r="EC136" s="465">
        <v>1498797680</v>
      </c>
      <c r="ED136" s="465">
        <v>0</v>
      </c>
      <c r="EE136" s="465">
        <v>4174431740.5</v>
      </c>
      <c r="EF136" s="465">
        <v>453595720.5</v>
      </c>
      <c r="EG136" s="465">
        <v>5488011557</v>
      </c>
      <c r="EH136" s="465">
        <v>1617380736</v>
      </c>
      <c r="EI136" s="465">
        <v>2189435382</v>
      </c>
      <c r="EJ136" s="465">
        <v>2344808279.5</v>
      </c>
      <c r="EK136" s="465">
        <v>0</v>
      </c>
      <c r="EL136" s="465">
        <v>0</v>
      </c>
      <c r="EM136" s="465">
        <v>1722221964.8</v>
      </c>
      <c r="EN136" s="465">
        <v>0</v>
      </c>
      <c r="EO136" s="465">
        <v>0</v>
      </c>
      <c r="EP136" s="465">
        <v>0</v>
      </c>
      <c r="EQ136" s="465">
        <v>0</v>
      </c>
      <c r="ER136" s="465">
        <v>0</v>
      </c>
      <c r="ES136" s="465">
        <v>6052875187.5</v>
      </c>
      <c r="ET136" s="465">
        <v>0</v>
      </c>
      <c r="EU136" s="465">
        <v>2016518856</v>
      </c>
      <c r="EV136" s="465">
        <v>1755000000</v>
      </c>
      <c r="EW136" s="465">
        <v>0</v>
      </c>
      <c r="EX136" s="465">
        <v>0</v>
      </c>
      <c r="EY136" s="465">
        <v>0</v>
      </c>
      <c r="EZ136" s="465">
        <v>497891900</v>
      </c>
      <c r="FA136" s="465">
        <v>2918198284.5</v>
      </c>
      <c r="FB136" s="465">
        <v>768684546</v>
      </c>
      <c r="FC136" s="465">
        <v>527850000</v>
      </c>
      <c r="FD136" s="465">
        <v>57461992.5</v>
      </c>
      <c r="FE136" s="465">
        <v>15632186970.4</v>
      </c>
      <c r="FF136" s="465">
        <v>0</v>
      </c>
      <c r="FG136" s="465">
        <v>425364100</v>
      </c>
      <c r="FH136" s="465">
        <v>914687302.40999997</v>
      </c>
      <c r="FI136" s="465">
        <v>0</v>
      </c>
      <c r="FJ136" s="465">
        <v>0</v>
      </c>
      <c r="FK136" s="465">
        <v>1646735100</v>
      </c>
      <c r="FL136" s="465">
        <v>0</v>
      </c>
      <c r="FM136" s="465">
        <v>3386496232</v>
      </c>
      <c r="FN136" s="465">
        <v>0</v>
      </c>
      <c r="FO136" s="465">
        <v>0</v>
      </c>
      <c r="FP136" s="465">
        <v>0</v>
      </c>
      <c r="FQ136" s="465">
        <v>13959899998.896816</v>
      </c>
      <c r="FR136" s="465">
        <v>0</v>
      </c>
      <c r="FS136" s="465">
        <v>0</v>
      </c>
      <c r="FT136" s="465">
        <v>0</v>
      </c>
      <c r="FU136" s="465">
        <v>0</v>
      </c>
      <c r="FV136" s="465">
        <v>0</v>
      </c>
      <c r="FW136" s="465">
        <v>363461553</v>
      </c>
      <c r="FX136" s="465">
        <v>0</v>
      </c>
      <c r="FY136" s="465">
        <v>0</v>
      </c>
      <c r="FZ136" s="465">
        <v>0</v>
      </c>
      <c r="GA136" s="465">
        <v>0</v>
      </c>
      <c r="GB136" s="465">
        <v>0</v>
      </c>
      <c r="GC136" s="465">
        <v>16107285058.799999</v>
      </c>
      <c r="GD136" s="465">
        <v>0</v>
      </c>
      <c r="GE136" s="465">
        <v>602800013.70000005</v>
      </c>
      <c r="GF136" s="465">
        <v>0</v>
      </c>
      <c r="GG136" s="465">
        <v>0</v>
      </c>
      <c r="GH136" s="465">
        <v>396000000</v>
      </c>
      <c r="GI136" s="465">
        <v>57932406</v>
      </c>
      <c r="GJ136" s="465">
        <v>900000000</v>
      </c>
      <c r="GK136" s="465">
        <v>0</v>
      </c>
      <c r="GL136" s="465">
        <v>0</v>
      </c>
      <c r="GM136" s="465">
        <v>400000000.68000001</v>
      </c>
      <c r="GN136" s="465">
        <v>190474337.46000001</v>
      </c>
      <c r="GO136" s="465">
        <v>2900000001.3200002</v>
      </c>
      <c r="GP136" s="465">
        <v>0</v>
      </c>
      <c r="GQ136" s="465">
        <v>0</v>
      </c>
      <c r="GR136" s="465">
        <v>1535962500</v>
      </c>
      <c r="GS136" s="465">
        <v>1230000000</v>
      </c>
      <c r="GT136" s="465">
        <v>444000000</v>
      </c>
      <c r="GU136" s="465">
        <v>1965246419.5</v>
      </c>
      <c r="GV136" s="465">
        <v>0</v>
      </c>
      <c r="GW136" s="465">
        <v>1975163639</v>
      </c>
      <c r="GX136" s="465">
        <v>0</v>
      </c>
      <c r="GY136" s="465">
        <v>5548357414</v>
      </c>
      <c r="GZ136" s="465">
        <v>2405053617.02</v>
      </c>
      <c r="HA136" s="465">
        <v>4854499070.5</v>
      </c>
      <c r="HB136" s="465">
        <v>1730088492</v>
      </c>
      <c r="HC136" s="465">
        <v>0</v>
      </c>
      <c r="HD136" s="465">
        <v>10059990624.75</v>
      </c>
      <c r="HE136" s="465">
        <v>30555214.559999999</v>
      </c>
      <c r="HF136" s="465">
        <v>6949480799.8800001</v>
      </c>
      <c r="HG136" s="465">
        <v>2007256971.5</v>
      </c>
      <c r="HH136" s="465">
        <v>0</v>
      </c>
      <c r="HI136" s="465">
        <v>8195633372.3999996</v>
      </c>
      <c r="HJ136" s="465">
        <v>0</v>
      </c>
      <c r="HK136" s="465">
        <v>0</v>
      </c>
      <c r="HL136" s="465">
        <v>0</v>
      </c>
      <c r="HM136" s="465">
        <v>6073311289</v>
      </c>
      <c r="HN136" s="465">
        <v>0</v>
      </c>
      <c r="HO136" s="465">
        <v>0</v>
      </c>
      <c r="HP136" s="465">
        <v>0</v>
      </c>
      <c r="HQ136" s="465">
        <v>0</v>
      </c>
      <c r="HR136" s="465">
        <v>0</v>
      </c>
      <c r="HS136" s="465">
        <v>0</v>
      </c>
      <c r="HT136" s="465">
        <v>0</v>
      </c>
      <c r="HU136" s="465">
        <v>4429700000</v>
      </c>
      <c r="HV136" s="465">
        <v>0</v>
      </c>
      <c r="HW136" s="465">
        <v>4338333128</v>
      </c>
      <c r="HX136" s="465">
        <v>714529225.61000001</v>
      </c>
      <c r="HY136" s="465">
        <v>1811895771.75</v>
      </c>
      <c r="HZ136" s="465">
        <v>1066500000</v>
      </c>
      <c r="IA136" s="465">
        <v>21124502219.75</v>
      </c>
      <c r="IB136" s="465">
        <v>24417325343.75</v>
      </c>
      <c r="IC136" s="465">
        <v>0</v>
      </c>
      <c r="ID136" s="465">
        <v>3620844240</v>
      </c>
      <c r="IE136" s="465">
        <v>13432326816.049999</v>
      </c>
      <c r="IF136" s="465">
        <v>6931337500</v>
      </c>
      <c r="IG136" s="465">
        <v>11845634003</v>
      </c>
      <c r="IH136" s="465">
        <f>IH130+IH124</f>
        <v>2335213600</v>
      </c>
      <c r="II136" s="465">
        <f t="shared" ref="II136:IS136" si="55">II130+II124</f>
        <v>28618458253.950001</v>
      </c>
      <c r="IJ136" s="465">
        <f t="shared" si="55"/>
        <v>0</v>
      </c>
      <c r="IK136" s="465">
        <f t="shared" si="55"/>
        <v>0</v>
      </c>
      <c r="IL136" s="465">
        <f t="shared" si="55"/>
        <v>300300000</v>
      </c>
      <c r="IM136" s="465">
        <f t="shared" si="55"/>
        <v>5355000000</v>
      </c>
      <c r="IN136" s="465">
        <f t="shared" si="55"/>
        <v>16550931598.200001</v>
      </c>
      <c r="IO136" s="465">
        <f t="shared" si="55"/>
        <v>9775558995.7999992</v>
      </c>
      <c r="IP136" s="465">
        <f t="shared" si="55"/>
        <v>15981014197.349998</v>
      </c>
      <c r="IQ136" s="465">
        <f t="shared" si="55"/>
        <v>18084476859.310001</v>
      </c>
      <c r="IR136" s="465">
        <f t="shared" si="55"/>
        <v>3885636182.25</v>
      </c>
      <c r="IS136" s="465">
        <f t="shared" si="55"/>
        <v>16854256622.440001</v>
      </c>
      <c r="IT136" s="465">
        <f t="shared" ref="IT136:JA136" si="56">IT130+IT124</f>
        <v>4852177040</v>
      </c>
      <c r="IU136" s="465">
        <f t="shared" si="56"/>
        <v>27188531455.739998</v>
      </c>
      <c r="IV136" s="465">
        <f t="shared" si="56"/>
        <v>0</v>
      </c>
      <c r="IW136" s="465">
        <f t="shared" si="56"/>
        <v>22769024832.5</v>
      </c>
      <c r="IX136" s="465">
        <f t="shared" si="56"/>
        <v>12110645179</v>
      </c>
      <c r="IY136" s="465">
        <f t="shared" si="56"/>
        <v>11539727290.240002</v>
      </c>
      <c r="IZ136" s="465">
        <f t="shared" si="56"/>
        <v>31992991749.599998</v>
      </c>
      <c r="JA136" s="465">
        <f t="shared" si="56"/>
        <v>12026235095.610001</v>
      </c>
      <c r="JB136" s="465">
        <f>JB130+JB124</f>
        <v>4439747350.5</v>
      </c>
      <c r="JC136" s="465">
        <f t="shared" ref="JC136:JD136" si="57">JC130+JC124</f>
        <v>0</v>
      </c>
      <c r="JD136" s="465">
        <f t="shared" si="57"/>
        <v>3188000000</v>
      </c>
      <c r="JE136" s="465">
        <f t="shared" ref="JE136:JF136" si="58">JE130+JE124</f>
        <v>405680536.79999995</v>
      </c>
      <c r="JF136" s="465">
        <f t="shared" si="58"/>
        <v>5697516</v>
      </c>
      <c r="JG136" s="465">
        <f t="shared" ref="JG136:JH136" si="59">JG130+JG124</f>
        <v>11523968777.5</v>
      </c>
      <c r="JH136" s="465">
        <f t="shared" si="59"/>
        <v>6412196</v>
      </c>
      <c r="JI136" s="465">
        <f t="shared" ref="JI136:JK136" si="60">JI130+JI124</f>
        <v>1533800000</v>
      </c>
      <c r="JJ136" s="465">
        <f t="shared" si="60"/>
        <v>0</v>
      </c>
      <c r="JK136" s="465">
        <f t="shared" si="60"/>
        <v>39324938378</v>
      </c>
      <c r="JL136" s="465">
        <f t="shared" ref="JL136:JM136" si="61">JL130+JL124</f>
        <v>0</v>
      </c>
      <c r="JM136" s="465">
        <f t="shared" si="61"/>
        <v>0</v>
      </c>
      <c r="JN136" s="465">
        <f t="shared" ref="JN136:JO136" si="62">JN130+JN124</f>
        <v>2561468740</v>
      </c>
      <c r="JO136" s="465">
        <f t="shared" si="62"/>
        <v>0</v>
      </c>
      <c r="JP136" s="465">
        <f t="shared" ref="JP136:JQ136" si="63">JP130+JP124</f>
        <v>0</v>
      </c>
      <c r="JQ136" s="465">
        <f t="shared" si="63"/>
        <v>2745200004.9200001</v>
      </c>
      <c r="JR136" s="465">
        <f t="shared" ref="JR136:JS136" si="64">JR130+JR124</f>
        <v>0</v>
      </c>
      <c r="JS136" s="465">
        <f t="shared" si="64"/>
        <v>0</v>
      </c>
      <c r="JT136" s="465">
        <f t="shared" ref="JT136:JU136" si="65">JT130+JT124</f>
        <v>4064000000</v>
      </c>
      <c r="JU136" s="465">
        <f t="shared" si="65"/>
        <v>2732446382.5999999</v>
      </c>
      <c r="JV136" s="465">
        <f t="shared" ref="JV136:JW136" si="66">JV130+JV124</f>
        <v>961032719.79999995</v>
      </c>
      <c r="JW136" s="465">
        <f t="shared" si="66"/>
        <v>7249163955.4800005</v>
      </c>
      <c r="JX136" s="465">
        <f t="shared" ref="JX136:JY136" si="67">JX130+JX124</f>
        <v>7271668600</v>
      </c>
      <c r="JY136" s="465">
        <f t="shared" si="67"/>
        <v>6800607992.5799999</v>
      </c>
      <c r="JZ136" s="465">
        <f t="shared" ref="JZ136:KA136" si="68">JZ130+JZ124</f>
        <v>1071774174.15</v>
      </c>
      <c r="KA136" s="465">
        <f t="shared" si="68"/>
        <v>0</v>
      </c>
      <c r="KB136" s="465">
        <f t="shared" ref="KB136:KC136" si="69">KB130+KB124</f>
        <v>1119362247.25</v>
      </c>
      <c r="KC136" s="465">
        <f t="shared" si="69"/>
        <v>800000000.68000007</v>
      </c>
      <c r="KD136" s="465">
        <f t="shared" ref="KD136:KE136" si="70">KD130+KD124</f>
        <v>2493367705.0800004</v>
      </c>
      <c r="KE136" s="465">
        <f t="shared" si="70"/>
        <v>590725000</v>
      </c>
    </row>
    <row r="137" spans="1:291" ht="12.75" customHeight="1">
      <c r="A137" s="463" t="s">
        <v>455</v>
      </c>
      <c r="B137" s="465"/>
      <c r="C137" s="465"/>
      <c r="D137" s="465"/>
      <c r="E137" s="465"/>
      <c r="F137" s="465"/>
      <c r="G137" s="465"/>
      <c r="H137" s="465"/>
      <c r="I137" s="465"/>
      <c r="J137" s="465"/>
      <c r="K137" s="465"/>
      <c r="L137" s="465"/>
      <c r="M137" s="465"/>
      <c r="N137" s="465"/>
      <c r="O137" s="465"/>
      <c r="P137" s="465"/>
      <c r="Q137" s="465"/>
      <c r="R137" s="465"/>
      <c r="S137" s="465"/>
      <c r="T137" s="465"/>
      <c r="U137" s="465"/>
      <c r="V137" s="465"/>
      <c r="W137" s="465"/>
      <c r="X137" s="465"/>
      <c r="Y137" s="465"/>
      <c r="Z137" s="465"/>
      <c r="AA137" s="465"/>
      <c r="AB137" s="465"/>
      <c r="AC137" s="465"/>
      <c r="AD137" s="465"/>
      <c r="AE137" s="465"/>
      <c r="AF137" s="465"/>
      <c r="AG137" s="465"/>
      <c r="AH137" s="465"/>
      <c r="AI137" s="465"/>
      <c r="AJ137" s="465"/>
      <c r="AK137" s="465"/>
      <c r="AL137" s="465"/>
      <c r="AM137" s="465"/>
      <c r="AN137" s="465"/>
      <c r="AO137" s="465"/>
      <c r="AP137" s="465"/>
      <c r="AQ137" s="465"/>
      <c r="AR137" s="465"/>
      <c r="AS137" s="465"/>
      <c r="AT137" s="465"/>
      <c r="AU137" s="465"/>
      <c r="AV137" s="465"/>
      <c r="AW137" s="465"/>
      <c r="AX137" s="465">
        <v>0</v>
      </c>
      <c r="AY137" s="465">
        <v>0</v>
      </c>
      <c r="AZ137" s="465">
        <v>0</v>
      </c>
      <c r="BA137" s="465">
        <v>120003841.56293002</v>
      </c>
      <c r="BB137" s="465">
        <v>243230093.88853705</v>
      </c>
      <c r="BC137" s="465">
        <v>472160817.36132431</v>
      </c>
      <c r="BD137" s="465">
        <v>0</v>
      </c>
      <c r="BE137" s="465">
        <v>0</v>
      </c>
      <c r="BF137" s="465">
        <v>818045557.38677287</v>
      </c>
      <c r="BG137" s="465">
        <v>467035405.90617526</v>
      </c>
      <c r="BH137" s="465">
        <v>294590498.23789978</v>
      </c>
      <c r="BI137" s="465">
        <v>625892993.67294383</v>
      </c>
      <c r="BJ137" s="465">
        <v>273656700.14858276</v>
      </c>
      <c r="BK137" s="465">
        <v>6165703.2755298642</v>
      </c>
      <c r="BL137" s="465">
        <v>411743226.1096254</v>
      </c>
      <c r="BM137" s="465">
        <v>376857044.41243738</v>
      </c>
      <c r="BN137" s="465">
        <v>108113639.61131752</v>
      </c>
      <c r="BO137" s="465">
        <v>659331812.61948526</v>
      </c>
      <c r="BP137" s="465">
        <v>1093929233.4519708</v>
      </c>
      <c r="BQ137" s="465">
        <v>0</v>
      </c>
      <c r="BR137" s="465">
        <v>1373597519.3389738</v>
      </c>
      <c r="BS137" s="465">
        <v>418546774.54030126</v>
      </c>
      <c r="BT137" s="465">
        <v>399228074.09744442</v>
      </c>
      <c r="BU137" s="465">
        <v>736007166.82180679</v>
      </c>
      <c r="BV137" s="465">
        <v>0</v>
      </c>
      <c r="BW137" s="465">
        <v>1674557512.870939</v>
      </c>
      <c r="BX137" s="465">
        <v>1381429059.575582</v>
      </c>
      <c r="BY137" s="465">
        <v>1582427619.706336</v>
      </c>
      <c r="BZ137" s="465">
        <v>654139092.70043874</v>
      </c>
      <c r="CA137" s="465">
        <v>1560468015.6618695</v>
      </c>
      <c r="CB137" s="465">
        <v>2446497454.7808652</v>
      </c>
      <c r="CC137" s="465">
        <v>0</v>
      </c>
      <c r="CD137" s="465">
        <v>944691580.54298639</v>
      </c>
      <c r="CE137" s="465">
        <v>2286390398.2354145</v>
      </c>
      <c r="CF137" s="465">
        <v>175431583.33333331</v>
      </c>
      <c r="CG137" s="465">
        <v>1363520473.5995803</v>
      </c>
      <c r="CH137" s="465">
        <v>760793864.59859848</v>
      </c>
      <c r="CI137" s="465">
        <v>2464574072.1289587</v>
      </c>
      <c r="CJ137" s="465">
        <v>1592186701.8148308</v>
      </c>
      <c r="CK137" s="465">
        <v>4028138724.3690529</v>
      </c>
      <c r="CL137" s="465">
        <v>474886958.37818801</v>
      </c>
      <c r="CM137" s="465">
        <v>3028099431.2347927</v>
      </c>
      <c r="CN137" s="465">
        <v>8541524407.0223494</v>
      </c>
      <c r="CO137" s="465">
        <v>134811980.24509802</v>
      </c>
      <c r="CP137" s="465">
        <v>221795914.51612902</v>
      </c>
      <c r="CQ137" s="465">
        <v>8325565540.8249626</v>
      </c>
      <c r="CR137" s="465">
        <v>3759596801.3278852</v>
      </c>
      <c r="CS137" s="465">
        <v>3787312995.718091</v>
      </c>
      <c r="CT137" s="465">
        <v>0</v>
      </c>
      <c r="CU137" s="465">
        <v>229128869.43094647</v>
      </c>
      <c r="CV137" s="465">
        <v>718115565.13014233</v>
      </c>
      <c r="CW137" s="465">
        <v>3672349381.0510559</v>
      </c>
      <c r="CX137" s="465">
        <v>0</v>
      </c>
      <c r="CY137" s="465">
        <v>4330789533.6183348</v>
      </c>
      <c r="CZ137" s="465">
        <v>12222762974.012579</v>
      </c>
      <c r="DA137" s="465">
        <v>0</v>
      </c>
      <c r="DB137" s="465">
        <v>0</v>
      </c>
      <c r="DC137" s="465">
        <v>0</v>
      </c>
      <c r="DD137" s="465">
        <v>0</v>
      </c>
      <c r="DE137" s="465">
        <v>0</v>
      </c>
      <c r="DF137" s="465">
        <v>0</v>
      </c>
      <c r="DG137" s="465">
        <v>0</v>
      </c>
      <c r="DH137" s="465">
        <v>989003517.31843579</v>
      </c>
      <c r="DI137" s="465">
        <v>0</v>
      </c>
      <c r="DJ137" s="465">
        <v>0</v>
      </c>
      <c r="DK137" s="465">
        <v>4675700999.3255939</v>
      </c>
      <c r="DL137" s="465">
        <v>4009628794.9215159</v>
      </c>
      <c r="DM137" s="465">
        <v>803751410.60557508</v>
      </c>
      <c r="DN137" s="465">
        <v>763214232.27247357</v>
      </c>
      <c r="DO137" s="465">
        <v>11686361140.858974</v>
      </c>
      <c r="DP137" s="465">
        <v>1282834175.4083247</v>
      </c>
      <c r="DQ137" s="465">
        <v>779303017.98105669</v>
      </c>
      <c r="DR137" s="465">
        <v>343236611.90526992</v>
      </c>
      <c r="DS137" s="465">
        <v>1383155735.1372855</v>
      </c>
      <c r="DT137" s="465">
        <v>2473949339.2011824</v>
      </c>
      <c r="DU137" s="465">
        <v>3348899059.3518057</v>
      </c>
      <c r="DV137" s="465">
        <v>0</v>
      </c>
      <c r="DW137" s="465">
        <v>0</v>
      </c>
      <c r="DX137" s="465">
        <v>5580259342.5914307</v>
      </c>
      <c r="DY137" s="465">
        <v>0</v>
      </c>
      <c r="DZ137" s="465">
        <v>70320794602.514618</v>
      </c>
      <c r="EA137" s="465">
        <v>1984900057.973037</v>
      </c>
      <c r="EB137" s="465">
        <v>378212274.11405778</v>
      </c>
      <c r="EC137" s="465">
        <v>879009636.64209914</v>
      </c>
      <c r="ED137" s="465">
        <v>0</v>
      </c>
      <c r="EE137" s="465">
        <v>2502115387.6606436</v>
      </c>
      <c r="EF137" s="465">
        <v>273927000.72468144</v>
      </c>
      <c r="EG137" s="465">
        <v>3463775985.5715256</v>
      </c>
      <c r="EH137" s="465">
        <v>1013928310.7805405</v>
      </c>
      <c r="EI137" s="465">
        <v>1391291288.1755981</v>
      </c>
      <c r="EJ137" s="465">
        <v>1500158673.1027503</v>
      </c>
      <c r="EK137" s="465">
        <v>0</v>
      </c>
      <c r="EL137" s="465">
        <v>0</v>
      </c>
      <c r="EM137" s="465">
        <v>950663482.44645607</v>
      </c>
      <c r="EN137" s="465">
        <v>0</v>
      </c>
      <c r="EO137" s="465">
        <v>0</v>
      </c>
      <c r="EP137" s="465">
        <v>0</v>
      </c>
      <c r="EQ137" s="465">
        <v>0</v>
      </c>
      <c r="ER137" s="465">
        <v>0</v>
      </c>
      <c r="ES137" s="465">
        <v>3214042865.6106415</v>
      </c>
      <c r="ET137" s="465">
        <v>0</v>
      </c>
      <c r="EU137" s="465">
        <v>990964160.75</v>
      </c>
      <c r="EV137" s="465">
        <v>867652148.12</v>
      </c>
      <c r="EW137" s="465">
        <v>0</v>
      </c>
      <c r="EX137" s="465">
        <v>0</v>
      </c>
      <c r="EY137" s="465">
        <v>0</v>
      </c>
      <c r="EZ137" s="465">
        <v>236258849.76748598</v>
      </c>
      <c r="FA137" s="465">
        <v>1401366492.8660791</v>
      </c>
      <c r="FB137" s="465">
        <v>379766091.59626502</v>
      </c>
      <c r="FC137" s="465">
        <v>268817478.10144633</v>
      </c>
      <c r="FD137" s="465">
        <v>29425436.552642357</v>
      </c>
      <c r="FE137" s="465">
        <v>7804121420.4538317</v>
      </c>
      <c r="FF137" s="465">
        <v>0</v>
      </c>
      <c r="FG137" s="465">
        <v>200171341.17647058</v>
      </c>
      <c r="FH137" s="465">
        <v>408999866.93346447</v>
      </c>
      <c r="FI137" s="465">
        <v>0</v>
      </c>
      <c r="FJ137" s="465">
        <v>0</v>
      </c>
      <c r="FK137" s="465">
        <v>757605507.98504925</v>
      </c>
      <c r="FL137" s="465">
        <v>0</v>
      </c>
      <c r="FM137" s="465">
        <v>1459696651.724138</v>
      </c>
      <c r="FN137" s="465">
        <v>0</v>
      </c>
      <c r="FO137" s="465">
        <v>0</v>
      </c>
      <c r="FP137" s="465">
        <v>0</v>
      </c>
      <c r="FQ137" s="465">
        <v>6243246868.9162855</v>
      </c>
      <c r="FR137" s="465">
        <v>0</v>
      </c>
      <c r="FS137" s="465">
        <v>0</v>
      </c>
      <c r="FT137" s="465">
        <v>0</v>
      </c>
      <c r="FU137" s="465">
        <v>0</v>
      </c>
      <c r="FV137" s="465">
        <v>0</v>
      </c>
      <c r="FW137" s="465">
        <v>146574808.64620721</v>
      </c>
      <c r="FX137" s="465">
        <v>0</v>
      </c>
      <c r="FY137" s="465">
        <v>0</v>
      </c>
      <c r="FZ137" s="465">
        <v>0</v>
      </c>
      <c r="GA137" s="465">
        <v>0</v>
      </c>
      <c r="GB137" s="465">
        <v>0</v>
      </c>
      <c r="GC137" s="465">
        <v>5483331083.8468084</v>
      </c>
      <c r="GD137" s="465">
        <v>0</v>
      </c>
      <c r="GE137" s="465">
        <v>190253760.16285825</v>
      </c>
      <c r="GF137" s="465">
        <v>0</v>
      </c>
      <c r="GG137" s="465">
        <v>0</v>
      </c>
      <c r="GH137" s="465">
        <v>96488876.976681858</v>
      </c>
      <c r="GI137" s="465">
        <v>14558075.589284817</v>
      </c>
      <c r="GJ137" s="465">
        <v>240371775.01201856</v>
      </c>
      <c r="GK137" s="465">
        <v>0</v>
      </c>
      <c r="GL137" s="465">
        <v>0</v>
      </c>
      <c r="GM137" s="465">
        <v>100250626.7368421</v>
      </c>
      <c r="GN137" s="465">
        <v>52514222.784042351</v>
      </c>
      <c r="GO137" s="465">
        <v>799153932.82246614</v>
      </c>
      <c r="GP137" s="465">
        <v>0</v>
      </c>
      <c r="GQ137" s="465">
        <v>0</v>
      </c>
      <c r="GR137" s="465">
        <v>469139431.88759929</v>
      </c>
      <c r="GS137" s="465">
        <v>387413776.81186807</v>
      </c>
      <c r="GT137" s="465">
        <v>136716344.37738639</v>
      </c>
      <c r="GU137" s="465">
        <v>624242618.08316493</v>
      </c>
      <c r="GV137" s="465">
        <v>0</v>
      </c>
      <c r="GW137" s="465">
        <v>588091359.19728458</v>
      </c>
      <c r="GX137" s="465">
        <v>0</v>
      </c>
      <c r="GY137" s="465">
        <v>1781853758.8347654</v>
      </c>
      <c r="GZ137" s="465">
        <v>760539359.64962208</v>
      </c>
      <c r="HA137" s="465">
        <v>1552477501.1408007</v>
      </c>
      <c r="HB137" s="465">
        <v>530230314.13773024</v>
      </c>
      <c r="HC137" s="465">
        <v>0</v>
      </c>
      <c r="HD137" s="465">
        <v>3189402263.621994</v>
      </c>
      <c r="HE137" s="465">
        <v>9785810.4534973092</v>
      </c>
      <c r="HF137" s="465">
        <v>2208699898.477509</v>
      </c>
      <c r="HG137" s="465">
        <v>625414929.11118436</v>
      </c>
      <c r="HH137" s="465">
        <v>0</v>
      </c>
      <c r="HI137" s="465">
        <v>2474891952.7921133</v>
      </c>
      <c r="HJ137" s="465">
        <v>0</v>
      </c>
      <c r="HK137" s="465">
        <v>0</v>
      </c>
      <c r="HL137" s="465">
        <v>0</v>
      </c>
      <c r="HM137" s="465">
        <v>1746887578.783278</v>
      </c>
      <c r="HN137" s="465">
        <v>0</v>
      </c>
      <c r="HO137" s="465">
        <v>0</v>
      </c>
      <c r="HP137" s="465">
        <v>0</v>
      </c>
      <c r="HQ137" s="465">
        <v>0</v>
      </c>
      <c r="HR137" s="465">
        <v>0</v>
      </c>
      <c r="HS137" s="465">
        <v>0</v>
      </c>
      <c r="HT137" s="465">
        <v>0</v>
      </c>
      <c r="HU137" s="465">
        <v>1139932502.7466078</v>
      </c>
      <c r="HV137" s="465">
        <v>0</v>
      </c>
      <c r="HW137" s="465">
        <v>1172953107.5217497</v>
      </c>
      <c r="HX137" s="465">
        <v>184299516.53598145</v>
      </c>
      <c r="HY137" s="465">
        <v>466062259.91000003</v>
      </c>
      <c r="HZ137" s="465">
        <v>264495808.73964587</v>
      </c>
      <c r="IA137" s="465">
        <v>5461083722.1186018</v>
      </c>
      <c r="IB137" s="465">
        <v>6473319976.14991</v>
      </c>
      <c r="IC137" s="465">
        <v>0</v>
      </c>
      <c r="ID137" s="465">
        <v>872565494.82767677</v>
      </c>
      <c r="IE137" s="465">
        <v>3294324682.3622103</v>
      </c>
      <c r="IF137" s="465">
        <v>1650093572.5678706</v>
      </c>
      <c r="IG137" s="465">
        <v>2895561669.7704234</v>
      </c>
      <c r="IH137" s="465">
        <f>IH131+IH125</f>
        <v>550373210.06256461</v>
      </c>
      <c r="II137" s="465">
        <f t="shared" ref="II137:IY137" si="71">II131+II125</f>
        <v>6646604965.9704971</v>
      </c>
      <c r="IJ137" s="465">
        <f t="shared" si="71"/>
        <v>0</v>
      </c>
      <c r="IK137" s="465">
        <f t="shared" si="71"/>
        <v>0</v>
      </c>
      <c r="IL137" s="465">
        <f t="shared" si="71"/>
        <v>51572240.636109158</v>
      </c>
      <c r="IM137" s="465">
        <f t="shared" si="71"/>
        <v>1031028653.546165</v>
      </c>
      <c r="IN137" s="465">
        <f t="shared" si="71"/>
        <v>3111066579.5810809</v>
      </c>
      <c r="IO137" s="465">
        <f t="shared" si="71"/>
        <v>1773339584.193048</v>
      </c>
      <c r="IP137" s="465">
        <f t="shared" si="71"/>
        <v>2939528369.1384025</v>
      </c>
      <c r="IQ137" s="465">
        <f t="shared" si="71"/>
        <v>3229041962.9146252</v>
      </c>
      <c r="IR137" s="465">
        <f t="shared" si="71"/>
        <v>712228238.81070256</v>
      </c>
      <c r="IS137" s="465">
        <f t="shared" si="71"/>
        <v>3303381032.4317083</v>
      </c>
      <c r="IT137" s="465">
        <f t="shared" si="71"/>
        <v>909756198.25530326</v>
      </c>
      <c r="IU137" s="465">
        <f t="shared" si="71"/>
        <v>5036460370.7483826</v>
      </c>
      <c r="IV137" s="465">
        <f t="shared" si="71"/>
        <v>0</v>
      </c>
      <c r="IW137" s="465">
        <f t="shared" si="71"/>
        <v>4123748579.6124892</v>
      </c>
      <c r="IX137" s="465">
        <f t="shared" si="71"/>
        <v>2282541159.5415816</v>
      </c>
      <c r="IY137" s="465">
        <f t="shared" si="71"/>
        <v>2312133129.4871144</v>
      </c>
      <c r="IZ137" s="465">
        <f>IZ131+IZ125</f>
        <v>6243809493.1156588</v>
      </c>
      <c r="JA137" s="465">
        <f>JA131+JA125</f>
        <v>2301718493.0847631</v>
      </c>
      <c r="JB137" s="465">
        <f>JB131+JB125</f>
        <v>838065809.32475603</v>
      </c>
      <c r="JC137" s="465">
        <f t="shared" ref="JC137:JD137" si="72">JC131+JC125</f>
        <v>0</v>
      </c>
      <c r="JD137" s="465">
        <f t="shared" si="72"/>
        <v>572566313.26996088</v>
      </c>
      <c r="JE137" s="465">
        <f t="shared" ref="JE137:JF137" si="73">JE131+JE125</f>
        <v>73011398.891368508</v>
      </c>
      <c r="JF137" s="465">
        <f t="shared" si="73"/>
        <v>1059017.8438661711</v>
      </c>
      <c r="JG137" s="465">
        <f t="shared" ref="JG137:JH137" si="74">JG131+JG125</f>
        <v>2200006904.358181</v>
      </c>
      <c r="JH137" s="465">
        <f t="shared" si="74"/>
        <v>1338523.3274188498</v>
      </c>
      <c r="JI137" s="465">
        <f t="shared" ref="JI137:JK137" si="75">JI131+JI125</f>
        <v>324191604.94344354</v>
      </c>
      <c r="JJ137" s="465">
        <f t="shared" si="75"/>
        <v>0</v>
      </c>
      <c r="JK137" s="465">
        <f t="shared" si="75"/>
        <v>7684819877.7089949</v>
      </c>
      <c r="JL137" s="465">
        <f t="shared" ref="JL137:JM137" si="76">JL131+JL125</f>
        <v>0</v>
      </c>
      <c r="JM137" s="465">
        <f t="shared" si="76"/>
        <v>0</v>
      </c>
      <c r="JN137" s="465">
        <f t="shared" ref="JN137:JO137" si="77">JN131+JN125</f>
        <v>494250930.21099079</v>
      </c>
      <c r="JO137" s="465">
        <f t="shared" si="77"/>
        <v>0</v>
      </c>
      <c r="JP137" s="465">
        <f t="shared" ref="JP137:JQ137" si="78">JP131+JP125</f>
        <v>0</v>
      </c>
      <c r="JQ137" s="465">
        <f t="shared" si="78"/>
        <v>528430034.01708698</v>
      </c>
      <c r="JR137" s="465">
        <f t="shared" ref="JR137:JS137" si="79">JR131+JR125</f>
        <v>0</v>
      </c>
      <c r="JS137" s="465">
        <f t="shared" si="79"/>
        <v>0</v>
      </c>
      <c r="JT137" s="465">
        <f t="shared" ref="JT137:JU137" si="80">JT131+JT125</f>
        <v>774582118.28387368</v>
      </c>
      <c r="JU137" s="465">
        <f t="shared" si="80"/>
        <v>545529920.96307802</v>
      </c>
      <c r="JV137" s="465">
        <f t="shared" ref="JV137:JW137" si="81">JV131+JV125</f>
        <v>189489267.99842334</v>
      </c>
      <c r="JW137" s="465">
        <f t="shared" si="81"/>
        <v>1499996710.9448864</v>
      </c>
      <c r="JX137" s="465">
        <f t="shared" ref="JX137:JY137" si="82">JX131+JX125</f>
        <v>1506713768.7117486</v>
      </c>
      <c r="JY137" s="465">
        <f t="shared" si="82"/>
        <v>1392164697.1501138</v>
      </c>
      <c r="JZ137" s="465">
        <f t="shared" ref="JZ137:KA137" si="83">JZ131+JZ125</f>
        <v>217484877.92226499</v>
      </c>
      <c r="KA137" s="465">
        <f t="shared" si="83"/>
        <v>0</v>
      </c>
      <c r="KB137" s="465">
        <f t="shared" ref="KB137:KC137" si="84">KB131+KB125</f>
        <v>228712174.28142136</v>
      </c>
      <c r="KC137" s="465">
        <f t="shared" si="84"/>
        <v>162454629.78328353</v>
      </c>
      <c r="KD137" s="465">
        <f t="shared" ref="KD137:KE137" si="85">KD131+KD125</f>
        <v>503354740.09892005</v>
      </c>
      <c r="KE137" s="465">
        <f t="shared" si="85"/>
        <v>118846990.04863691</v>
      </c>
    </row>
    <row r="138" spans="1:291" ht="12.75" customHeight="1">
      <c r="A138" s="464" t="s">
        <v>272</v>
      </c>
      <c r="B138" s="466"/>
      <c r="C138" s="466"/>
      <c r="D138" s="466"/>
      <c r="E138" s="466"/>
      <c r="F138" s="466"/>
      <c r="G138" s="466"/>
      <c r="H138" s="466"/>
      <c r="I138" s="466"/>
      <c r="J138" s="466"/>
      <c r="K138" s="466"/>
      <c r="L138" s="466"/>
      <c r="M138" s="466"/>
      <c r="N138" s="466"/>
      <c r="O138" s="466"/>
      <c r="P138" s="466"/>
      <c r="Q138" s="466"/>
      <c r="R138" s="466"/>
      <c r="S138" s="466"/>
      <c r="T138" s="466"/>
      <c r="U138" s="466"/>
      <c r="V138" s="466"/>
      <c r="W138" s="466"/>
      <c r="X138" s="466"/>
      <c r="Y138" s="466"/>
      <c r="Z138" s="466"/>
      <c r="AA138" s="466"/>
      <c r="AB138" s="466"/>
      <c r="AC138" s="466"/>
      <c r="AD138" s="466"/>
      <c r="AE138" s="466"/>
      <c r="AF138" s="466"/>
      <c r="AG138" s="466"/>
      <c r="AH138" s="466"/>
      <c r="AI138" s="466"/>
      <c r="AJ138" s="466"/>
      <c r="AK138" s="466"/>
      <c r="AL138" s="466"/>
      <c r="AM138" s="466"/>
      <c r="AN138" s="466"/>
      <c r="AO138" s="466"/>
      <c r="AP138" s="466"/>
      <c r="AQ138" s="466"/>
      <c r="AR138" s="466"/>
      <c r="AS138" s="466"/>
      <c r="AT138" s="466"/>
      <c r="AU138" s="466"/>
      <c r="AV138" s="466"/>
      <c r="AW138" s="466"/>
      <c r="AX138" s="466">
        <v>0</v>
      </c>
      <c r="AY138" s="466">
        <v>0</v>
      </c>
      <c r="AZ138" s="466">
        <v>0</v>
      </c>
      <c r="BA138" s="466">
        <v>1</v>
      </c>
      <c r="BB138" s="466">
        <v>1</v>
      </c>
      <c r="BC138" s="466">
        <v>2</v>
      </c>
      <c r="BD138" s="466">
        <v>0</v>
      </c>
      <c r="BE138" s="466">
        <v>0</v>
      </c>
      <c r="BF138" s="466">
        <v>3</v>
      </c>
      <c r="BG138" s="466">
        <v>2</v>
      </c>
      <c r="BH138" s="466">
        <v>2</v>
      </c>
      <c r="BI138" s="466">
        <v>4</v>
      </c>
      <c r="BJ138" s="466">
        <v>1</v>
      </c>
      <c r="BK138" s="466">
        <v>1</v>
      </c>
      <c r="BL138" s="466">
        <v>2</v>
      </c>
      <c r="BM138" s="466">
        <v>2</v>
      </c>
      <c r="BN138" s="466">
        <v>1</v>
      </c>
      <c r="BO138" s="466">
        <v>2</v>
      </c>
      <c r="BP138" s="466">
        <v>3</v>
      </c>
      <c r="BQ138" s="466">
        <v>0</v>
      </c>
      <c r="BR138" s="466">
        <v>3</v>
      </c>
      <c r="BS138" s="466">
        <v>1</v>
      </c>
      <c r="BT138" s="466">
        <v>1</v>
      </c>
      <c r="BU138" s="466">
        <v>2</v>
      </c>
      <c r="BV138" s="466">
        <v>0</v>
      </c>
      <c r="BW138" s="466">
        <v>5</v>
      </c>
      <c r="BX138" s="466">
        <v>4</v>
      </c>
      <c r="BY138" s="466">
        <v>7</v>
      </c>
      <c r="BZ138" s="466">
        <v>3</v>
      </c>
      <c r="CA138" s="466">
        <v>4</v>
      </c>
      <c r="CB138" s="466">
        <v>4</v>
      </c>
      <c r="CC138" s="466">
        <v>0</v>
      </c>
      <c r="CD138" s="466">
        <v>2</v>
      </c>
      <c r="CE138" s="466">
        <v>7</v>
      </c>
      <c r="CF138" s="466">
        <v>1</v>
      </c>
      <c r="CG138" s="466">
        <v>5</v>
      </c>
      <c r="CH138" s="466">
        <v>3</v>
      </c>
      <c r="CI138" s="466">
        <v>6</v>
      </c>
      <c r="CJ138" s="466">
        <v>3</v>
      </c>
      <c r="CK138" s="466">
        <v>13</v>
      </c>
      <c r="CL138" s="466">
        <v>2</v>
      </c>
      <c r="CM138" s="466">
        <v>8</v>
      </c>
      <c r="CN138" s="466">
        <v>19</v>
      </c>
      <c r="CO138" s="466">
        <v>1</v>
      </c>
      <c r="CP138" s="466">
        <v>1</v>
      </c>
      <c r="CQ138" s="466">
        <v>14</v>
      </c>
      <c r="CR138" s="466">
        <v>2</v>
      </c>
      <c r="CS138" s="466">
        <v>4</v>
      </c>
      <c r="CT138" s="466">
        <v>0</v>
      </c>
      <c r="CU138" s="466">
        <v>2</v>
      </c>
      <c r="CV138" s="466">
        <v>1</v>
      </c>
      <c r="CW138" s="466">
        <v>6</v>
      </c>
      <c r="CX138" s="466">
        <v>0</v>
      </c>
      <c r="CY138" s="466">
        <v>2</v>
      </c>
      <c r="CZ138" s="466">
        <v>1</v>
      </c>
      <c r="DA138" s="466">
        <v>0</v>
      </c>
      <c r="DB138" s="466">
        <v>0</v>
      </c>
      <c r="DC138" s="466">
        <v>0</v>
      </c>
      <c r="DD138" s="466">
        <v>0</v>
      </c>
      <c r="DE138" s="466">
        <v>0</v>
      </c>
      <c r="DF138" s="466">
        <v>0</v>
      </c>
      <c r="DG138" s="466">
        <v>0</v>
      </c>
      <c r="DH138" s="466">
        <v>1</v>
      </c>
      <c r="DI138" s="466">
        <v>0</v>
      </c>
      <c r="DJ138" s="466">
        <v>0</v>
      </c>
      <c r="DK138" s="466">
        <v>2</v>
      </c>
      <c r="DL138" s="466">
        <v>4</v>
      </c>
      <c r="DM138" s="466">
        <v>1</v>
      </c>
      <c r="DN138" s="466">
        <v>2</v>
      </c>
      <c r="DO138" s="466">
        <v>9</v>
      </c>
      <c r="DP138" s="466">
        <v>3</v>
      </c>
      <c r="DQ138" s="466">
        <v>2</v>
      </c>
      <c r="DR138" s="466">
        <v>1</v>
      </c>
      <c r="DS138" s="466">
        <v>3</v>
      </c>
      <c r="DT138" s="466">
        <v>3</v>
      </c>
      <c r="DU138" s="466">
        <v>6</v>
      </c>
      <c r="DV138" s="466">
        <v>0</v>
      </c>
      <c r="DW138" s="466">
        <v>0</v>
      </c>
      <c r="DX138" s="466">
        <v>2</v>
      </c>
      <c r="DY138" s="466">
        <v>0</v>
      </c>
      <c r="DZ138" s="466">
        <v>1</v>
      </c>
      <c r="EA138" s="466">
        <v>3</v>
      </c>
      <c r="EB138" s="466">
        <v>1</v>
      </c>
      <c r="EC138" s="466">
        <v>2</v>
      </c>
      <c r="ED138" s="466">
        <v>0</v>
      </c>
      <c r="EE138" s="466">
        <v>8</v>
      </c>
      <c r="EF138" s="466">
        <v>1</v>
      </c>
      <c r="EG138" s="466">
        <v>2</v>
      </c>
      <c r="EH138" s="466">
        <v>2</v>
      </c>
      <c r="EI138" s="466">
        <v>3</v>
      </c>
      <c r="EJ138" s="466">
        <v>5</v>
      </c>
      <c r="EK138" s="466">
        <v>0</v>
      </c>
      <c r="EL138" s="466">
        <v>0</v>
      </c>
      <c r="EM138" s="466">
        <v>1</v>
      </c>
      <c r="EN138" s="466">
        <v>0</v>
      </c>
      <c r="EO138" s="466">
        <v>0</v>
      </c>
      <c r="EP138" s="466">
        <v>0</v>
      </c>
      <c r="EQ138" s="466">
        <v>0</v>
      </c>
      <c r="ER138" s="466">
        <v>0</v>
      </c>
      <c r="ES138" s="466">
        <v>5</v>
      </c>
      <c r="ET138" s="466">
        <v>0</v>
      </c>
      <c r="EU138" s="466">
        <v>2</v>
      </c>
      <c r="EV138" s="466">
        <v>1</v>
      </c>
      <c r="EW138" s="466">
        <v>0</v>
      </c>
      <c r="EX138" s="466">
        <v>0</v>
      </c>
      <c r="EY138" s="466">
        <v>0</v>
      </c>
      <c r="EZ138" s="466">
        <v>1</v>
      </c>
      <c r="FA138" s="466">
        <v>3</v>
      </c>
      <c r="FB138" s="466">
        <v>1</v>
      </c>
      <c r="FC138" s="466">
        <v>1</v>
      </c>
      <c r="FD138" s="466">
        <v>1</v>
      </c>
      <c r="FE138" s="466">
        <v>7</v>
      </c>
      <c r="FF138" s="466">
        <v>0</v>
      </c>
      <c r="FG138" s="466">
        <v>1</v>
      </c>
      <c r="FH138" s="466">
        <v>1</v>
      </c>
      <c r="FI138" s="466">
        <v>0</v>
      </c>
      <c r="FJ138" s="466">
        <v>0</v>
      </c>
      <c r="FK138" s="466">
        <v>3</v>
      </c>
      <c r="FL138" s="466">
        <v>0</v>
      </c>
      <c r="FM138" s="466">
        <v>2</v>
      </c>
      <c r="FN138" s="466">
        <v>0</v>
      </c>
      <c r="FO138" s="466">
        <v>0</v>
      </c>
      <c r="FP138" s="466">
        <v>0</v>
      </c>
      <c r="FQ138" s="466">
        <v>1</v>
      </c>
      <c r="FR138" s="466">
        <v>0</v>
      </c>
      <c r="FS138" s="466">
        <v>0</v>
      </c>
      <c r="FT138" s="466">
        <v>0</v>
      </c>
      <c r="FU138" s="466">
        <v>0</v>
      </c>
      <c r="FV138" s="466">
        <v>0</v>
      </c>
      <c r="FW138" s="466">
        <v>1</v>
      </c>
      <c r="FX138" s="466">
        <v>0</v>
      </c>
      <c r="FY138" s="466">
        <v>0</v>
      </c>
      <c r="FZ138" s="466">
        <v>0</v>
      </c>
      <c r="GA138" s="466">
        <v>0</v>
      </c>
      <c r="GB138" s="466">
        <v>0</v>
      </c>
      <c r="GC138" s="466">
        <v>1</v>
      </c>
      <c r="GD138" s="466">
        <v>0</v>
      </c>
      <c r="GE138" s="466">
        <v>1</v>
      </c>
      <c r="GF138" s="466">
        <v>0</v>
      </c>
      <c r="GG138" s="466">
        <v>0</v>
      </c>
      <c r="GH138" s="466">
        <v>1</v>
      </c>
      <c r="GI138" s="466">
        <v>1</v>
      </c>
      <c r="GJ138" s="466">
        <v>1</v>
      </c>
      <c r="GK138" s="466">
        <v>0</v>
      </c>
      <c r="GL138" s="466">
        <v>0</v>
      </c>
      <c r="GM138" s="466">
        <v>1</v>
      </c>
      <c r="GN138" s="466">
        <v>1</v>
      </c>
      <c r="GO138" s="466">
        <v>2</v>
      </c>
      <c r="GP138" s="466">
        <v>0</v>
      </c>
      <c r="GQ138" s="466">
        <v>0</v>
      </c>
      <c r="GR138" s="466">
        <v>1</v>
      </c>
      <c r="GS138" s="466">
        <v>1</v>
      </c>
      <c r="GT138" s="466">
        <v>1</v>
      </c>
      <c r="GU138" s="466">
        <v>2</v>
      </c>
      <c r="GV138" s="466">
        <v>0</v>
      </c>
      <c r="GW138" s="466">
        <v>1</v>
      </c>
      <c r="GX138" s="466">
        <v>0</v>
      </c>
      <c r="GY138" s="466">
        <v>3</v>
      </c>
      <c r="GZ138" s="466">
        <v>1</v>
      </c>
      <c r="HA138" s="466">
        <v>3</v>
      </c>
      <c r="HB138" s="466">
        <v>1</v>
      </c>
      <c r="HC138" s="466">
        <v>0</v>
      </c>
      <c r="HD138" s="466">
        <v>5</v>
      </c>
      <c r="HE138" s="466">
        <v>1</v>
      </c>
      <c r="HF138" s="466">
        <v>5</v>
      </c>
      <c r="HG138" s="466">
        <v>3</v>
      </c>
      <c r="HH138" s="466">
        <v>0</v>
      </c>
      <c r="HI138" s="466">
        <v>4</v>
      </c>
      <c r="HJ138" s="466">
        <v>0</v>
      </c>
      <c r="HK138" s="466">
        <v>0</v>
      </c>
      <c r="HL138" s="466">
        <v>0</v>
      </c>
      <c r="HM138" s="466">
        <v>3</v>
      </c>
      <c r="HN138" s="466">
        <v>0</v>
      </c>
      <c r="HO138" s="466">
        <v>0</v>
      </c>
      <c r="HP138" s="466">
        <v>0</v>
      </c>
      <c r="HQ138" s="466">
        <v>0</v>
      </c>
      <c r="HR138" s="466">
        <v>0</v>
      </c>
      <c r="HS138" s="466">
        <v>0</v>
      </c>
      <c r="HT138" s="466">
        <v>0</v>
      </c>
      <c r="HU138" s="466">
        <v>2</v>
      </c>
      <c r="HV138" s="466">
        <v>0</v>
      </c>
      <c r="HW138" s="466">
        <v>2</v>
      </c>
      <c r="HX138" s="466">
        <v>1</v>
      </c>
      <c r="HY138" s="466">
        <v>2</v>
      </c>
      <c r="HZ138" s="466">
        <v>1</v>
      </c>
      <c r="IA138" s="466">
        <v>6</v>
      </c>
      <c r="IB138" s="466">
        <v>7</v>
      </c>
      <c r="IC138" s="466">
        <v>0</v>
      </c>
      <c r="ID138" s="466">
        <v>5</v>
      </c>
      <c r="IE138" s="466">
        <v>8</v>
      </c>
      <c r="IF138" s="466">
        <v>4</v>
      </c>
      <c r="IG138" s="466">
        <v>6</v>
      </c>
      <c r="IH138" s="466">
        <f>IH132+IH126</f>
        <v>2</v>
      </c>
      <c r="II138" s="466">
        <f t="shared" ref="II138:IS138" si="86">II132+II126</f>
        <v>7</v>
      </c>
      <c r="IJ138" s="466">
        <f t="shared" si="86"/>
        <v>0</v>
      </c>
      <c r="IK138" s="466">
        <f t="shared" si="86"/>
        <v>0</v>
      </c>
      <c r="IL138" s="466">
        <f t="shared" si="86"/>
        <v>1</v>
      </c>
      <c r="IM138" s="466">
        <f t="shared" si="86"/>
        <v>2</v>
      </c>
      <c r="IN138" s="466">
        <f t="shared" si="86"/>
        <v>9</v>
      </c>
      <c r="IO138" s="466">
        <f t="shared" si="86"/>
        <v>4</v>
      </c>
      <c r="IP138" s="466">
        <f t="shared" si="86"/>
        <v>12</v>
      </c>
      <c r="IQ138" s="466">
        <f t="shared" si="86"/>
        <v>5</v>
      </c>
      <c r="IR138" s="466">
        <f t="shared" si="86"/>
        <v>6</v>
      </c>
      <c r="IS138" s="466">
        <f t="shared" si="86"/>
        <v>5</v>
      </c>
      <c r="IT138" s="466">
        <f t="shared" ref="IT138:JA138" si="87">IT132+IT126</f>
        <v>3</v>
      </c>
      <c r="IU138" s="466">
        <f t="shared" si="87"/>
        <v>18</v>
      </c>
      <c r="IV138" s="466">
        <f t="shared" si="87"/>
        <v>0</v>
      </c>
      <c r="IW138" s="466">
        <f t="shared" si="87"/>
        <v>12</v>
      </c>
      <c r="IX138" s="466">
        <f t="shared" si="87"/>
        <v>7</v>
      </c>
      <c r="IY138" s="466">
        <f t="shared" si="87"/>
        <v>4</v>
      </c>
      <c r="IZ138" s="466">
        <f t="shared" si="87"/>
        <v>16</v>
      </c>
      <c r="JA138" s="466">
        <f t="shared" si="87"/>
        <v>4</v>
      </c>
      <c r="JB138" s="466">
        <f>JB132+JB126</f>
        <v>5</v>
      </c>
      <c r="JC138" s="466">
        <f t="shared" ref="JC138:JD138" si="88">JC132+JC126</f>
        <v>0</v>
      </c>
      <c r="JD138" s="466">
        <f t="shared" si="88"/>
        <v>2</v>
      </c>
      <c r="JE138" s="466">
        <f t="shared" ref="JE138:JF138" si="89">JE132+JE126</f>
        <v>1</v>
      </c>
      <c r="JF138" s="466">
        <f t="shared" si="89"/>
        <v>1</v>
      </c>
      <c r="JG138" s="466">
        <f t="shared" ref="JG138:JH138" si="90">JG132+JG126</f>
        <v>6</v>
      </c>
      <c r="JH138" s="466">
        <f t="shared" si="90"/>
        <v>1</v>
      </c>
      <c r="JI138" s="466">
        <f t="shared" ref="JI138:JK138" si="91">JI132+JI126</f>
        <v>2</v>
      </c>
      <c r="JJ138" s="466">
        <f t="shared" si="91"/>
        <v>0</v>
      </c>
      <c r="JK138" s="466">
        <f t="shared" si="91"/>
        <v>4</v>
      </c>
      <c r="JL138" s="466">
        <f t="shared" ref="JL138:JM138" si="92">JL132+JL126</f>
        <v>0</v>
      </c>
      <c r="JM138" s="466">
        <f t="shared" si="92"/>
        <v>0</v>
      </c>
      <c r="JN138" s="466">
        <f t="shared" ref="JN138:JO138" si="93">JN132+JN126</f>
        <v>3</v>
      </c>
      <c r="JO138" s="466">
        <f t="shared" si="93"/>
        <v>0</v>
      </c>
      <c r="JP138" s="466">
        <f t="shared" ref="JP138:JQ138" si="94">JP132+JP126</f>
        <v>0</v>
      </c>
      <c r="JQ138" s="466">
        <f t="shared" si="94"/>
        <v>2</v>
      </c>
      <c r="JR138" s="466">
        <f t="shared" ref="JR138:JS138" si="95">JR132+JR126</f>
        <v>0</v>
      </c>
      <c r="JS138" s="466">
        <f t="shared" si="95"/>
        <v>0</v>
      </c>
      <c r="JT138" s="466">
        <f t="shared" ref="JT138:JU138" si="96">JT132+JT126</f>
        <v>1</v>
      </c>
      <c r="JU138" s="466">
        <f t="shared" si="96"/>
        <v>2</v>
      </c>
      <c r="JV138" s="466">
        <f t="shared" ref="JV138:JW138" si="97">JV132+JV126</f>
        <v>2</v>
      </c>
      <c r="JW138" s="466">
        <f t="shared" si="97"/>
        <v>4</v>
      </c>
      <c r="JX138" s="466">
        <f t="shared" ref="JX138:JY138" si="98">JX132+JX126</f>
        <v>4</v>
      </c>
      <c r="JY138" s="466">
        <f t="shared" si="98"/>
        <v>2</v>
      </c>
      <c r="JZ138" s="466">
        <f t="shared" ref="JZ138:KA138" si="99">JZ132+JZ126</f>
        <v>3</v>
      </c>
      <c r="KA138" s="466">
        <f t="shared" si="99"/>
        <v>0</v>
      </c>
      <c r="KB138" s="466">
        <f t="shared" ref="KB138:KC138" si="100">KB132+KB126</f>
        <v>2</v>
      </c>
      <c r="KC138" s="466">
        <f t="shared" si="100"/>
        <v>2</v>
      </c>
      <c r="KD138" s="466">
        <f t="shared" ref="KD138:KE138" si="101">KD132+KD126</f>
        <v>1</v>
      </c>
      <c r="KE138" s="466">
        <f t="shared" si="101"/>
        <v>2</v>
      </c>
    </row>
    <row r="139" spans="1:291" ht="13">
      <c r="A139" s="76" t="s">
        <v>457</v>
      </c>
      <c r="B139" s="343"/>
      <c r="C139" s="343"/>
      <c r="D139" s="343"/>
      <c r="E139" s="343"/>
      <c r="F139" s="343"/>
      <c r="G139" s="343"/>
      <c r="H139" s="343"/>
      <c r="I139" s="343"/>
      <c r="J139" s="343"/>
      <c r="K139" s="343"/>
      <c r="L139" s="343"/>
      <c r="M139" s="343"/>
      <c r="N139" s="343"/>
      <c r="O139" s="343"/>
      <c r="P139" s="343"/>
      <c r="Q139" s="343"/>
      <c r="R139" s="343"/>
      <c r="S139" s="343"/>
      <c r="T139" s="343"/>
      <c r="U139" s="343"/>
      <c r="V139" s="343"/>
      <c r="W139" s="343"/>
      <c r="X139" s="343"/>
      <c r="Y139" s="343"/>
      <c r="Z139" s="343"/>
      <c r="AA139" s="343"/>
      <c r="AB139" s="343"/>
      <c r="AC139" s="343"/>
      <c r="AD139" s="343"/>
      <c r="AE139" s="343"/>
      <c r="AF139" s="343"/>
      <c r="AG139" s="343"/>
      <c r="AH139" s="343"/>
      <c r="AI139" s="343"/>
      <c r="AJ139" s="343"/>
      <c r="AK139" s="343"/>
      <c r="AL139" s="343"/>
      <c r="AM139" s="343"/>
      <c r="AN139" s="343"/>
      <c r="AO139" s="343"/>
      <c r="AP139" s="343"/>
      <c r="AQ139" s="343"/>
      <c r="AR139" s="343"/>
      <c r="AS139" s="343"/>
      <c r="AT139" s="343"/>
      <c r="AU139" s="343"/>
      <c r="AV139" s="343"/>
      <c r="AW139" s="343"/>
      <c r="AX139" s="343"/>
      <c r="AY139" s="343"/>
      <c r="AZ139" s="343"/>
      <c r="BA139" s="343"/>
      <c r="BB139" s="343"/>
      <c r="BC139" s="343"/>
      <c r="BD139" s="343"/>
      <c r="BE139" s="343"/>
      <c r="BF139" s="343"/>
      <c r="BG139" s="343"/>
      <c r="BH139" s="343"/>
      <c r="BI139" s="343"/>
      <c r="BJ139" s="343"/>
      <c r="BK139" s="343"/>
      <c r="BL139" s="343"/>
      <c r="BM139" s="343"/>
      <c r="BN139" s="343"/>
      <c r="BO139" s="343"/>
      <c r="BP139" s="343"/>
      <c r="BQ139" s="343"/>
      <c r="BR139" s="343"/>
      <c r="BS139" s="343"/>
      <c r="BT139" s="343"/>
      <c r="BU139" s="343"/>
      <c r="BV139" s="343"/>
      <c r="BW139" s="343"/>
      <c r="BX139" s="343"/>
      <c r="BY139" s="343"/>
      <c r="BZ139" s="343"/>
      <c r="CA139" s="343"/>
      <c r="CB139" s="343"/>
      <c r="CC139" s="343"/>
      <c r="CD139" s="343"/>
      <c r="CE139" s="343"/>
      <c r="CF139" s="343"/>
      <c r="CG139" s="343"/>
      <c r="CH139" s="343"/>
      <c r="CI139" s="343"/>
      <c r="CJ139" s="343"/>
      <c r="CK139" s="343"/>
      <c r="CL139" s="343"/>
      <c r="CM139" s="343"/>
      <c r="CN139" s="343"/>
      <c r="CO139" s="343"/>
      <c r="CP139" s="343"/>
      <c r="CQ139" s="343"/>
      <c r="CR139" s="343"/>
      <c r="CS139" s="343"/>
      <c r="CT139" s="343"/>
      <c r="CU139" s="343"/>
      <c r="CV139" s="343"/>
      <c r="CW139" s="343"/>
      <c r="CX139" s="343"/>
      <c r="CY139" s="343"/>
      <c r="CZ139" s="343"/>
      <c r="DA139" s="343"/>
      <c r="DB139" s="343"/>
      <c r="DC139" s="343"/>
      <c r="DD139" s="343"/>
      <c r="DE139" s="343"/>
      <c r="DF139" s="343"/>
      <c r="DG139" s="343"/>
      <c r="DH139" s="343"/>
      <c r="DI139" s="343"/>
      <c r="DJ139" s="343"/>
      <c r="DK139" s="343"/>
      <c r="DL139" s="343"/>
      <c r="DM139" s="343"/>
      <c r="DN139" s="343"/>
      <c r="DO139" s="343"/>
      <c r="DP139" s="343"/>
      <c r="DQ139" s="343"/>
      <c r="DR139" s="343"/>
      <c r="DS139" s="343"/>
      <c r="DT139" s="343"/>
      <c r="DU139" s="343"/>
      <c r="DV139" s="343"/>
      <c r="DW139" s="343"/>
      <c r="DX139" s="343"/>
      <c r="DY139" s="343"/>
      <c r="DZ139" s="343"/>
      <c r="EA139" s="343"/>
      <c r="EB139" s="343"/>
      <c r="EC139" s="343"/>
      <c r="ED139" s="343"/>
      <c r="EE139" s="343"/>
      <c r="EF139" s="343"/>
      <c r="EG139" s="343"/>
      <c r="EH139" s="343"/>
      <c r="EI139" s="343"/>
      <c r="EJ139" s="343"/>
      <c r="EK139" s="343"/>
      <c r="EL139" s="343"/>
      <c r="EM139" s="343"/>
      <c r="EN139" s="343"/>
      <c r="EO139" s="343"/>
      <c r="EP139" s="343"/>
      <c r="EQ139" s="343"/>
      <c r="ER139" s="343"/>
      <c r="ES139" s="343"/>
      <c r="ET139" s="343"/>
      <c r="EU139" s="343"/>
      <c r="EV139" s="343"/>
      <c r="EW139" s="343"/>
      <c r="EX139" s="343"/>
      <c r="EY139" s="343"/>
      <c r="EZ139" s="343"/>
      <c r="FA139" s="343"/>
      <c r="FB139" s="343"/>
      <c r="FC139" s="343"/>
      <c r="FD139" s="343"/>
      <c r="FE139" s="343"/>
      <c r="FF139" s="343"/>
      <c r="FG139" s="343"/>
      <c r="FH139" s="343"/>
      <c r="FI139" s="343"/>
      <c r="FJ139" s="343"/>
      <c r="FK139" s="343"/>
      <c r="FL139" s="343"/>
      <c r="FM139" s="343"/>
      <c r="FN139" s="343"/>
      <c r="FO139" s="343"/>
      <c r="FP139" s="343"/>
      <c r="FQ139" s="343"/>
      <c r="FR139" s="343"/>
      <c r="FS139" s="343"/>
      <c r="FT139" s="343"/>
      <c r="FU139" s="343"/>
      <c r="FV139" s="343"/>
      <c r="FW139" s="343"/>
      <c r="FX139" s="343"/>
      <c r="FY139" s="343"/>
      <c r="FZ139" s="343"/>
      <c r="GA139" s="343"/>
      <c r="GB139" s="343"/>
      <c r="GC139" s="343"/>
      <c r="GD139" s="343"/>
      <c r="GE139" s="343"/>
      <c r="GF139" s="343"/>
      <c r="GG139" s="343"/>
      <c r="GH139" s="343"/>
      <c r="GI139" s="343"/>
      <c r="GJ139" s="343"/>
      <c r="GK139" s="343"/>
      <c r="GL139" s="343"/>
      <c r="GM139" s="343"/>
      <c r="GN139" s="343"/>
      <c r="GO139" s="343"/>
      <c r="GP139" s="343"/>
      <c r="GQ139" s="343"/>
      <c r="GR139" s="343"/>
      <c r="GS139" s="343"/>
      <c r="GT139" s="343"/>
      <c r="GU139" s="343"/>
      <c r="GV139" s="343"/>
      <c r="GW139" s="343"/>
      <c r="GX139" s="343"/>
      <c r="GY139" s="343"/>
      <c r="GZ139" s="343"/>
      <c r="HA139" s="343"/>
      <c r="HB139" s="343"/>
      <c r="HC139" s="343"/>
      <c r="HD139" s="343"/>
      <c r="HE139" s="343"/>
      <c r="HF139" s="343"/>
      <c r="HG139" s="343"/>
      <c r="HH139" s="343"/>
      <c r="HI139" s="343"/>
      <c r="HJ139" s="343"/>
      <c r="HK139" s="343"/>
      <c r="HL139" s="343"/>
      <c r="HM139" s="343"/>
      <c r="HN139" s="343"/>
      <c r="HO139" s="343"/>
      <c r="HP139" s="343"/>
      <c r="HQ139" s="343"/>
      <c r="HR139" s="343"/>
      <c r="HS139" s="343"/>
      <c r="HT139" s="343"/>
      <c r="HU139" s="343"/>
      <c r="HV139" s="343"/>
      <c r="HW139" s="343"/>
      <c r="HX139" s="343"/>
      <c r="HY139" s="343"/>
      <c r="HZ139" s="343"/>
    </row>
    <row r="140" spans="1:291" ht="13">
      <c r="A140" s="76" t="s">
        <v>456</v>
      </c>
      <c r="B140" s="343"/>
      <c r="C140" s="343"/>
      <c r="D140" s="343"/>
      <c r="E140" s="343"/>
      <c r="F140" s="343"/>
      <c r="G140" s="343"/>
      <c r="H140" s="343"/>
      <c r="I140" s="343"/>
      <c r="J140" s="343"/>
      <c r="K140" s="343"/>
      <c r="L140" s="343"/>
      <c r="M140" s="343"/>
      <c r="N140" s="343"/>
      <c r="O140" s="343"/>
      <c r="P140" s="343"/>
      <c r="Q140" s="343"/>
      <c r="R140" s="343"/>
      <c r="S140" s="343"/>
      <c r="T140" s="343"/>
      <c r="U140" s="343"/>
      <c r="V140" s="343"/>
      <c r="W140" s="343"/>
      <c r="X140" s="343"/>
      <c r="Y140" s="343"/>
      <c r="Z140" s="343"/>
      <c r="AA140" s="343"/>
      <c r="AB140" s="343"/>
      <c r="AC140" s="343"/>
      <c r="AD140" s="343"/>
      <c r="AE140" s="343"/>
      <c r="AF140" s="343"/>
      <c r="AG140" s="343"/>
      <c r="AH140" s="343"/>
      <c r="AI140" s="343"/>
      <c r="AJ140" s="343"/>
      <c r="AK140" s="343"/>
      <c r="AL140" s="343"/>
      <c r="AM140" s="343"/>
      <c r="AN140" s="343"/>
      <c r="AO140" s="343"/>
      <c r="AP140" s="343"/>
      <c r="AQ140" s="343"/>
      <c r="AR140" s="343"/>
      <c r="AS140" s="343"/>
      <c r="AT140" s="343"/>
      <c r="AU140" s="343"/>
      <c r="AV140" s="343"/>
      <c r="AW140" s="343"/>
      <c r="AX140" s="343"/>
      <c r="AY140" s="343"/>
      <c r="AZ140" s="343"/>
      <c r="BA140" s="343"/>
      <c r="BB140" s="343"/>
      <c r="BC140" s="343"/>
      <c r="BD140" s="343"/>
      <c r="BE140" s="343"/>
      <c r="BF140" s="343"/>
      <c r="BG140" s="343"/>
      <c r="BH140" s="343"/>
      <c r="BI140" s="343"/>
      <c r="BJ140" s="343"/>
      <c r="BK140" s="343"/>
      <c r="BL140" s="343"/>
      <c r="BM140" s="343"/>
      <c r="BN140" s="343"/>
      <c r="BO140" s="343"/>
      <c r="BP140" s="343"/>
      <c r="BQ140" s="343"/>
      <c r="BR140" s="343"/>
      <c r="BS140" s="343"/>
      <c r="BT140" s="343"/>
      <c r="BU140" s="343"/>
      <c r="BV140" s="343"/>
      <c r="BW140" s="343"/>
      <c r="BX140" s="343"/>
      <c r="BY140" s="343"/>
      <c r="BZ140" s="343"/>
      <c r="CA140" s="343"/>
      <c r="CB140" s="343"/>
      <c r="CC140" s="343"/>
      <c r="CD140" s="343"/>
      <c r="CE140" s="343"/>
      <c r="CF140" s="343"/>
      <c r="CG140" s="343"/>
      <c r="CH140" s="343"/>
      <c r="CI140" s="343"/>
      <c r="CJ140" s="343"/>
      <c r="CK140" s="343"/>
      <c r="CL140" s="343"/>
      <c r="CM140" s="343"/>
      <c r="CN140" s="343"/>
      <c r="CO140" s="343"/>
      <c r="CP140" s="343"/>
      <c r="CQ140" s="343"/>
      <c r="CR140" s="343"/>
      <c r="CS140" s="343"/>
      <c r="CT140" s="343"/>
      <c r="CU140" s="343"/>
      <c r="CV140" s="343"/>
      <c r="CW140" s="343"/>
      <c r="CX140" s="343"/>
      <c r="CY140" s="343"/>
      <c r="CZ140" s="343"/>
      <c r="DA140" s="343"/>
      <c r="DB140" s="343"/>
      <c r="DC140" s="343"/>
      <c r="DD140" s="343"/>
      <c r="DE140" s="343"/>
      <c r="DF140" s="343"/>
      <c r="DG140" s="343"/>
      <c r="DH140" s="343"/>
      <c r="DI140" s="343"/>
      <c r="DJ140" s="343"/>
      <c r="DK140" s="343"/>
      <c r="DL140" s="343"/>
      <c r="DM140" s="343"/>
      <c r="DN140" s="343"/>
      <c r="DO140" s="343"/>
      <c r="DP140" s="343"/>
      <c r="DQ140" s="343"/>
      <c r="DR140" s="343"/>
      <c r="DS140" s="343"/>
      <c r="DT140" s="343"/>
      <c r="DU140" s="343"/>
      <c r="DV140" s="343"/>
      <c r="DW140" s="343"/>
      <c r="DX140" s="343"/>
      <c r="DY140" s="343"/>
      <c r="DZ140" s="343"/>
      <c r="EA140" s="343"/>
      <c r="EB140" s="343"/>
      <c r="EC140" s="343"/>
      <c r="ED140" s="343"/>
      <c r="EE140" s="343"/>
      <c r="EF140" s="343"/>
      <c r="EG140" s="343"/>
      <c r="EH140" s="343"/>
      <c r="EI140" s="343"/>
      <c r="EJ140" s="343"/>
      <c r="EK140" s="343"/>
      <c r="EL140" s="343"/>
      <c r="EM140" s="343"/>
      <c r="EN140" s="343"/>
      <c r="EO140" s="343"/>
      <c r="EP140" s="343"/>
      <c r="EQ140" s="343"/>
      <c r="ER140" s="343"/>
      <c r="ES140" s="343"/>
      <c r="ET140" s="343"/>
      <c r="EU140" s="343"/>
      <c r="EV140" s="343"/>
      <c r="EW140" s="343"/>
      <c r="EX140" s="343"/>
      <c r="EY140" s="343"/>
      <c r="EZ140" s="343"/>
      <c r="FA140" s="343"/>
      <c r="FB140" s="343"/>
      <c r="FC140" s="343"/>
      <c r="FD140" s="343"/>
      <c r="FE140" s="343"/>
      <c r="FF140" s="343"/>
      <c r="FG140" s="343"/>
      <c r="FH140" s="343"/>
      <c r="FI140" s="343"/>
      <c r="FJ140" s="343"/>
      <c r="FK140" s="343"/>
      <c r="FL140" s="343"/>
      <c r="FM140" s="343"/>
      <c r="FN140" s="343"/>
      <c r="FO140" s="343"/>
      <c r="FP140" s="343"/>
      <c r="FQ140" s="343"/>
      <c r="FR140" s="343"/>
      <c r="FS140" s="343"/>
      <c r="FT140" s="343"/>
      <c r="FU140" s="343"/>
      <c r="FV140" s="343"/>
      <c r="FW140" s="343"/>
      <c r="FX140" s="343"/>
      <c r="FY140" s="343"/>
      <c r="FZ140" s="343"/>
      <c r="GA140" s="343"/>
      <c r="GB140" s="343"/>
      <c r="GC140" s="343"/>
      <c r="GD140" s="343"/>
      <c r="GE140" s="343"/>
      <c r="GF140" s="343"/>
      <c r="GG140" s="343"/>
      <c r="GH140" s="343"/>
      <c r="GI140" s="343"/>
      <c r="GJ140" s="343"/>
      <c r="GK140" s="343"/>
      <c r="GL140" s="343"/>
      <c r="GM140" s="343"/>
      <c r="GN140" s="343"/>
      <c r="GO140" s="343"/>
      <c r="GP140" s="343"/>
      <c r="GQ140" s="343"/>
      <c r="GR140" s="343"/>
      <c r="GS140" s="343"/>
      <c r="GT140" s="343"/>
      <c r="GU140" s="343"/>
      <c r="GV140" s="343"/>
      <c r="GW140" s="343"/>
      <c r="GX140" s="343"/>
      <c r="GY140" s="343"/>
      <c r="GZ140" s="343"/>
      <c r="HA140" s="343"/>
      <c r="HB140" s="343"/>
      <c r="HC140" s="343"/>
      <c r="HD140" s="343"/>
      <c r="HE140" s="343"/>
      <c r="HF140" s="343"/>
      <c r="HG140" s="343"/>
      <c r="HH140" s="343"/>
      <c r="HI140" s="343"/>
      <c r="HJ140" s="343"/>
      <c r="HK140" s="343"/>
      <c r="HL140" s="343"/>
      <c r="HM140" s="343"/>
      <c r="HN140" s="343"/>
      <c r="HO140" s="343"/>
      <c r="HP140" s="343"/>
      <c r="HQ140" s="343"/>
      <c r="HR140" s="343"/>
      <c r="HS140" s="343"/>
      <c r="HT140" s="343"/>
      <c r="HU140" s="343"/>
      <c r="HV140" s="343"/>
      <c r="HW140" s="343"/>
      <c r="HX140" s="343"/>
      <c r="HY140" s="343"/>
      <c r="HZ140" s="343"/>
    </row>
    <row r="141" spans="1:291" s="344" customFormat="1" ht="13">
      <c r="A141" s="346"/>
      <c r="B141" s="348"/>
      <c r="C141" s="348"/>
      <c r="D141" s="348"/>
      <c r="E141" s="348"/>
      <c r="F141" s="348"/>
      <c r="G141" s="348"/>
      <c r="H141" s="348"/>
      <c r="I141" s="348"/>
      <c r="J141" s="348"/>
      <c r="K141" s="348"/>
      <c r="L141" s="348"/>
      <c r="M141" s="348"/>
      <c r="N141" s="348"/>
      <c r="O141" s="348"/>
      <c r="P141" s="348"/>
      <c r="Q141" s="348"/>
      <c r="R141" s="348"/>
      <c r="S141" s="348"/>
      <c r="T141" s="348"/>
      <c r="U141" s="348"/>
      <c r="V141" s="348"/>
      <c r="W141" s="348"/>
      <c r="X141" s="348"/>
      <c r="Y141" s="348"/>
      <c r="Z141" s="348"/>
      <c r="AA141" s="348"/>
      <c r="AB141" s="348"/>
      <c r="AC141" s="348"/>
      <c r="AD141" s="348"/>
      <c r="AE141" s="348"/>
      <c r="AF141" s="348"/>
      <c r="AG141" s="348"/>
      <c r="AH141" s="348"/>
      <c r="AI141" s="348"/>
      <c r="AJ141" s="348"/>
      <c r="AK141" s="348"/>
      <c r="AL141" s="348"/>
      <c r="AM141" s="348"/>
      <c r="AN141" s="348"/>
      <c r="AO141" s="348"/>
      <c r="AP141" s="348"/>
      <c r="AQ141" s="348"/>
      <c r="AR141" s="348"/>
      <c r="AS141" s="348"/>
      <c r="AT141" s="348"/>
      <c r="AU141" s="348"/>
      <c r="AV141" s="348"/>
      <c r="AW141" s="348"/>
      <c r="AX141" s="348"/>
      <c r="AY141" s="348"/>
      <c r="AZ141" s="348"/>
      <c r="BA141" s="348"/>
      <c r="BB141" s="348"/>
      <c r="BC141" s="348"/>
      <c r="BD141" s="348"/>
      <c r="BE141" s="348"/>
      <c r="BF141" s="348"/>
      <c r="BG141" s="348"/>
      <c r="BH141" s="348"/>
      <c r="BI141" s="348"/>
      <c r="BJ141" s="348"/>
      <c r="BK141" s="348"/>
      <c r="BL141" s="348"/>
      <c r="BM141" s="348"/>
      <c r="BN141" s="348"/>
      <c r="BO141" s="348"/>
      <c r="BP141" s="348"/>
      <c r="BQ141" s="348"/>
      <c r="BR141" s="348"/>
      <c r="BS141" s="348"/>
      <c r="BT141" s="348"/>
      <c r="BU141" s="348"/>
      <c r="BV141" s="348"/>
      <c r="BW141" s="348"/>
      <c r="BX141" s="348"/>
      <c r="BY141" s="348"/>
      <c r="BZ141" s="348"/>
      <c r="CA141" s="348"/>
      <c r="CB141" s="348"/>
      <c r="CC141" s="348"/>
      <c r="CD141" s="348"/>
      <c r="CE141" s="348"/>
      <c r="CF141" s="348"/>
      <c r="CG141" s="348"/>
      <c r="CH141" s="348"/>
      <c r="CI141" s="348"/>
      <c r="CJ141" s="348"/>
      <c r="CK141" s="348"/>
      <c r="CL141" s="348"/>
      <c r="CM141" s="348"/>
      <c r="CN141" s="348"/>
      <c r="CO141" s="348"/>
      <c r="CP141" s="348"/>
      <c r="CQ141" s="348"/>
      <c r="CR141" s="348"/>
      <c r="CS141" s="348"/>
      <c r="CT141" s="348"/>
      <c r="CU141" s="348"/>
      <c r="CV141" s="348"/>
      <c r="CW141" s="348"/>
      <c r="CX141" s="348"/>
      <c r="CY141" s="348"/>
      <c r="CZ141" s="348"/>
      <c r="DA141" s="348"/>
      <c r="DB141" s="348"/>
      <c r="DC141" s="348"/>
      <c r="DD141" s="348"/>
      <c r="DE141" s="348"/>
      <c r="DF141" s="348"/>
      <c r="DG141" s="348"/>
      <c r="DH141" s="348"/>
      <c r="DI141" s="348"/>
      <c r="DJ141" s="348"/>
      <c r="DK141" s="348"/>
      <c r="DL141" s="348"/>
      <c r="DM141" s="348"/>
      <c r="DN141" s="348"/>
      <c r="DO141" s="348"/>
      <c r="DP141" s="348"/>
      <c r="DQ141" s="348"/>
      <c r="DR141" s="348"/>
      <c r="DS141" s="348"/>
      <c r="DT141" s="348"/>
      <c r="DU141" s="348"/>
      <c r="DV141" s="348"/>
      <c r="DW141" s="348"/>
      <c r="DX141" s="348"/>
      <c r="DY141" s="348"/>
      <c r="DZ141" s="348"/>
      <c r="EA141" s="348"/>
      <c r="EB141" s="348"/>
      <c r="EC141" s="348"/>
      <c r="ED141" s="348"/>
      <c r="EE141" s="348"/>
      <c r="EF141" s="348"/>
      <c r="EG141" s="348"/>
      <c r="EH141" s="348"/>
      <c r="EI141" s="348"/>
      <c r="EJ141" s="348"/>
      <c r="EK141" s="348"/>
      <c r="EL141" s="348"/>
      <c r="EM141" s="348"/>
      <c r="EN141" s="348"/>
      <c r="EO141" s="348"/>
      <c r="EP141" s="348"/>
      <c r="EQ141" s="348"/>
      <c r="ER141" s="348"/>
      <c r="ES141" s="348"/>
      <c r="ET141" s="348"/>
      <c r="EU141" s="348"/>
      <c r="EV141" s="348"/>
      <c r="EW141" s="348"/>
      <c r="EX141" s="348"/>
      <c r="EY141" s="348"/>
      <c r="EZ141" s="348"/>
      <c r="FA141" s="348"/>
      <c r="FB141" s="348"/>
      <c r="FC141" s="348"/>
      <c r="FD141" s="348"/>
      <c r="FE141" s="348"/>
      <c r="FF141" s="348"/>
      <c r="FG141" s="348"/>
      <c r="FH141" s="348"/>
      <c r="FI141" s="348"/>
      <c r="FJ141" s="348"/>
      <c r="FK141" s="348"/>
      <c r="FL141" s="348"/>
      <c r="FM141" s="348"/>
      <c r="FN141" s="348"/>
      <c r="FO141" s="348"/>
      <c r="FP141" s="348"/>
      <c r="FQ141" s="348"/>
      <c r="FR141" s="348"/>
      <c r="FS141" s="348"/>
      <c r="FT141" s="348"/>
      <c r="FU141" s="348"/>
      <c r="FV141" s="348"/>
      <c r="FW141" s="348"/>
      <c r="FX141" s="348"/>
      <c r="FY141" s="348"/>
      <c r="FZ141" s="348"/>
      <c r="GA141" s="348"/>
      <c r="GB141" s="348"/>
      <c r="GC141" s="348"/>
      <c r="GD141" s="348"/>
      <c r="GE141" s="348"/>
      <c r="GF141" s="348"/>
      <c r="GG141" s="348"/>
      <c r="GH141" s="348"/>
      <c r="GI141" s="348"/>
      <c r="GJ141" s="348"/>
      <c r="GK141" s="348"/>
      <c r="GL141" s="348"/>
      <c r="GM141" s="348"/>
      <c r="GN141" s="348"/>
      <c r="GO141" s="348"/>
      <c r="GP141" s="348"/>
      <c r="GQ141" s="348"/>
      <c r="GR141" s="348"/>
      <c r="GS141" s="348"/>
      <c r="GT141" s="348"/>
      <c r="GU141" s="348"/>
      <c r="GV141" s="348"/>
      <c r="GW141" s="348"/>
      <c r="GX141" s="348"/>
      <c r="GY141" s="348"/>
      <c r="GZ141" s="348"/>
      <c r="HA141" s="348"/>
      <c r="HB141" s="348"/>
      <c r="HC141" s="348"/>
      <c r="HD141" s="348"/>
      <c r="HE141" s="348"/>
      <c r="HF141" s="348"/>
      <c r="HG141" s="348"/>
      <c r="HH141" s="348"/>
      <c r="HI141" s="348"/>
      <c r="HJ141" s="348"/>
      <c r="HK141" s="348"/>
      <c r="HL141" s="348"/>
      <c r="HM141" s="348"/>
      <c r="HN141" s="348"/>
      <c r="HO141" s="348"/>
      <c r="HP141" s="348"/>
      <c r="HQ141" s="348"/>
      <c r="HR141" s="348"/>
      <c r="HS141" s="348"/>
      <c r="HT141" s="348"/>
      <c r="HU141" s="348"/>
      <c r="HV141" s="348"/>
      <c r="HW141" s="348"/>
      <c r="HX141" s="348"/>
      <c r="HY141" s="348"/>
      <c r="HZ141" s="348"/>
    </row>
    <row r="142" spans="1:291" ht="18.5">
      <c r="A142" s="592" t="s">
        <v>517</v>
      </c>
      <c r="B142" s="343"/>
      <c r="C142" s="343"/>
      <c r="D142" s="343"/>
      <c r="E142" s="343"/>
      <c r="F142" s="343"/>
      <c r="G142" s="343"/>
      <c r="H142" s="343"/>
      <c r="I142" s="343"/>
      <c r="J142" s="343"/>
      <c r="K142" s="343"/>
      <c r="L142" s="343"/>
      <c r="M142" s="343"/>
      <c r="N142" s="343"/>
      <c r="O142" s="343"/>
      <c r="P142" s="343"/>
      <c r="Q142" s="343"/>
      <c r="R142" s="343"/>
      <c r="S142" s="343"/>
      <c r="T142" s="343"/>
      <c r="U142" s="343"/>
      <c r="V142" s="343"/>
      <c r="W142" s="343"/>
      <c r="X142" s="343"/>
      <c r="Y142" s="343"/>
      <c r="Z142" s="343"/>
      <c r="AA142" s="343"/>
      <c r="AB142" s="343"/>
      <c r="AC142" s="343"/>
      <c r="AD142" s="343"/>
      <c r="AE142" s="343"/>
      <c r="AF142" s="343"/>
      <c r="AG142" s="343"/>
      <c r="AH142" s="343"/>
      <c r="AI142" s="343"/>
      <c r="AJ142" s="343"/>
      <c r="AK142" s="343"/>
      <c r="AL142" s="343"/>
      <c r="AM142" s="343"/>
      <c r="AN142" s="343"/>
      <c r="AO142" s="343"/>
      <c r="AP142" s="343"/>
      <c r="AQ142" s="343"/>
      <c r="AR142" s="343"/>
      <c r="AS142" s="343"/>
      <c r="AT142" s="343"/>
      <c r="AU142" s="343"/>
      <c r="AV142" s="343"/>
      <c r="AW142" s="343"/>
      <c r="AX142" s="343"/>
      <c r="AY142" s="343"/>
      <c r="AZ142" s="343"/>
      <c r="BA142" s="343"/>
      <c r="BB142" s="343"/>
      <c r="BC142" s="343"/>
      <c r="BD142" s="343"/>
      <c r="BE142" s="343"/>
      <c r="BF142" s="343"/>
      <c r="BG142" s="343"/>
      <c r="BH142" s="343"/>
      <c r="BI142" s="343"/>
      <c r="BJ142" s="343"/>
      <c r="BK142" s="343"/>
      <c r="BL142" s="343"/>
      <c r="BM142" s="343"/>
      <c r="BN142" s="343"/>
      <c r="BO142" s="343"/>
      <c r="BP142" s="343"/>
      <c r="BQ142" s="343"/>
      <c r="BR142" s="343"/>
      <c r="BS142" s="343"/>
      <c r="BT142" s="343"/>
      <c r="BU142" s="343"/>
      <c r="BV142" s="343"/>
      <c r="BW142" s="343"/>
      <c r="BX142" s="343"/>
      <c r="BY142" s="343"/>
      <c r="BZ142" s="343"/>
      <c r="CA142" s="343"/>
      <c r="CB142" s="343"/>
      <c r="CC142" s="343"/>
      <c r="CD142" s="343"/>
      <c r="CE142" s="343"/>
      <c r="CF142" s="343"/>
      <c r="CG142" s="343"/>
      <c r="CH142" s="343"/>
      <c r="CI142" s="343"/>
      <c r="CJ142" s="343"/>
      <c r="CK142" s="343"/>
      <c r="CL142" s="343"/>
      <c r="CM142" s="343"/>
      <c r="CN142" s="343"/>
      <c r="CO142" s="343"/>
      <c r="CP142" s="343"/>
      <c r="CQ142" s="343"/>
      <c r="CR142" s="343"/>
      <c r="CS142" s="343"/>
      <c r="CT142" s="343"/>
      <c r="CU142" s="343"/>
      <c r="CV142" s="343"/>
      <c r="CW142" s="343"/>
      <c r="CX142" s="343"/>
      <c r="CY142" s="343"/>
      <c r="CZ142" s="343"/>
      <c r="DA142" s="343"/>
      <c r="DB142" s="343"/>
      <c r="DC142" s="343"/>
      <c r="DD142" s="343"/>
      <c r="DE142" s="343"/>
      <c r="DF142" s="343"/>
      <c r="DG142" s="343"/>
      <c r="DH142" s="343"/>
      <c r="DI142" s="343"/>
      <c r="DJ142" s="343"/>
      <c r="DK142" s="343"/>
      <c r="DL142" s="343"/>
      <c r="DM142" s="343"/>
      <c r="DN142" s="343"/>
      <c r="DO142" s="343"/>
      <c r="DP142" s="343"/>
      <c r="DQ142" s="343"/>
      <c r="DR142" s="343"/>
      <c r="DS142" s="343"/>
      <c r="DT142" s="343"/>
      <c r="DU142" s="343"/>
      <c r="DV142" s="343"/>
      <c r="DW142" s="343"/>
      <c r="DX142" s="343"/>
      <c r="DY142" s="343"/>
      <c r="DZ142" s="343"/>
      <c r="EA142" s="343"/>
      <c r="EB142" s="343"/>
      <c r="EC142" s="343"/>
      <c r="ED142" s="343"/>
      <c r="EE142" s="343"/>
      <c r="EF142" s="343"/>
      <c r="EG142" s="343"/>
      <c r="EH142" s="343"/>
      <c r="EI142" s="343"/>
      <c r="EJ142" s="343"/>
      <c r="EK142" s="343"/>
      <c r="EL142" s="343"/>
      <c r="EM142" s="343"/>
      <c r="EN142" s="343"/>
      <c r="EO142" s="343"/>
      <c r="EP142" s="343"/>
      <c r="EQ142" s="343"/>
      <c r="ER142" s="343"/>
      <c r="ES142" s="343"/>
      <c r="ET142" s="343"/>
      <c r="EU142" s="343"/>
      <c r="EV142" s="343"/>
      <c r="EW142" s="343"/>
      <c r="EX142" s="343"/>
      <c r="EY142" s="343"/>
      <c r="EZ142" s="343"/>
      <c r="FA142" s="343"/>
      <c r="FB142" s="343"/>
      <c r="FC142" s="343"/>
      <c r="FD142" s="343"/>
      <c r="FE142" s="343"/>
      <c r="FF142" s="343"/>
      <c r="FG142" s="343"/>
      <c r="FH142" s="343"/>
      <c r="FI142" s="343"/>
      <c r="FJ142" s="343"/>
      <c r="FK142" s="343"/>
      <c r="FL142" s="343"/>
      <c r="FM142" s="343"/>
      <c r="FN142" s="343"/>
      <c r="FO142" s="343"/>
      <c r="FP142" s="343"/>
      <c r="FQ142" s="343"/>
      <c r="FR142" s="343"/>
      <c r="FS142" s="343"/>
      <c r="FT142" s="343"/>
      <c r="FU142" s="343"/>
      <c r="FV142" s="343"/>
      <c r="FW142" s="343"/>
      <c r="FX142" s="343"/>
      <c r="FY142" s="343"/>
      <c r="FZ142" s="343"/>
      <c r="GA142" s="343"/>
      <c r="GB142" s="343"/>
      <c r="GC142" s="343"/>
      <c r="GD142" s="343"/>
      <c r="GE142" s="343"/>
      <c r="GF142" s="343"/>
      <c r="GG142" s="343"/>
      <c r="GH142" s="343"/>
      <c r="GI142" s="343"/>
      <c r="GJ142" s="343"/>
      <c r="GK142" s="343"/>
      <c r="GL142" s="343"/>
      <c r="GM142" s="343"/>
      <c r="GN142" s="343"/>
      <c r="GO142" s="343"/>
      <c r="GP142" s="343"/>
      <c r="GQ142" s="343"/>
      <c r="GR142" s="343"/>
      <c r="GS142" s="343"/>
      <c r="GT142" s="343"/>
      <c r="GU142" s="343"/>
      <c r="GV142" s="343"/>
      <c r="GW142" s="343"/>
      <c r="GX142" s="343"/>
      <c r="GY142" s="343"/>
      <c r="GZ142" s="343"/>
      <c r="HA142" s="343"/>
      <c r="HB142" s="343"/>
      <c r="HC142" s="343"/>
      <c r="HD142" s="343"/>
      <c r="HE142" s="343"/>
      <c r="HF142" s="343"/>
      <c r="HG142" s="343"/>
      <c r="HH142" s="343"/>
      <c r="HI142" s="343"/>
      <c r="HJ142" s="343"/>
      <c r="HK142" s="343"/>
      <c r="HL142" s="343"/>
      <c r="HM142" s="343"/>
      <c r="HN142" s="343"/>
      <c r="HO142" s="343"/>
      <c r="HP142" s="343"/>
      <c r="HQ142" s="343"/>
      <c r="HR142" s="343"/>
      <c r="HS142" s="343"/>
      <c r="HT142" s="343"/>
      <c r="HU142" s="343"/>
      <c r="HV142" s="343"/>
      <c r="HW142" s="343"/>
      <c r="HX142" s="343"/>
      <c r="HY142" s="343"/>
      <c r="HZ142" s="343"/>
    </row>
    <row r="143" spans="1:291" ht="13">
      <c r="A143" s="340"/>
      <c r="B143" s="343"/>
      <c r="C143" s="343"/>
      <c r="D143" s="343"/>
      <c r="E143" s="343"/>
      <c r="F143" s="343"/>
      <c r="G143" s="343"/>
      <c r="H143" s="343"/>
      <c r="I143" s="343"/>
      <c r="J143" s="343"/>
      <c r="K143" s="343"/>
      <c r="L143" s="343"/>
      <c r="M143" s="343"/>
      <c r="N143" s="343"/>
      <c r="O143" s="343"/>
      <c r="P143" s="343"/>
      <c r="Q143" s="343"/>
      <c r="R143" s="343"/>
      <c r="S143" s="343"/>
      <c r="T143" s="343"/>
      <c r="U143" s="343"/>
      <c r="V143" s="343"/>
      <c r="W143" s="343"/>
      <c r="X143" s="343"/>
      <c r="Y143" s="343"/>
      <c r="Z143" s="343"/>
      <c r="AA143" s="343"/>
      <c r="AB143" s="343"/>
      <c r="AC143" s="343"/>
      <c r="AD143" s="343"/>
      <c r="AE143" s="343"/>
      <c r="AF143" s="343"/>
      <c r="AG143" s="343"/>
      <c r="AH143" s="343"/>
      <c r="AI143" s="343"/>
      <c r="AJ143" s="343"/>
      <c r="AK143" s="343"/>
      <c r="AL143" s="343"/>
      <c r="AM143" s="343"/>
      <c r="AN143" s="343"/>
      <c r="AO143" s="343"/>
      <c r="AP143" s="343"/>
      <c r="AQ143" s="343"/>
      <c r="AR143" s="343"/>
      <c r="AS143" s="343"/>
      <c r="AT143" s="343"/>
      <c r="AU143" s="343"/>
      <c r="AV143" s="343"/>
      <c r="AW143" s="343"/>
      <c r="AX143" s="343"/>
      <c r="AY143" s="343"/>
      <c r="AZ143" s="343"/>
      <c r="BA143" s="343"/>
      <c r="BB143" s="343"/>
      <c r="BC143" s="343"/>
      <c r="BD143" s="343"/>
      <c r="BE143" s="343"/>
      <c r="BF143" s="343"/>
      <c r="BG143" s="343"/>
      <c r="BH143" s="343"/>
      <c r="BI143" s="343"/>
      <c r="BJ143" s="343"/>
      <c r="BK143" s="343"/>
      <c r="BL143" s="343"/>
      <c r="BM143" s="343"/>
      <c r="BN143" s="343"/>
      <c r="BO143" s="343"/>
      <c r="BP143" s="343"/>
      <c r="BQ143" s="343"/>
      <c r="BR143" s="343"/>
      <c r="BS143" s="343"/>
      <c r="BT143" s="343"/>
      <c r="BU143" s="343"/>
      <c r="BV143" s="343"/>
      <c r="BW143" s="343"/>
      <c r="BX143" s="343"/>
      <c r="BY143" s="343"/>
      <c r="BZ143" s="343"/>
      <c r="CA143" s="343"/>
      <c r="CB143" s="343"/>
      <c r="CC143" s="343"/>
      <c r="CD143" s="343"/>
      <c r="CE143" s="343"/>
      <c r="CF143" s="343"/>
      <c r="CG143" s="343"/>
      <c r="CH143" s="343"/>
      <c r="CI143" s="343"/>
      <c r="CJ143" s="343"/>
      <c r="CK143" s="343"/>
      <c r="CL143" s="343"/>
      <c r="CM143" s="343"/>
      <c r="CN143" s="343"/>
      <c r="CO143" s="343"/>
      <c r="CP143" s="343"/>
      <c r="CQ143" s="343"/>
      <c r="CR143" s="343"/>
      <c r="CS143" s="343"/>
      <c r="CT143" s="343"/>
      <c r="CU143" s="343"/>
      <c r="CV143" s="343"/>
      <c r="CW143" s="343"/>
      <c r="CX143" s="343"/>
      <c r="CY143" s="343"/>
      <c r="CZ143" s="343"/>
      <c r="DA143" s="343"/>
      <c r="DB143" s="343"/>
      <c r="DC143" s="343"/>
      <c r="DD143" s="343"/>
      <c r="DE143" s="343"/>
      <c r="DF143" s="343"/>
      <c r="DG143" s="343"/>
      <c r="DH143" s="343"/>
      <c r="DI143" s="343"/>
      <c r="DJ143" s="343"/>
      <c r="DK143" s="343"/>
      <c r="DL143" s="343"/>
      <c r="DM143" s="343"/>
      <c r="DN143" s="343"/>
      <c r="DO143" s="343"/>
      <c r="DP143" s="343"/>
      <c r="DQ143" s="343"/>
      <c r="DR143" s="343"/>
      <c r="DS143" s="343"/>
      <c r="DT143" s="343"/>
      <c r="DU143" s="343"/>
      <c r="DV143" s="343"/>
      <c r="DW143" s="343"/>
      <c r="DX143" s="343"/>
      <c r="DY143" s="343"/>
      <c r="DZ143" s="343"/>
      <c r="EA143" s="343"/>
      <c r="EB143" s="343"/>
      <c r="EC143" s="343"/>
      <c r="ED143" s="343"/>
      <c r="EE143" s="343"/>
      <c r="EF143" s="343"/>
      <c r="EG143" s="343"/>
      <c r="EH143" s="343"/>
      <c r="EI143" s="343"/>
      <c r="EJ143" s="343"/>
      <c r="EK143" s="343"/>
      <c r="EL143" s="343"/>
      <c r="EM143" s="343"/>
      <c r="EN143" s="343"/>
      <c r="EO143" s="343"/>
      <c r="EP143" s="343"/>
      <c r="EQ143" s="343"/>
      <c r="ER143" s="343"/>
      <c r="ES143" s="343"/>
      <c r="ET143" s="343"/>
      <c r="EU143" s="343"/>
      <c r="EV143" s="343"/>
      <c r="EW143" s="343"/>
      <c r="EX143" s="343"/>
      <c r="EY143" s="343"/>
      <c r="EZ143" s="343"/>
      <c r="FA143" s="343"/>
      <c r="FB143" s="343"/>
      <c r="FC143" s="343"/>
      <c r="FD143" s="343"/>
      <c r="FE143" s="343"/>
      <c r="FF143" s="343"/>
      <c r="FG143" s="343"/>
      <c r="FH143" s="343"/>
      <c r="FI143" s="343"/>
      <c r="FJ143" s="343"/>
      <c r="FK143" s="343"/>
      <c r="FL143" s="343"/>
      <c r="FM143" s="343"/>
      <c r="FN143" s="343"/>
      <c r="FO143" s="343"/>
      <c r="FP143" s="343"/>
      <c r="FQ143" s="343"/>
      <c r="FR143" s="343"/>
      <c r="FS143" s="343"/>
      <c r="FT143" s="343"/>
      <c r="FU143" s="343"/>
      <c r="FV143" s="343"/>
      <c r="FW143" s="343"/>
      <c r="FX143" s="343"/>
      <c r="FY143" s="343"/>
      <c r="FZ143" s="343"/>
      <c r="GA143" s="343"/>
      <c r="GB143" s="343"/>
      <c r="GC143" s="343"/>
      <c r="GD143" s="343"/>
      <c r="GE143" s="343"/>
      <c r="GF143" s="343"/>
      <c r="GG143" s="343"/>
      <c r="GH143" s="343"/>
      <c r="GI143" s="343"/>
      <c r="GJ143" s="343"/>
      <c r="GK143" s="343"/>
      <c r="GL143" s="343"/>
      <c r="GM143" s="343"/>
      <c r="GN143" s="343"/>
      <c r="GO143" s="343"/>
      <c r="GP143" s="343"/>
      <c r="GQ143" s="343"/>
      <c r="GR143" s="343"/>
      <c r="GS143" s="343"/>
      <c r="GT143" s="343"/>
      <c r="GU143" s="343"/>
      <c r="GV143" s="343"/>
      <c r="GW143" s="343"/>
      <c r="GX143" s="343"/>
      <c r="GY143" s="343"/>
      <c r="GZ143" s="343"/>
      <c r="HA143" s="343"/>
      <c r="HB143" s="343"/>
      <c r="HC143" s="343"/>
      <c r="HD143" s="343"/>
      <c r="HE143" s="343"/>
      <c r="HF143" s="343"/>
      <c r="HG143" s="343"/>
      <c r="HH143" s="343"/>
      <c r="HI143" s="343"/>
      <c r="HJ143" s="343"/>
      <c r="HK143" s="343"/>
      <c r="HL143" s="343"/>
      <c r="HM143" s="343"/>
      <c r="HN143" s="343"/>
      <c r="HO143" s="343"/>
      <c r="HP143" s="343"/>
      <c r="HQ143" s="343"/>
      <c r="HR143" s="343"/>
      <c r="HS143" s="343"/>
      <c r="HT143" s="343"/>
      <c r="HU143" s="343"/>
      <c r="HV143" s="343"/>
      <c r="HW143" s="343"/>
      <c r="HX143" s="343"/>
      <c r="HY143" s="343"/>
      <c r="HZ143" s="343"/>
    </row>
    <row r="144" spans="1:291" ht="15.5">
      <c r="A144" s="378" t="s">
        <v>377</v>
      </c>
    </row>
    <row r="145" spans="1:291" ht="13">
      <c r="A145" s="275" t="s">
        <v>378</v>
      </c>
      <c r="B145" s="223"/>
      <c r="C145" s="223"/>
      <c r="D145" s="223"/>
      <c r="E145" s="223"/>
      <c r="F145" s="223"/>
      <c r="G145" s="223"/>
      <c r="H145" s="223"/>
      <c r="I145" s="223"/>
      <c r="J145" s="223"/>
      <c r="K145" s="223"/>
      <c r="L145" s="223"/>
      <c r="M145" s="223"/>
      <c r="N145" s="223"/>
      <c r="O145" s="223"/>
      <c r="P145" s="223"/>
      <c r="Q145" s="223"/>
      <c r="R145" s="223"/>
      <c r="S145" s="223"/>
      <c r="T145" s="223"/>
      <c r="U145" s="223"/>
      <c r="V145" s="223"/>
      <c r="W145" s="223"/>
      <c r="X145" s="223"/>
      <c r="Y145" s="223"/>
      <c r="Z145" s="223"/>
      <c r="AA145" s="223"/>
      <c r="AB145" s="223"/>
      <c r="AC145" s="223"/>
      <c r="AD145" s="223"/>
      <c r="AE145" s="223"/>
      <c r="AF145" s="223"/>
      <c r="AG145" s="223"/>
      <c r="AH145" s="223"/>
      <c r="AI145" s="223"/>
      <c r="AJ145" s="223"/>
      <c r="AK145" s="223"/>
      <c r="AL145" s="223"/>
      <c r="AM145" s="223"/>
      <c r="AN145" s="223" t="s">
        <v>15</v>
      </c>
      <c r="AO145" s="223" t="s">
        <v>20</v>
      </c>
      <c r="AP145" s="223" t="s">
        <v>24</v>
      </c>
      <c r="AQ145" s="223" t="s">
        <v>28</v>
      </c>
      <c r="AR145" s="223" t="s">
        <v>33</v>
      </c>
      <c r="AS145" s="223" t="s">
        <v>34</v>
      </c>
      <c r="AT145" s="223" t="s">
        <v>35</v>
      </c>
      <c r="AU145" s="223" t="s">
        <v>36</v>
      </c>
      <c r="AV145" s="223" t="s">
        <v>37</v>
      </c>
      <c r="AW145" s="223" t="s">
        <v>38</v>
      </c>
      <c r="AX145" s="223">
        <v>37987</v>
      </c>
      <c r="AY145" s="223">
        <v>38018</v>
      </c>
      <c r="AZ145" s="223">
        <v>38047</v>
      </c>
      <c r="BA145" s="223">
        <v>38078</v>
      </c>
      <c r="BB145" s="223">
        <v>38108</v>
      </c>
      <c r="BC145" s="223">
        <v>38139</v>
      </c>
      <c r="BD145" s="223">
        <v>38169</v>
      </c>
      <c r="BE145" s="223">
        <v>38200</v>
      </c>
      <c r="BF145" s="223">
        <v>38231</v>
      </c>
      <c r="BG145" s="223">
        <v>38261</v>
      </c>
      <c r="BH145" s="223">
        <v>38292</v>
      </c>
      <c r="BI145" s="223">
        <v>38322</v>
      </c>
      <c r="BJ145" s="223">
        <v>38353</v>
      </c>
      <c r="BK145" s="223">
        <v>38384</v>
      </c>
      <c r="BL145" s="223">
        <v>38412</v>
      </c>
      <c r="BM145" s="223">
        <v>38443</v>
      </c>
      <c r="BN145" s="223">
        <v>38473</v>
      </c>
      <c r="BO145" s="223">
        <v>38504</v>
      </c>
      <c r="BP145" s="223">
        <v>38534</v>
      </c>
      <c r="BQ145" s="223">
        <v>38565</v>
      </c>
      <c r="BR145" s="223">
        <v>38596</v>
      </c>
      <c r="BS145" s="223">
        <v>38626</v>
      </c>
      <c r="BT145" s="223">
        <v>38657</v>
      </c>
      <c r="BU145" s="223">
        <v>38687</v>
      </c>
      <c r="BV145" s="223">
        <v>38718</v>
      </c>
      <c r="BW145" s="223">
        <v>38749</v>
      </c>
      <c r="BX145" s="223">
        <v>38777</v>
      </c>
      <c r="BY145" s="223">
        <v>38808</v>
      </c>
      <c r="BZ145" s="223">
        <v>38838</v>
      </c>
      <c r="CA145" s="223">
        <v>38869</v>
      </c>
      <c r="CB145" s="223">
        <v>38899</v>
      </c>
      <c r="CC145" s="223">
        <v>38930</v>
      </c>
      <c r="CD145" s="223">
        <v>38961</v>
      </c>
      <c r="CE145" s="223">
        <v>38991</v>
      </c>
      <c r="CF145" s="223">
        <v>39022</v>
      </c>
      <c r="CG145" s="223">
        <v>39052</v>
      </c>
      <c r="CH145" s="223">
        <v>39083</v>
      </c>
      <c r="CI145" s="223">
        <v>39114</v>
      </c>
      <c r="CJ145" s="223">
        <v>39142</v>
      </c>
      <c r="CK145" s="223">
        <v>39173</v>
      </c>
      <c r="CL145" s="223">
        <v>39203</v>
      </c>
      <c r="CM145" s="223">
        <v>39234</v>
      </c>
      <c r="CN145" s="223">
        <v>39264</v>
      </c>
      <c r="CO145" s="223">
        <v>39295</v>
      </c>
      <c r="CP145" s="223">
        <v>39326</v>
      </c>
      <c r="CQ145" s="223">
        <v>39356</v>
      </c>
      <c r="CR145" s="223">
        <v>39387</v>
      </c>
      <c r="CS145" s="223">
        <v>39417</v>
      </c>
      <c r="CT145" s="223">
        <v>39448</v>
      </c>
      <c r="CU145" s="223">
        <v>39479</v>
      </c>
      <c r="CV145" s="223">
        <v>39508</v>
      </c>
      <c r="CW145" s="223">
        <v>39539</v>
      </c>
      <c r="CX145" s="223">
        <v>39569</v>
      </c>
      <c r="CY145" s="223">
        <v>39600</v>
      </c>
      <c r="CZ145" s="223">
        <v>39630</v>
      </c>
      <c r="DA145" s="223">
        <v>39661</v>
      </c>
      <c r="DB145" s="223">
        <v>39692</v>
      </c>
      <c r="DC145" s="223">
        <v>39722</v>
      </c>
      <c r="DD145" s="223">
        <v>39753</v>
      </c>
      <c r="DE145" s="223">
        <v>39783</v>
      </c>
      <c r="DF145" s="223">
        <v>39814</v>
      </c>
      <c r="DG145" s="223">
        <v>39845</v>
      </c>
      <c r="DH145" s="223">
        <v>39873</v>
      </c>
      <c r="DI145" s="223">
        <v>39904</v>
      </c>
      <c r="DJ145" s="223">
        <v>39934</v>
      </c>
      <c r="DK145" s="223">
        <v>39965</v>
      </c>
      <c r="DL145" s="223">
        <v>39995</v>
      </c>
      <c r="DM145" s="223">
        <v>40026</v>
      </c>
      <c r="DN145" s="223">
        <v>40057</v>
      </c>
      <c r="DO145" s="223">
        <v>40087</v>
      </c>
      <c r="DP145" s="223">
        <v>40118</v>
      </c>
      <c r="DQ145" s="223">
        <v>40148</v>
      </c>
      <c r="DR145" s="223">
        <v>40179</v>
      </c>
      <c r="DS145" s="223">
        <v>40210</v>
      </c>
      <c r="DT145" s="223">
        <v>40238</v>
      </c>
      <c r="DU145" s="223">
        <v>40269</v>
      </c>
      <c r="DV145" s="223">
        <v>40299</v>
      </c>
      <c r="DW145" s="223">
        <v>40330</v>
      </c>
      <c r="DX145" s="223">
        <v>40360</v>
      </c>
      <c r="DY145" s="223">
        <v>40391</v>
      </c>
      <c r="DZ145" s="223">
        <v>40422</v>
      </c>
      <c r="EA145" s="223">
        <v>40452</v>
      </c>
      <c r="EB145" s="223">
        <v>40483</v>
      </c>
      <c r="EC145" s="223">
        <v>40513</v>
      </c>
      <c r="ED145" s="223">
        <v>40544</v>
      </c>
      <c r="EE145" s="223">
        <v>40575</v>
      </c>
      <c r="EF145" s="223">
        <v>40603</v>
      </c>
      <c r="EG145" s="223">
        <v>40634</v>
      </c>
      <c r="EH145" s="223">
        <v>40664</v>
      </c>
      <c r="EI145" s="223">
        <v>40695</v>
      </c>
      <c r="EJ145" s="223">
        <v>40725</v>
      </c>
      <c r="EK145" s="223">
        <v>40756</v>
      </c>
      <c r="EL145" s="223">
        <v>40787</v>
      </c>
      <c r="EM145" s="223">
        <v>40817</v>
      </c>
      <c r="EN145" s="223">
        <v>40848</v>
      </c>
      <c r="EO145" s="223">
        <v>40878</v>
      </c>
      <c r="EP145" s="223">
        <v>40909</v>
      </c>
      <c r="EQ145" s="223">
        <v>40940</v>
      </c>
      <c r="ER145" s="223">
        <v>40969</v>
      </c>
      <c r="ES145" s="223">
        <v>41000</v>
      </c>
      <c r="ET145" s="223">
        <v>41030</v>
      </c>
      <c r="EU145" s="223">
        <v>41061</v>
      </c>
      <c r="EV145" s="223">
        <v>41091</v>
      </c>
      <c r="EW145" s="223">
        <v>41122</v>
      </c>
      <c r="EX145" s="223">
        <v>41153</v>
      </c>
      <c r="EY145" s="223">
        <v>41183</v>
      </c>
      <c r="EZ145" s="223">
        <v>41214</v>
      </c>
      <c r="FA145" s="223">
        <v>41244</v>
      </c>
      <c r="FB145" s="223">
        <v>41275</v>
      </c>
      <c r="FC145" s="223">
        <v>41306</v>
      </c>
      <c r="FD145" s="223">
        <v>41334</v>
      </c>
      <c r="FE145" s="223">
        <v>41365</v>
      </c>
      <c r="FF145" s="223">
        <v>41395</v>
      </c>
      <c r="FG145" s="223">
        <v>41426</v>
      </c>
      <c r="FH145" s="223">
        <v>41456</v>
      </c>
      <c r="FI145" s="223">
        <v>41487</v>
      </c>
      <c r="FJ145" s="223">
        <v>41518</v>
      </c>
      <c r="FK145" s="223">
        <v>41548</v>
      </c>
      <c r="FL145" s="223">
        <v>41579</v>
      </c>
      <c r="FM145" s="223">
        <v>41609</v>
      </c>
      <c r="FN145" s="223">
        <v>41640</v>
      </c>
      <c r="FO145" s="223">
        <v>41671</v>
      </c>
      <c r="FP145" s="223">
        <v>41699</v>
      </c>
      <c r="FQ145" s="223">
        <v>41730</v>
      </c>
      <c r="FR145" s="223">
        <v>41760</v>
      </c>
      <c r="FS145" s="223">
        <v>41791</v>
      </c>
      <c r="FT145" s="223">
        <v>41821</v>
      </c>
      <c r="FU145" s="223">
        <v>41852</v>
      </c>
      <c r="FV145" s="223">
        <v>41883</v>
      </c>
      <c r="FW145" s="223">
        <v>41913</v>
      </c>
      <c r="FX145" s="223">
        <v>41944</v>
      </c>
      <c r="FY145" s="223">
        <v>41974</v>
      </c>
      <c r="FZ145" s="223">
        <v>42005</v>
      </c>
      <c r="GA145" s="223">
        <v>42036</v>
      </c>
      <c r="GB145" s="223">
        <v>42064</v>
      </c>
      <c r="GC145" s="223">
        <v>42095</v>
      </c>
      <c r="GD145" s="223">
        <v>42125</v>
      </c>
      <c r="GE145" s="223">
        <v>42156</v>
      </c>
      <c r="GF145" s="223">
        <v>42186</v>
      </c>
      <c r="GG145" s="223">
        <v>42217</v>
      </c>
      <c r="GH145" s="223">
        <v>42248</v>
      </c>
      <c r="GI145" s="223">
        <v>42278</v>
      </c>
      <c r="GJ145" s="223">
        <v>42309</v>
      </c>
      <c r="GK145" s="223">
        <v>42339</v>
      </c>
      <c r="GL145" s="223">
        <v>42370</v>
      </c>
      <c r="GM145" s="223">
        <v>42401</v>
      </c>
      <c r="GN145" s="223">
        <v>42430</v>
      </c>
      <c r="GO145" s="223">
        <v>42461</v>
      </c>
      <c r="GP145" s="223">
        <v>42491</v>
      </c>
      <c r="GQ145" s="223">
        <v>42522</v>
      </c>
      <c r="GR145" s="223">
        <v>42552</v>
      </c>
      <c r="GS145" s="223">
        <v>42583</v>
      </c>
      <c r="GT145" s="223">
        <v>42614</v>
      </c>
      <c r="GU145" s="223">
        <v>42644</v>
      </c>
      <c r="GV145" s="223">
        <v>42675</v>
      </c>
      <c r="GW145" s="223">
        <v>42705</v>
      </c>
      <c r="GX145" s="223">
        <v>42736</v>
      </c>
      <c r="GY145" s="223">
        <v>42767</v>
      </c>
      <c r="GZ145" s="223">
        <v>42795</v>
      </c>
      <c r="HA145" s="223">
        <v>42826</v>
      </c>
      <c r="HB145" s="223">
        <v>42856</v>
      </c>
      <c r="HC145" s="223">
        <v>42887</v>
      </c>
      <c r="HD145" s="223">
        <v>42917</v>
      </c>
      <c r="HE145" s="223">
        <v>42948</v>
      </c>
      <c r="HF145" s="223">
        <v>42979</v>
      </c>
      <c r="HG145" s="223">
        <v>43009</v>
      </c>
      <c r="HH145" s="223">
        <v>43040</v>
      </c>
      <c r="HI145" s="223">
        <v>43070</v>
      </c>
      <c r="HJ145" s="223">
        <v>43101</v>
      </c>
      <c r="HK145" s="223">
        <v>43132</v>
      </c>
      <c r="HL145" s="223">
        <v>43160</v>
      </c>
      <c r="HM145" s="223">
        <v>43191</v>
      </c>
      <c r="HN145" s="223">
        <v>43221</v>
      </c>
      <c r="HO145" s="223">
        <v>43252</v>
      </c>
      <c r="HP145" s="223">
        <v>43282</v>
      </c>
      <c r="HQ145" s="223">
        <v>43313</v>
      </c>
      <c r="HR145" s="223">
        <v>43344</v>
      </c>
      <c r="HS145" s="223">
        <v>43374</v>
      </c>
      <c r="HT145" s="223">
        <v>43405</v>
      </c>
      <c r="HU145" s="223">
        <v>43435</v>
      </c>
      <c r="HV145" s="223">
        <v>43466</v>
      </c>
      <c r="HW145" s="223">
        <v>43497</v>
      </c>
      <c r="HX145" s="223">
        <v>43525</v>
      </c>
      <c r="HY145" s="223">
        <v>43556</v>
      </c>
      <c r="HZ145" s="223">
        <v>43586</v>
      </c>
      <c r="IA145" s="223">
        <v>43617</v>
      </c>
      <c r="IB145" s="223">
        <v>43647</v>
      </c>
      <c r="IC145" s="223">
        <v>43678</v>
      </c>
      <c r="ID145" s="223">
        <v>43709</v>
      </c>
      <c r="IE145" s="223">
        <v>43739</v>
      </c>
      <c r="IF145" s="224">
        <v>43770</v>
      </c>
      <c r="IG145" s="224">
        <v>43800</v>
      </c>
      <c r="IH145" s="224">
        <v>43831</v>
      </c>
      <c r="II145" s="224">
        <v>43862</v>
      </c>
      <c r="IJ145" s="224">
        <v>43891</v>
      </c>
      <c r="IK145" s="224">
        <v>43922</v>
      </c>
      <c r="IL145" s="224">
        <v>43952</v>
      </c>
      <c r="IM145" s="224">
        <v>43983</v>
      </c>
      <c r="IN145" s="224">
        <v>44013</v>
      </c>
      <c r="IO145" s="224">
        <v>44044</v>
      </c>
      <c r="IP145" s="271">
        <v>44075</v>
      </c>
      <c r="IQ145" s="271">
        <v>44105</v>
      </c>
      <c r="IR145" s="271">
        <v>44136</v>
      </c>
      <c r="IS145" s="271">
        <v>44166</v>
      </c>
      <c r="IT145" s="271">
        <v>44197</v>
      </c>
      <c r="IU145" s="271">
        <v>44228</v>
      </c>
      <c r="IV145" s="271">
        <v>44256</v>
      </c>
      <c r="IW145" s="271">
        <v>44287</v>
      </c>
      <c r="IX145" s="271">
        <v>44317</v>
      </c>
      <c r="IY145" s="271">
        <v>44348</v>
      </c>
      <c r="IZ145" s="271">
        <v>44378</v>
      </c>
      <c r="JA145" s="271">
        <v>44409</v>
      </c>
      <c r="JB145" s="271">
        <v>44440</v>
      </c>
      <c r="JC145" s="271">
        <v>44470</v>
      </c>
      <c r="JD145" s="271">
        <v>44501</v>
      </c>
      <c r="JE145" s="271">
        <v>44531</v>
      </c>
      <c r="JF145" s="271">
        <v>44562</v>
      </c>
      <c r="JG145" s="271">
        <v>44593</v>
      </c>
      <c r="JH145" s="271">
        <v>44621</v>
      </c>
      <c r="JI145" s="271">
        <v>44652</v>
      </c>
      <c r="JJ145" s="271">
        <v>44682</v>
      </c>
      <c r="JK145" s="271">
        <v>44713</v>
      </c>
      <c r="JL145" s="271">
        <v>44743</v>
      </c>
      <c r="JM145" s="271">
        <v>44774</v>
      </c>
      <c r="JN145" s="271">
        <v>44805</v>
      </c>
      <c r="JO145" s="271">
        <v>44835</v>
      </c>
      <c r="JP145" s="271">
        <v>44866</v>
      </c>
      <c r="JQ145" s="271">
        <v>44896</v>
      </c>
      <c r="JR145" s="271">
        <v>44927</v>
      </c>
      <c r="JS145" s="271">
        <v>44958</v>
      </c>
      <c r="JT145" s="271">
        <v>44986</v>
      </c>
      <c r="JU145" s="271">
        <f t="shared" ref="JU145:JZ145" si="102">JU11</f>
        <v>45017</v>
      </c>
      <c r="JV145" s="271">
        <f t="shared" si="102"/>
        <v>45047</v>
      </c>
      <c r="JW145" s="271">
        <f t="shared" si="102"/>
        <v>45078</v>
      </c>
      <c r="JX145" s="271">
        <f t="shared" si="102"/>
        <v>45108</v>
      </c>
      <c r="JY145" s="271">
        <f t="shared" si="102"/>
        <v>45139</v>
      </c>
      <c r="JZ145" s="271">
        <f t="shared" si="102"/>
        <v>45170</v>
      </c>
      <c r="KA145" s="271">
        <f t="shared" ref="KA145:KB145" si="103">KA11</f>
        <v>45200</v>
      </c>
      <c r="KB145" s="271">
        <f t="shared" si="103"/>
        <v>45231</v>
      </c>
      <c r="KC145" s="271">
        <f t="shared" ref="KC145:KD145" si="104">KC11</f>
        <v>45261</v>
      </c>
      <c r="KD145" s="271">
        <f t="shared" si="104"/>
        <v>45292</v>
      </c>
      <c r="KE145" s="271">
        <f>KE11</f>
        <v>45323</v>
      </c>
    </row>
    <row r="146" spans="1:291" ht="13">
      <c r="A146" s="295" t="s">
        <v>74</v>
      </c>
      <c r="B146" s="287"/>
      <c r="C146" s="287"/>
      <c r="D146" s="287"/>
      <c r="E146" s="287"/>
      <c r="F146" s="287"/>
      <c r="G146" s="287"/>
      <c r="H146" s="287"/>
      <c r="I146" s="287"/>
      <c r="J146" s="287"/>
      <c r="K146" s="287"/>
      <c r="L146" s="287"/>
      <c r="M146" s="287"/>
      <c r="N146" s="287"/>
      <c r="O146" s="287"/>
      <c r="P146" s="287"/>
      <c r="Q146" s="287"/>
      <c r="R146" s="287"/>
      <c r="S146" s="287"/>
      <c r="T146" s="287"/>
      <c r="U146" s="287"/>
      <c r="V146" s="287"/>
      <c r="W146" s="287"/>
      <c r="X146" s="287"/>
      <c r="Y146" s="287"/>
      <c r="Z146" s="287"/>
      <c r="AA146" s="287"/>
      <c r="AB146" s="287"/>
      <c r="AC146" s="287"/>
      <c r="AD146" s="287"/>
      <c r="AE146" s="287"/>
      <c r="AF146" s="287"/>
      <c r="AG146" s="287"/>
      <c r="AH146" s="287"/>
      <c r="AI146" s="287"/>
      <c r="AJ146" s="287"/>
      <c r="AK146" s="287"/>
      <c r="AL146" s="287"/>
      <c r="AM146" s="287"/>
      <c r="AN146" s="287">
        <v>9.6999999999999989E-2</v>
      </c>
      <c r="AO146" s="287">
        <v>0.113</v>
      </c>
      <c r="AP146" s="287">
        <v>9.9000000000000005E-2</v>
      </c>
      <c r="AQ146" s="287">
        <v>0.10400000000000001</v>
      </c>
      <c r="AR146" s="287">
        <v>0.12333966130211746</v>
      </c>
      <c r="AS146" s="287">
        <v>0.15930550467038715</v>
      </c>
      <c r="AT146" s="287">
        <v>0.20185727379573062</v>
      </c>
      <c r="AU146" s="287">
        <v>0.21669443713462616</v>
      </c>
      <c r="AV146" s="287">
        <v>0.21860687239127824</v>
      </c>
      <c r="AW146" s="287">
        <v>0.26200000000000001</v>
      </c>
      <c r="AX146" s="287">
        <v>0.29399999999999998</v>
      </c>
      <c r="AY146" s="287">
        <v>0.247</v>
      </c>
      <c r="AZ146" s="287">
        <v>0.29199999999999998</v>
      </c>
      <c r="BA146" s="287">
        <v>0.26900000000000002</v>
      </c>
      <c r="BB146" s="287">
        <v>0.27600000000000002</v>
      </c>
      <c r="BC146" s="287">
        <v>0.27100000000000002</v>
      </c>
      <c r="BD146" s="287">
        <v>0.30099999999999999</v>
      </c>
      <c r="BE146" s="287">
        <v>0.27900000000000003</v>
      </c>
      <c r="BF146" s="287">
        <v>0.28999999999999998</v>
      </c>
      <c r="BG146" s="287">
        <v>0.25</v>
      </c>
      <c r="BH146" s="287">
        <v>0.28899999999999998</v>
      </c>
      <c r="BI146" s="287">
        <v>0.245</v>
      </c>
      <c r="BJ146" s="287">
        <v>0.26100000000000001</v>
      </c>
      <c r="BK146" s="287">
        <v>0.23599999999999999</v>
      </c>
      <c r="BL146" s="287">
        <v>0.26400000000000001</v>
      </c>
      <c r="BM146" s="287">
        <v>0.24299999999999999</v>
      </c>
      <c r="BN146" s="287">
        <v>0.26200000000000001</v>
      </c>
      <c r="BO146" s="287">
        <v>0.252</v>
      </c>
      <c r="BP146" s="287">
        <v>0.251</v>
      </c>
      <c r="BQ146" s="287">
        <v>0.25669999999999998</v>
      </c>
      <c r="BR146" s="287">
        <v>0.28199999999999997</v>
      </c>
      <c r="BS146" s="287">
        <v>0.25729999999999997</v>
      </c>
      <c r="BT146" s="287">
        <v>0.25240000000000001</v>
      </c>
      <c r="BU146" s="287">
        <v>0.22989999999999999</v>
      </c>
      <c r="BV146" s="287">
        <v>0.25443226947227071</v>
      </c>
      <c r="BW146" s="287">
        <v>0.23350000000000001</v>
      </c>
      <c r="BX146" s="287">
        <v>0.25700000000000001</v>
      </c>
      <c r="BY146" s="287">
        <v>0.23799999999999999</v>
      </c>
      <c r="BZ146" s="287">
        <v>0.23100000000000001</v>
      </c>
      <c r="CA146" s="287">
        <v>0.22900000000000001</v>
      </c>
      <c r="CB146" s="287">
        <v>0.27700000000000002</v>
      </c>
      <c r="CC146" s="287">
        <v>0.25</v>
      </c>
      <c r="CD146" s="287">
        <v>0.252</v>
      </c>
      <c r="CE146" s="287">
        <v>0.24099999999999999</v>
      </c>
      <c r="CF146" s="287">
        <v>0.25900000000000001</v>
      </c>
      <c r="CG146" s="287">
        <v>0.23899999999999999</v>
      </c>
      <c r="CH146" s="287">
        <v>0.26100000000000001</v>
      </c>
      <c r="CI146" s="287">
        <v>0.2213</v>
      </c>
      <c r="CJ146" s="287">
        <v>0.25</v>
      </c>
      <c r="CK146" s="287">
        <v>0.215</v>
      </c>
      <c r="CL146" s="287">
        <v>0.24399999999999999</v>
      </c>
      <c r="CM146" s="287">
        <v>0.19980000000000001</v>
      </c>
      <c r="CN146" s="287">
        <v>0.23430000000000001</v>
      </c>
      <c r="CO146" s="287">
        <v>0.22539999999999999</v>
      </c>
      <c r="CP146" s="287">
        <v>0.24279999999999999</v>
      </c>
      <c r="CQ146" s="287">
        <v>0.22939999999999999</v>
      </c>
      <c r="CR146" s="287">
        <v>0.2387</v>
      </c>
      <c r="CS146" s="287">
        <v>0.217</v>
      </c>
      <c r="CT146" s="287">
        <v>0.23799999999999999</v>
      </c>
      <c r="CU146" s="287">
        <v>0.255</v>
      </c>
      <c r="CV146" s="287">
        <v>0.26939999999999997</v>
      </c>
      <c r="CW146" s="287">
        <v>0.25879999999999997</v>
      </c>
      <c r="CX146" s="287">
        <v>0.27929999999999999</v>
      </c>
      <c r="CY146" s="287">
        <v>0.2442</v>
      </c>
      <c r="CZ146" s="287">
        <v>0.2447</v>
      </c>
      <c r="DA146" s="287">
        <v>0.24299999999999999</v>
      </c>
      <c r="DB146" s="287">
        <v>0.25600000000000001</v>
      </c>
      <c r="DC146" s="287">
        <v>0.29699999999999999</v>
      </c>
      <c r="DD146" s="287">
        <v>0.34029999999999999</v>
      </c>
      <c r="DE146" s="287">
        <v>0.29499999999999998</v>
      </c>
      <c r="DF146" s="287">
        <v>0.33500000000000002</v>
      </c>
      <c r="DG146" s="287">
        <v>0.33100000000000002</v>
      </c>
      <c r="DH146" s="287">
        <v>0.33800000000000002</v>
      </c>
      <c r="DI146" s="287">
        <v>0.3085</v>
      </c>
      <c r="DJ146" s="287">
        <v>0.318</v>
      </c>
      <c r="DK146" s="287">
        <v>0.28610000000000002</v>
      </c>
      <c r="DL146" s="287">
        <v>0.29120000000000001</v>
      </c>
      <c r="DM146" s="287">
        <v>0.30969999999999998</v>
      </c>
      <c r="DN146" s="287">
        <v>0.31009999999999999</v>
      </c>
      <c r="DO146" s="287">
        <v>0.30530000000000002</v>
      </c>
      <c r="DP146" s="287">
        <v>0.30280000000000001</v>
      </c>
      <c r="DQ146" s="287">
        <v>0.26539999999999997</v>
      </c>
      <c r="DR146" s="287">
        <v>0.3145</v>
      </c>
      <c r="DS146" s="287">
        <v>0.32046659185906062</v>
      </c>
      <c r="DT146" s="287">
        <v>0.30670000000000003</v>
      </c>
      <c r="DU146" s="287">
        <v>0.25409999999999999</v>
      </c>
      <c r="DV146" s="287">
        <v>0.26530000000000004</v>
      </c>
      <c r="DW146" s="287">
        <v>0.26190000000000002</v>
      </c>
      <c r="DX146" s="287">
        <v>0.27560000000000001</v>
      </c>
      <c r="DY146" s="287">
        <v>0.27100000000000002</v>
      </c>
      <c r="DZ146" s="287">
        <v>0.24249999999999999</v>
      </c>
      <c r="EA146" s="287">
        <v>0.22520000000000001</v>
      </c>
      <c r="EB146" s="287">
        <v>0.2369</v>
      </c>
      <c r="EC146" s="287">
        <v>0.2046</v>
      </c>
      <c r="ED146" s="287">
        <v>0.21759999999999999</v>
      </c>
      <c r="EE146" s="287">
        <v>0.2238</v>
      </c>
      <c r="EF146" s="287">
        <v>0.22620000000000001</v>
      </c>
      <c r="EG146" s="287">
        <v>0.21160000000000001</v>
      </c>
      <c r="EH146" s="287">
        <v>0.21700973656103148</v>
      </c>
      <c r="EI146" s="287">
        <v>0.20929999999999999</v>
      </c>
      <c r="EJ146" s="287">
        <v>0.23620000000000002</v>
      </c>
      <c r="EK146" s="287">
        <v>0.2016</v>
      </c>
      <c r="EL146" s="287">
        <v>0.22949999999999998</v>
      </c>
      <c r="EM146" s="287">
        <v>0.2041</v>
      </c>
      <c r="EN146" s="287">
        <v>0.22260000000000002</v>
      </c>
      <c r="EO146" s="287">
        <v>0.1799</v>
      </c>
      <c r="EP146" s="287">
        <v>0.21010000000000001</v>
      </c>
      <c r="EQ146" s="287">
        <v>0.18709999999999999</v>
      </c>
      <c r="ER146" s="287">
        <v>0.2097</v>
      </c>
      <c r="ES146" s="287">
        <v>0.17780000000000001</v>
      </c>
      <c r="ET146" s="287">
        <v>0.17399999999999999</v>
      </c>
      <c r="EU146" s="287">
        <v>0.14910000000000001</v>
      </c>
      <c r="EV146" s="287">
        <v>0.19839999999999999</v>
      </c>
      <c r="EW146" s="287">
        <v>0.1885</v>
      </c>
      <c r="EX146" s="287">
        <v>0.1699</v>
      </c>
      <c r="EY146" s="287">
        <v>0.1663</v>
      </c>
      <c r="EZ146" s="287">
        <v>0.16969999999999999</v>
      </c>
      <c r="FA146" s="287">
        <v>0.15460000000000002</v>
      </c>
      <c r="FB146" s="287">
        <v>0.1686</v>
      </c>
      <c r="FC146" s="287">
        <v>0.15862189608372498</v>
      </c>
      <c r="FD146" s="287">
        <v>0.1757</v>
      </c>
      <c r="FE146" s="287">
        <v>0.15049999999999999</v>
      </c>
      <c r="FF146" s="287">
        <v>0.15789999999999998</v>
      </c>
      <c r="FG146" s="287">
        <v>0.1348</v>
      </c>
      <c r="FH146" s="287">
        <v>0.1605</v>
      </c>
      <c r="FI146" s="287">
        <v>0.13949999999999999</v>
      </c>
      <c r="FJ146" s="287">
        <v>0.14929999999999999</v>
      </c>
      <c r="FK146" s="287">
        <v>0.15340000000000001</v>
      </c>
      <c r="FL146" s="287">
        <v>0.15109999999999998</v>
      </c>
      <c r="FM146" s="287">
        <v>0.12890000000000001</v>
      </c>
      <c r="FN146" s="287">
        <v>0.13239999999999999</v>
      </c>
      <c r="FO146" s="287">
        <v>0.13730000000000001</v>
      </c>
      <c r="FP146" s="287">
        <v>0.13750000000000001</v>
      </c>
      <c r="FQ146" s="287">
        <v>0.13720000000000002</v>
      </c>
      <c r="FR146" s="287">
        <v>0.1522</v>
      </c>
      <c r="FS146" s="287">
        <v>0.1313</v>
      </c>
      <c r="FT146" s="287">
        <v>0.15859999999999999</v>
      </c>
      <c r="FU146" s="287">
        <v>0.15229999999999999</v>
      </c>
      <c r="FV146" s="287">
        <v>0.14380000000000001</v>
      </c>
      <c r="FW146" s="287">
        <v>0.12180000000000001</v>
      </c>
      <c r="FX146" s="287">
        <v>0.14330000000000001</v>
      </c>
      <c r="FY146" s="287">
        <v>0.1118</v>
      </c>
      <c r="FZ146" s="287">
        <v>0.1457</v>
      </c>
      <c r="GA146" s="287">
        <v>0.13817528101559273</v>
      </c>
      <c r="GB146" s="287">
        <v>0.13609882802121556</v>
      </c>
      <c r="GC146" s="287">
        <v>0.14649999999999999</v>
      </c>
      <c r="GD146" s="287">
        <v>0.15240000000000001</v>
      </c>
      <c r="GE146" s="287">
        <v>0.13619999999999999</v>
      </c>
      <c r="GF146" s="287">
        <v>0.14960000000000001</v>
      </c>
      <c r="GG146" s="287">
        <v>0.1273</v>
      </c>
      <c r="GH146" s="287">
        <v>0.12839999999999999</v>
      </c>
      <c r="GI146" s="287">
        <v>0.1285</v>
      </c>
      <c r="GJ146" s="287">
        <v>0.1366</v>
      </c>
      <c r="GK146" s="287">
        <v>0.11939999999999999</v>
      </c>
      <c r="GL146" s="287">
        <v>0.14110683039201274</v>
      </c>
      <c r="GM146" s="287">
        <v>0.14399999999999999</v>
      </c>
      <c r="GN146" s="287">
        <v>0.15585491944093086</v>
      </c>
      <c r="GO146" s="287">
        <v>0.16070000000000001</v>
      </c>
      <c r="GP146" s="287">
        <v>0.1694</v>
      </c>
      <c r="GQ146" s="287">
        <v>0.15920000000000001</v>
      </c>
      <c r="GR146" s="287">
        <v>0.19589999999999999</v>
      </c>
      <c r="GS146" s="287">
        <v>0.18530000000000002</v>
      </c>
      <c r="GT146" s="287">
        <v>0.19010000000000002</v>
      </c>
      <c r="GU146" s="287">
        <v>0.18229999999999999</v>
      </c>
      <c r="GV146" s="287">
        <v>0.189</v>
      </c>
      <c r="GW146" s="287">
        <v>0.14529999999999998</v>
      </c>
      <c r="GX146" s="287">
        <v>0.19949937483912</v>
      </c>
      <c r="GY146" s="287">
        <v>0.17670000000000002</v>
      </c>
      <c r="GZ146" s="287">
        <v>0.1656</v>
      </c>
      <c r="HA146" s="287">
        <v>0.15507977687339597</v>
      </c>
      <c r="HB146" s="287">
        <v>0.1588</v>
      </c>
      <c r="HC146" s="287">
        <v>0.14749999999999999</v>
      </c>
      <c r="HD146" s="287">
        <v>0.18960000000000002</v>
      </c>
      <c r="HE146" s="287">
        <v>0.1713522952463373</v>
      </c>
      <c r="HF146" s="287">
        <v>0.18295548615733861</v>
      </c>
      <c r="HG146" s="287">
        <v>0.17195961704784982</v>
      </c>
      <c r="HH146" s="287">
        <v>0.16258666399555907</v>
      </c>
      <c r="HI146" s="287">
        <v>0.15158744078660594</v>
      </c>
      <c r="HJ146" s="287">
        <v>0.18816569615634249</v>
      </c>
      <c r="HK146" s="287">
        <v>0.16993928236679753</v>
      </c>
      <c r="HL146" s="287">
        <v>0.18061435170637288</v>
      </c>
      <c r="HM146" s="287">
        <v>0.16758724267739522</v>
      </c>
      <c r="HN146" s="287">
        <v>0.17093920328625428</v>
      </c>
      <c r="HO146" s="287">
        <v>0.14898369457598021</v>
      </c>
      <c r="HP146" s="287">
        <v>0.19799600511149612</v>
      </c>
      <c r="HQ146" s="287">
        <v>0.18351359058783978</v>
      </c>
      <c r="HR146" s="287">
        <v>0.19790068845864736</v>
      </c>
      <c r="HS146" s="287">
        <v>0.17780000000000001</v>
      </c>
      <c r="HT146" s="287">
        <v>0.19739999999999999</v>
      </c>
      <c r="HU146" s="287">
        <v>0.17030000000000001</v>
      </c>
      <c r="HV146" s="287">
        <v>0.187</v>
      </c>
      <c r="HW146" s="287">
        <v>0.17699999999999999</v>
      </c>
      <c r="HX146" s="287">
        <v>0.18310000000000001</v>
      </c>
      <c r="HY146" s="287">
        <v>0.182</v>
      </c>
      <c r="HZ146" s="287">
        <v>0.17630000000000001</v>
      </c>
      <c r="IA146" s="287">
        <v>0.17610000000000001</v>
      </c>
      <c r="IB146" s="287">
        <v>0.20419999999999999</v>
      </c>
      <c r="IC146" s="287">
        <v>0.21729999999999999</v>
      </c>
      <c r="ID146" s="287">
        <v>0.18279999999999999</v>
      </c>
      <c r="IE146" s="287">
        <v>0.18379999999999999</v>
      </c>
      <c r="IF146" s="287">
        <v>0.1883</v>
      </c>
      <c r="IG146" s="287">
        <v>0.16869999999999999</v>
      </c>
      <c r="IH146" s="287">
        <v>0.19019999999999998</v>
      </c>
      <c r="II146" s="287">
        <v>0.15859999999999999</v>
      </c>
      <c r="IJ146" s="287">
        <v>0.1595</v>
      </c>
      <c r="IK146" s="287">
        <v>0.19289999999999999</v>
      </c>
      <c r="IL146" s="287">
        <v>0.2306</v>
      </c>
      <c r="IM146" s="287">
        <v>0.23980000000000001</v>
      </c>
      <c r="IN146" s="287">
        <v>0.2666</v>
      </c>
      <c r="IO146" s="287">
        <v>0.22320000000000001</v>
      </c>
      <c r="IP146" s="287">
        <v>0.23100000000000001</v>
      </c>
      <c r="IQ146" s="287">
        <v>0.22485894422175046</v>
      </c>
      <c r="IR146" s="287">
        <v>0.20712149812805714</v>
      </c>
      <c r="IS146" s="287">
        <v>0.1996696183192575</v>
      </c>
      <c r="IT146" s="287">
        <v>0.20377001235179065</v>
      </c>
      <c r="IU146" s="287">
        <v>0.19512977920804464</v>
      </c>
      <c r="IV146" s="287">
        <v>0.19079999999999997</v>
      </c>
      <c r="IW146" s="286">
        <v>0.20799999999999999</v>
      </c>
      <c r="IX146" s="286">
        <v>0.20380000000000001</v>
      </c>
      <c r="IY146" s="286">
        <v>0.1913</v>
      </c>
      <c r="IZ146" s="286">
        <v>0.20780000000000001</v>
      </c>
      <c r="JA146" s="286">
        <v>0.17799999999999999</v>
      </c>
      <c r="JB146" s="286">
        <v>0.1694</v>
      </c>
      <c r="JC146" s="286">
        <v>0.1585</v>
      </c>
      <c r="JD146" s="286">
        <v>0.16020000000000001</v>
      </c>
      <c r="JE146" s="286">
        <v>0.15359999999999999</v>
      </c>
      <c r="JF146" s="286">
        <v>0.16</v>
      </c>
      <c r="JG146" s="286">
        <v>0.16800000000000001</v>
      </c>
      <c r="JH146" s="286">
        <v>0.15509999999999999</v>
      </c>
      <c r="JI146" s="286">
        <v>0.14829999999999999</v>
      </c>
      <c r="JJ146" s="286">
        <v>0.14460000000000001</v>
      </c>
      <c r="JK146" s="286">
        <v>0.13900000000000001</v>
      </c>
      <c r="JL146" s="286">
        <v>0.15620000000000001</v>
      </c>
      <c r="JM146" s="286">
        <v>0.1643</v>
      </c>
      <c r="JN146" s="286">
        <v>0.1474</v>
      </c>
      <c r="JO146" s="286">
        <v>0.14400000000000002</v>
      </c>
      <c r="JP146" s="286">
        <v>0.1331</v>
      </c>
      <c r="JQ146" s="286">
        <v>0.1263</v>
      </c>
      <c r="JR146" s="286">
        <v>0.14947587708172624</v>
      </c>
      <c r="JS146" s="286">
        <v>0.13505365723414084</v>
      </c>
      <c r="JT146" s="286">
        <v>0.12520506867646711</v>
      </c>
      <c r="JU146" s="286">
        <v>0.12323949058958229</v>
      </c>
      <c r="JV146" s="286">
        <v>0.13341016311518716</v>
      </c>
      <c r="JW146" s="286">
        <v>0.13356722666589838</v>
      </c>
      <c r="JX146" s="286">
        <v>0.1379317542807581</v>
      </c>
      <c r="JY146" s="286">
        <v>0.1386112953033245</v>
      </c>
      <c r="JZ146" s="286">
        <v>0.13004347275991271</v>
      </c>
      <c r="KA146" s="286">
        <v>0.1300232507937481</v>
      </c>
      <c r="KB146" s="286">
        <v>0.12929648182838457</v>
      </c>
      <c r="KC146" s="286">
        <v>0.12884873650361786</v>
      </c>
      <c r="KD146" s="286">
        <v>0.13138509299937318</v>
      </c>
      <c r="KE146" s="286">
        <v>0.13035997353581541</v>
      </c>
    </row>
    <row r="147" spans="1:291" ht="13">
      <c r="A147" s="296" t="s">
        <v>75</v>
      </c>
      <c r="B147" s="286"/>
      <c r="C147" s="286"/>
      <c r="D147" s="286"/>
      <c r="E147" s="286"/>
      <c r="F147" s="286"/>
      <c r="G147" s="286"/>
      <c r="H147" s="286"/>
      <c r="I147" s="286"/>
      <c r="J147" s="286"/>
      <c r="K147" s="286"/>
      <c r="L147" s="286"/>
      <c r="M147" s="286"/>
      <c r="N147" s="286"/>
      <c r="O147" s="286"/>
      <c r="P147" s="286"/>
      <c r="Q147" s="286"/>
      <c r="R147" s="286"/>
      <c r="S147" s="286"/>
      <c r="T147" s="286"/>
      <c r="U147" s="286"/>
      <c r="V147" s="286"/>
      <c r="W147" s="286"/>
      <c r="X147" s="286"/>
      <c r="Y147" s="286"/>
      <c r="Z147" s="286"/>
      <c r="AA147" s="286"/>
      <c r="AB147" s="286"/>
      <c r="AC147" s="286"/>
      <c r="AD147" s="286"/>
      <c r="AE147" s="286"/>
      <c r="AF147" s="286"/>
      <c r="AG147" s="286"/>
      <c r="AH147" s="286"/>
      <c r="AI147" s="286"/>
      <c r="AJ147" s="286"/>
      <c r="AK147" s="286"/>
      <c r="AL147" s="286"/>
      <c r="AM147" s="286"/>
      <c r="AN147" s="286">
        <v>0.16399999999999998</v>
      </c>
      <c r="AO147" s="286">
        <v>0.158</v>
      </c>
      <c r="AP147" s="286">
        <v>0.13</v>
      </c>
      <c r="AQ147" s="286">
        <v>0.19</v>
      </c>
      <c r="AR147" s="286">
        <v>0.1755586167968794</v>
      </c>
      <c r="AS147" s="286">
        <v>0.15572088382096885</v>
      </c>
      <c r="AT147" s="286">
        <v>0.15765301425506897</v>
      </c>
      <c r="AU147" s="286">
        <v>0.16008287628339068</v>
      </c>
      <c r="AV147" s="286">
        <v>0.16542981136918619</v>
      </c>
      <c r="AW147" s="286">
        <v>0.27600000000000002</v>
      </c>
      <c r="AX147" s="286">
        <v>0.28299999999999997</v>
      </c>
      <c r="AY147" s="286">
        <v>0.28100000000000003</v>
      </c>
      <c r="AZ147" s="286">
        <v>0.28000000000000003</v>
      </c>
      <c r="BA147" s="286">
        <v>0.28100000000000003</v>
      </c>
      <c r="BB147" s="286">
        <v>0.255</v>
      </c>
      <c r="BC147" s="286">
        <v>0.25900000000000001</v>
      </c>
      <c r="BD147" s="286">
        <v>0.27</v>
      </c>
      <c r="BE147" s="286">
        <v>0.30599999999999999</v>
      </c>
      <c r="BF147" s="286">
        <v>0.28899999999999998</v>
      </c>
      <c r="BG147" s="286">
        <v>0.27500000000000002</v>
      </c>
      <c r="BH147" s="286">
        <v>0.27700000000000002</v>
      </c>
      <c r="BI147" s="286">
        <v>0.29599999999999999</v>
      </c>
      <c r="BJ147" s="286">
        <v>0.28499999999999998</v>
      </c>
      <c r="BK147" s="286">
        <v>0.30099999999999999</v>
      </c>
      <c r="BL147" s="286">
        <v>0.24399999999999999</v>
      </c>
      <c r="BM147" s="286">
        <v>0.28199999999999997</v>
      </c>
      <c r="BN147" s="286">
        <v>0.28100000000000003</v>
      </c>
      <c r="BO147" s="286">
        <v>0.27200000000000002</v>
      </c>
      <c r="BP147" s="286">
        <v>0.27039999999999997</v>
      </c>
      <c r="BQ147" s="286">
        <v>0.26690000000000003</v>
      </c>
      <c r="BR147" s="286">
        <v>0.26550000000000001</v>
      </c>
      <c r="BS147" s="286">
        <v>0.29189999999999999</v>
      </c>
      <c r="BT147" s="286">
        <v>0.26860000000000001</v>
      </c>
      <c r="BU147" s="286">
        <v>0.27860000000000001</v>
      </c>
      <c r="BV147" s="286">
        <v>0.27918094636958024</v>
      </c>
      <c r="BW147" s="286">
        <v>0.2616</v>
      </c>
      <c r="BX147" s="286">
        <v>0.249</v>
      </c>
      <c r="BY147" s="286">
        <v>0.26800000000000002</v>
      </c>
      <c r="BZ147" s="286">
        <v>0.255</v>
      </c>
      <c r="CA147" s="286">
        <v>0.26</v>
      </c>
      <c r="CB147" s="286">
        <v>0.27300000000000002</v>
      </c>
      <c r="CC147" s="286">
        <v>0.28799999999999998</v>
      </c>
      <c r="CD147" s="286">
        <v>0.28799999999999998</v>
      </c>
      <c r="CE147" s="286">
        <v>0.29699999999999999</v>
      </c>
      <c r="CF147" s="286">
        <v>0.28000000000000003</v>
      </c>
      <c r="CG147" s="286">
        <v>0.27400000000000002</v>
      </c>
      <c r="CH147" s="286">
        <v>0.28399999999999997</v>
      </c>
      <c r="CI147" s="286">
        <v>0.26419999999999999</v>
      </c>
      <c r="CJ147" s="286">
        <v>0.28899999999999998</v>
      </c>
      <c r="CK147" s="286">
        <v>0.30199999999999999</v>
      </c>
      <c r="CL147" s="286">
        <v>0.30499999999999999</v>
      </c>
      <c r="CM147" s="286">
        <v>0.26919999999999999</v>
      </c>
      <c r="CN147" s="286">
        <v>0.2903</v>
      </c>
      <c r="CO147" s="286">
        <v>0.31559999999999999</v>
      </c>
      <c r="CP147" s="286">
        <v>0.3271</v>
      </c>
      <c r="CQ147" s="286">
        <v>0.29530000000000001</v>
      </c>
      <c r="CR147" s="286">
        <v>0.30330000000000001</v>
      </c>
      <c r="CS147" s="286">
        <v>0.312</v>
      </c>
      <c r="CT147" s="286">
        <v>0.30099999999999999</v>
      </c>
      <c r="CU147" s="286">
        <v>0.28999999999999998</v>
      </c>
      <c r="CV147" s="286">
        <v>0.2707</v>
      </c>
      <c r="CW147" s="286">
        <v>0.28899999999999998</v>
      </c>
      <c r="CX147" s="286">
        <v>0.26019999999999999</v>
      </c>
      <c r="CY147" s="286">
        <v>0.26290000000000002</v>
      </c>
      <c r="CZ147" s="286">
        <v>0.2883</v>
      </c>
      <c r="DA147" s="286">
        <v>0.28699999999999998</v>
      </c>
      <c r="DB147" s="286">
        <v>0.27900000000000003</v>
      </c>
      <c r="DC147" s="286">
        <v>0.2442</v>
      </c>
      <c r="DD147" s="286">
        <v>0.23780000000000001</v>
      </c>
      <c r="DE147" s="286">
        <v>0.23799999999999999</v>
      </c>
      <c r="DF147" s="286">
        <v>0.23799999999999999</v>
      </c>
      <c r="DG147" s="286">
        <v>0.2339</v>
      </c>
      <c r="DH147" s="286">
        <v>0.23599999999999999</v>
      </c>
      <c r="DI147" s="286">
        <v>0.24690000000000001</v>
      </c>
      <c r="DJ147" s="286">
        <v>0.23769999999999999</v>
      </c>
      <c r="DK147" s="286">
        <v>0.25650000000000001</v>
      </c>
      <c r="DL147" s="286">
        <v>0.25940000000000002</v>
      </c>
      <c r="DM147" s="286">
        <v>0.27200000000000002</v>
      </c>
      <c r="DN147" s="286">
        <v>0.25900000000000001</v>
      </c>
      <c r="DO147" s="286">
        <v>0.248</v>
      </c>
      <c r="DP147" s="286">
        <v>0.27779999999999999</v>
      </c>
      <c r="DQ147" s="286">
        <v>0.29239999999999999</v>
      </c>
      <c r="DR147" s="286">
        <v>0.29399999999999998</v>
      </c>
      <c r="DS147" s="286">
        <v>0.28949120908148251</v>
      </c>
      <c r="DT147" s="286">
        <v>0.31390000000000001</v>
      </c>
      <c r="DU147" s="286">
        <v>0.34599999999999997</v>
      </c>
      <c r="DV147" s="286">
        <v>0.3427</v>
      </c>
      <c r="DW147" s="286">
        <v>0.35020000000000001</v>
      </c>
      <c r="DX147" s="286">
        <v>0.36170000000000002</v>
      </c>
      <c r="DY147" s="286">
        <v>0.3503</v>
      </c>
      <c r="DZ147" s="286">
        <v>0.35450000000000004</v>
      </c>
      <c r="EA147" s="286">
        <v>0.32490000000000002</v>
      </c>
      <c r="EB147" s="286">
        <v>0.3206</v>
      </c>
      <c r="EC147" s="286">
        <v>0.34289999999999998</v>
      </c>
      <c r="ED147" s="286">
        <v>0.33600000000000002</v>
      </c>
      <c r="EE147" s="286">
        <v>0.3347</v>
      </c>
      <c r="EF147" s="286">
        <v>0.3473</v>
      </c>
      <c r="EG147" s="286">
        <v>0.33879999999999999</v>
      </c>
      <c r="EH147" s="286">
        <v>0.32941082395698645</v>
      </c>
      <c r="EI147" s="286">
        <v>0.33460000000000001</v>
      </c>
      <c r="EJ147" s="286">
        <v>0.34810000000000002</v>
      </c>
      <c r="EK147" s="286">
        <v>0.32079999999999997</v>
      </c>
      <c r="EL147" s="286">
        <v>0.3382</v>
      </c>
      <c r="EM147" s="286">
        <v>0.32869999999999999</v>
      </c>
      <c r="EN147" s="286">
        <v>0.32799999999999996</v>
      </c>
      <c r="EO147" s="286">
        <v>0.32200000000000001</v>
      </c>
      <c r="EP147" s="286">
        <v>0.33450000000000002</v>
      </c>
      <c r="EQ147" s="286">
        <v>0.31319999999999998</v>
      </c>
      <c r="ER147" s="286">
        <v>0.31609999999999999</v>
      </c>
      <c r="ES147" s="286">
        <v>0.3256</v>
      </c>
      <c r="ET147" s="286">
        <v>0.31990000000000002</v>
      </c>
      <c r="EU147" s="286">
        <v>0.32119999999999999</v>
      </c>
      <c r="EV147" s="286">
        <v>0.31319999999999998</v>
      </c>
      <c r="EW147" s="286">
        <v>0.32340000000000002</v>
      </c>
      <c r="EX147" s="286">
        <v>0.30649999999999999</v>
      </c>
      <c r="EY147" s="286">
        <v>0.31759999999999999</v>
      </c>
      <c r="EZ147" s="286">
        <v>0.31630000000000003</v>
      </c>
      <c r="FA147" s="286">
        <v>0.34549999999999997</v>
      </c>
      <c r="FB147" s="286">
        <v>0.34510000000000002</v>
      </c>
      <c r="FC147" s="286">
        <v>0.3307813616516796</v>
      </c>
      <c r="FD147" s="286">
        <v>0.31850000000000001</v>
      </c>
      <c r="FE147" s="286">
        <v>0.3236</v>
      </c>
      <c r="FF147" s="286">
        <v>0.31759999999999999</v>
      </c>
      <c r="FG147" s="286">
        <v>0.33360000000000001</v>
      </c>
      <c r="FH147" s="286">
        <v>0.31859999999999999</v>
      </c>
      <c r="FI147" s="286">
        <v>0.34250000000000003</v>
      </c>
      <c r="FJ147" s="286">
        <v>0.3201</v>
      </c>
      <c r="FK147" s="286">
        <v>0.33260000000000001</v>
      </c>
      <c r="FL147" s="286">
        <v>0.31620000000000004</v>
      </c>
      <c r="FM147" s="286">
        <v>0.32420000000000004</v>
      </c>
      <c r="FN147" s="286">
        <v>0.32940000000000003</v>
      </c>
      <c r="FO147" s="286">
        <v>0.29089999999999999</v>
      </c>
      <c r="FP147" s="286">
        <v>0.29160000000000003</v>
      </c>
      <c r="FQ147" s="286">
        <v>0.29670000000000002</v>
      </c>
      <c r="FR147" s="286">
        <v>0.29430000000000001</v>
      </c>
      <c r="FS147" s="286">
        <v>0.30130000000000001</v>
      </c>
      <c r="FT147" s="286">
        <v>0.31019999999999998</v>
      </c>
      <c r="FU147" s="286">
        <v>0.2964</v>
      </c>
      <c r="FV147" s="286">
        <v>0.27839999999999998</v>
      </c>
      <c r="FW147" s="286">
        <v>0.26579999999999998</v>
      </c>
      <c r="FX147" s="286">
        <v>0.26679999999999998</v>
      </c>
      <c r="FY147" s="286">
        <v>0.2767</v>
      </c>
      <c r="FZ147" s="286">
        <v>0.27179999999999999</v>
      </c>
      <c r="GA147" s="286">
        <v>0.26454736565860515</v>
      </c>
      <c r="GB147" s="286">
        <v>0.26259209463126998</v>
      </c>
      <c r="GC147" s="286">
        <v>0.2712</v>
      </c>
      <c r="GD147" s="286">
        <v>0.26929999999999998</v>
      </c>
      <c r="GE147" s="286">
        <v>0.28170000000000001</v>
      </c>
      <c r="GF147" s="286">
        <v>0.27410000000000001</v>
      </c>
      <c r="GG147" s="286">
        <v>0.28559999999999997</v>
      </c>
      <c r="GH147" s="286">
        <v>0.26579999999999998</v>
      </c>
      <c r="GI147" s="286">
        <v>0.26</v>
      </c>
      <c r="GJ147" s="286">
        <v>0.26419999999999999</v>
      </c>
      <c r="GK147" s="286">
        <v>0.29359999999999997</v>
      </c>
      <c r="GL147" s="286">
        <v>0.2633580828487988</v>
      </c>
      <c r="GM147" s="286">
        <v>0.27510000000000001</v>
      </c>
      <c r="GN147" s="286">
        <v>0.24007379522257261</v>
      </c>
      <c r="GO147" s="286">
        <v>0.26040000000000002</v>
      </c>
      <c r="GP147" s="286">
        <v>0.2361</v>
      </c>
      <c r="GQ147" s="286">
        <v>0.23199999999999998</v>
      </c>
      <c r="GR147" s="286">
        <v>0.2455</v>
      </c>
      <c r="GS147" s="286">
        <v>0.22699999999999998</v>
      </c>
      <c r="GT147" s="286">
        <v>0.23079999999999998</v>
      </c>
      <c r="GU147" s="286">
        <v>0.25629999999999997</v>
      </c>
      <c r="GV147" s="286">
        <v>0.24</v>
      </c>
      <c r="GW147" s="286">
        <v>0.27460000000000001</v>
      </c>
      <c r="GX147" s="286">
        <v>0.25440224213663398</v>
      </c>
      <c r="GY147" s="286">
        <v>0.26280000000000003</v>
      </c>
      <c r="GZ147" s="286">
        <v>0.25240000000000001</v>
      </c>
      <c r="HA147" s="286">
        <v>0.25995206379241109</v>
      </c>
      <c r="HB147" s="286">
        <v>0.26690000000000003</v>
      </c>
      <c r="HC147" s="286">
        <v>0.2823</v>
      </c>
      <c r="HD147" s="286">
        <v>0.27829999999999999</v>
      </c>
      <c r="HE147" s="286">
        <v>0.29390082683898761</v>
      </c>
      <c r="HF147" s="286">
        <v>0.27554520524465648</v>
      </c>
      <c r="HG147" s="286">
        <v>0.28988993364954446</v>
      </c>
      <c r="HH147" s="286">
        <v>0.26807036979006493</v>
      </c>
      <c r="HI147" s="286">
        <v>0.29005700266337153</v>
      </c>
      <c r="HJ147" s="286">
        <v>0.28311024374911559</v>
      </c>
      <c r="HK147" s="286">
        <v>0.27888185052116882</v>
      </c>
      <c r="HL147" s="286">
        <v>0.26404089379506723</v>
      </c>
      <c r="HM147" s="286">
        <v>0.28703121133547982</v>
      </c>
      <c r="HN147" s="286">
        <v>0.27925462785506266</v>
      </c>
      <c r="HO147" s="286">
        <v>0.28455435068857116</v>
      </c>
      <c r="HP147" s="286">
        <v>0.27738644171843768</v>
      </c>
      <c r="HQ147" s="286">
        <v>0.2897454705342723</v>
      </c>
      <c r="HR147" s="286">
        <v>0.25853045844564515</v>
      </c>
      <c r="HS147" s="286">
        <v>0.27189999999999998</v>
      </c>
      <c r="HT147" s="286">
        <v>0.26019999999999999</v>
      </c>
      <c r="HU147" s="286">
        <v>0.30159999999999998</v>
      </c>
      <c r="HV147" s="286">
        <v>0.29699999999999999</v>
      </c>
      <c r="HW147" s="286">
        <v>0.30470000000000003</v>
      </c>
      <c r="HX147" s="286">
        <v>0.3029</v>
      </c>
      <c r="HY147" s="286">
        <v>0.29609999999999997</v>
      </c>
      <c r="HZ147" s="286">
        <v>0.29409999999999997</v>
      </c>
      <c r="IA147" s="286">
        <v>0.31390000000000001</v>
      </c>
      <c r="IB147" s="286">
        <v>0.29980000000000001</v>
      </c>
      <c r="IC147" s="286">
        <v>0.35670000000000002</v>
      </c>
      <c r="ID147" s="286">
        <v>0.29499999999999998</v>
      </c>
      <c r="IE147" s="286">
        <v>0.32369999999999999</v>
      </c>
      <c r="IF147" s="286">
        <v>0.3322</v>
      </c>
      <c r="IG147" s="286">
        <v>0.3518</v>
      </c>
      <c r="IH147" s="286">
        <v>0.33129999999999998</v>
      </c>
      <c r="II147" s="286">
        <v>0.34089999999999998</v>
      </c>
      <c r="IJ147" s="286">
        <v>0.31109999999999999</v>
      </c>
      <c r="IK147" s="286">
        <v>0.29870000000000002</v>
      </c>
      <c r="IL147" s="286">
        <v>0.23580000000000001</v>
      </c>
      <c r="IM147" s="286">
        <v>0.24160000000000001</v>
      </c>
      <c r="IN147" s="286">
        <v>0.2387</v>
      </c>
      <c r="IO147" s="286">
        <v>0.25280000000000002</v>
      </c>
      <c r="IP147" s="286">
        <v>0.23219999999999999</v>
      </c>
      <c r="IQ147" s="286">
        <v>0.24212389435187906</v>
      </c>
      <c r="IR147" s="286">
        <v>0.25513366918516506</v>
      </c>
      <c r="IS147" s="286">
        <v>0.3028284891145675</v>
      </c>
      <c r="IT147" s="286">
        <v>0.25845324903662287</v>
      </c>
      <c r="IU147" s="286">
        <v>0.24481953698735237</v>
      </c>
      <c r="IV147" s="286">
        <v>0.23730000000000001</v>
      </c>
      <c r="IW147" s="286">
        <v>0.24329999999999999</v>
      </c>
      <c r="IX147" s="286">
        <v>0.26119999999999999</v>
      </c>
      <c r="IY147" s="286">
        <v>0.26190000000000002</v>
      </c>
      <c r="IZ147" s="286">
        <v>0.26619999999999999</v>
      </c>
      <c r="JA147" s="286">
        <v>0.26929999999999998</v>
      </c>
      <c r="JB147" s="286">
        <v>0.26419999999999999</v>
      </c>
      <c r="JC147" s="286">
        <v>0.25669999999999998</v>
      </c>
      <c r="JD147" s="286">
        <v>0.2586</v>
      </c>
      <c r="JE147" s="286">
        <v>0.26540000000000002</v>
      </c>
      <c r="JF147" s="286">
        <v>0.254</v>
      </c>
      <c r="JG147" s="286">
        <v>0.246</v>
      </c>
      <c r="JH147" s="286">
        <v>0.2535</v>
      </c>
      <c r="JI147" s="286">
        <v>0.26319999999999999</v>
      </c>
      <c r="JJ147" s="286">
        <v>0.24659999999999999</v>
      </c>
      <c r="JK147" s="286">
        <v>0.28010000000000002</v>
      </c>
      <c r="JL147" s="286">
        <v>0.2606</v>
      </c>
      <c r="JM147" s="286">
        <v>0.26619999999999999</v>
      </c>
      <c r="JN147" s="286">
        <v>0.25059999999999999</v>
      </c>
      <c r="JO147" s="286">
        <v>0.25159999999999999</v>
      </c>
      <c r="JP147" s="286">
        <v>0.2437</v>
      </c>
      <c r="JQ147" s="286">
        <v>0.2641</v>
      </c>
      <c r="JR147" s="286">
        <v>0.26598027345330916</v>
      </c>
      <c r="JS147" s="286">
        <v>0.27508844388359166</v>
      </c>
      <c r="JT147" s="286">
        <v>0.28544289667055484</v>
      </c>
      <c r="JU147" s="286">
        <v>0.29284236489670451</v>
      </c>
      <c r="JV147" s="286">
        <v>0.29437031107129824</v>
      </c>
      <c r="JW147" s="286">
        <v>0.29748385242206432</v>
      </c>
      <c r="JX147" s="286">
        <v>0.29674688036853469</v>
      </c>
      <c r="JY147" s="286">
        <v>0.29214028330597153</v>
      </c>
      <c r="JZ147" s="286">
        <v>0.28822642416721783</v>
      </c>
      <c r="KA147" s="286">
        <v>0.2712947975720793</v>
      </c>
      <c r="KB147" s="286">
        <v>0.28593918690285242</v>
      </c>
      <c r="KC147" s="286">
        <v>0.29463027497040295</v>
      </c>
      <c r="KD147" s="286">
        <v>0.29204478238260756</v>
      </c>
      <c r="KE147" s="286">
        <v>0.27854093903247501</v>
      </c>
    </row>
    <row r="148" spans="1:291" ht="13">
      <c r="A148" s="296" t="s">
        <v>76</v>
      </c>
      <c r="B148" s="286"/>
      <c r="C148" s="286"/>
      <c r="D148" s="286"/>
      <c r="E148" s="286"/>
      <c r="F148" s="286"/>
      <c r="G148" s="286"/>
      <c r="H148" s="286"/>
      <c r="I148" s="286"/>
      <c r="J148" s="286"/>
      <c r="K148" s="286"/>
      <c r="L148" s="286"/>
      <c r="M148" s="286"/>
      <c r="N148" s="286"/>
      <c r="O148" s="286"/>
      <c r="P148" s="286"/>
      <c r="Q148" s="286"/>
      <c r="R148" s="286"/>
      <c r="S148" s="286"/>
      <c r="T148" s="286"/>
      <c r="U148" s="286"/>
      <c r="V148" s="286"/>
      <c r="W148" s="286"/>
      <c r="X148" s="286"/>
      <c r="Y148" s="286"/>
      <c r="Z148" s="286"/>
      <c r="AA148" s="286"/>
      <c r="AB148" s="286"/>
      <c r="AC148" s="286"/>
      <c r="AD148" s="286"/>
      <c r="AE148" s="286"/>
      <c r="AF148" s="286"/>
      <c r="AG148" s="286"/>
      <c r="AH148" s="286"/>
      <c r="AI148" s="286"/>
      <c r="AJ148" s="286"/>
      <c r="AK148" s="286"/>
      <c r="AL148" s="286"/>
      <c r="AM148" s="286"/>
      <c r="AN148" s="286" t="s">
        <v>16</v>
      </c>
      <c r="AO148" s="286" t="s">
        <v>21</v>
      </c>
      <c r="AP148" s="286" t="s">
        <v>25</v>
      </c>
      <c r="AQ148" s="286" t="s">
        <v>29</v>
      </c>
      <c r="AR148" s="286">
        <v>0.25143631333256616</v>
      </c>
      <c r="AS148" s="286">
        <v>0.2225246573334668</v>
      </c>
      <c r="AT148" s="286">
        <v>0.22025533256528027</v>
      </c>
      <c r="AU148" s="286">
        <v>0.25145617299608652</v>
      </c>
      <c r="AV148" s="286">
        <v>0.26006274583784134</v>
      </c>
      <c r="AW148" s="286">
        <v>0.24099999999999999</v>
      </c>
      <c r="AX148" s="286">
        <v>0.27</v>
      </c>
      <c r="AY148" s="286">
        <v>0.28599999999999998</v>
      </c>
      <c r="AZ148" s="286">
        <v>0.27300000000000002</v>
      </c>
      <c r="BA148" s="286">
        <v>0.28599999999999998</v>
      </c>
      <c r="BB148" s="286">
        <v>0.31900000000000001</v>
      </c>
      <c r="BC148" s="286">
        <v>0.27200000000000002</v>
      </c>
      <c r="BD148" s="286">
        <v>0.25700000000000001</v>
      </c>
      <c r="BE148" s="286">
        <v>0.245</v>
      </c>
      <c r="BF148" s="286">
        <v>0.246</v>
      </c>
      <c r="BG148" s="286">
        <v>0.27600000000000002</v>
      </c>
      <c r="BH148" s="286">
        <v>0.28399999999999997</v>
      </c>
      <c r="BI148" s="286">
        <v>0.27</v>
      </c>
      <c r="BJ148" s="286">
        <v>0.32800000000000001</v>
      </c>
      <c r="BK148" s="286">
        <v>0.32100000000000001</v>
      </c>
      <c r="BL148" s="286">
        <v>0.32200000000000001</v>
      </c>
      <c r="BM148" s="286">
        <v>0.31900000000000001</v>
      </c>
      <c r="BN148" s="286">
        <v>0.315</v>
      </c>
      <c r="BO148" s="286">
        <v>0.31</v>
      </c>
      <c r="BP148" s="286">
        <v>0.34660000000000002</v>
      </c>
      <c r="BQ148" s="286">
        <v>0.33279999999999998</v>
      </c>
      <c r="BR148" s="286">
        <v>0.33700000000000002</v>
      </c>
      <c r="BS148" s="286">
        <v>0.32150000000000001</v>
      </c>
      <c r="BT148" s="286">
        <v>0.35099999999999998</v>
      </c>
      <c r="BU148" s="286">
        <v>0.33160000000000001</v>
      </c>
      <c r="BV148" s="286">
        <v>0.3513286990478704</v>
      </c>
      <c r="BW148" s="286">
        <v>0.36199999999999999</v>
      </c>
      <c r="BX148" s="286">
        <v>0.378</v>
      </c>
      <c r="BY148" s="286">
        <v>0.35599999999999998</v>
      </c>
      <c r="BZ148" s="286">
        <v>0.40699999999999997</v>
      </c>
      <c r="CA148" s="286">
        <v>0.376</v>
      </c>
      <c r="CB148" s="286">
        <v>0.32600000000000001</v>
      </c>
      <c r="CC148" s="286">
        <v>0.33800000000000002</v>
      </c>
      <c r="CD148" s="286">
        <v>0.34399999999999997</v>
      </c>
      <c r="CE148" s="286">
        <v>0.33300000000000002</v>
      </c>
      <c r="CF148" s="286">
        <v>0.33300000000000002</v>
      </c>
      <c r="CG148" s="286">
        <v>0.34100000000000003</v>
      </c>
      <c r="CH148" s="286">
        <v>0.33</v>
      </c>
      <c r="CI148" s="286">
        <v>0.36430000000000001</v>
      </c>
      <c r="CJ148" s="286">
        <v>0.34499999999999997</v>
      </c>
      <c r="CK148" s="286">
        <v>0.33100000000000002</v>
      </c>
      <c r="CL148" s="286">
        <v>0.34100000000000003</v>
      </c>
      <c r="CM148" s="286">
        <v>0.35610000000000003</v>
      </c>
      <c r="CN148" s="286">
        <v>0.35520000000000002</v>
      </c>
      <c r="CO148" s="286">
        <v>0.33050000000000002</v>
      </c>
      <c r="CP148" s="286">
        <v>0.3397</v>
      </c>
      <c r="CQ148" s="286">
        <v>0.34210000000000002</v>
      </c>
      <c r="CR148" s="286">
        <v>0.35339999999999999</v>
      </c>
      <c r="CS148" s="286">
        <v>0.35199999999999998</v>
      </c>
      <c r="CT148" s="286">
        <v>0.35199999999999998</v>
      </c>
      <c r="CU148" s="286">
        <v>0.34699999999999998</v>
      </c>
      <c r="CV148" s="286">
        <v>0.36309999999999998</v>
      </c>
      <c r="CW148" s="286">
        <v>0.33410000000000001</v>
      </c>
      <c r="CX148" s="286">
        <v>0.3518</v>
      </c>
      <c r="CY148" s="286">
        <v>0.37209999999999999</v>
      </c>
      <c r="CZ148" s="286">
        <v>0.35239999999999999</v>
      </c>
      <c r="DA148" s="286">
        <v>0.34699999999999998</v>
      </c>
      <c r="DB148" s="286">
        <v>0.35420000000000001</v>
      </c>
      <c r="DC148" s="286">
        <v>0.36859999999999998</v>
      </c>
      <c r="DD148" s="286">
        <v>0.33510000000000001</v>
      </c>
      <c r="DE148" s="286">
        <v>0.36199999999999999</v>
      </c>
      <c r="DF148" s="286">
        <v>0.34100000000000003</v>
      </c>
      <c r="DG148" s="286">
        <v>0.34810000000000002</v>
      </c>
      <c r="DH148" s="286">
        <v>0.34</v>
      </c>
      <c r="DI148" s="286">
        <v>0.36229999999999996</v>
      </c>
      <c r="DJ148" s="286">
        <v>0.37159999999999999</v>
      </c>
      <c r="DK148" s="286">
        <v>0.36499999999999999</v>
      </c>
      <c r="DL148" s="286">
        <v>0.37930000000000003</v>
      </c>
      <c r="DM148" s="286">
        <v>0.33310000000000001</v>
      </c>
      <c r="DN148" s="286">
        <v>0.32700000000000001</v>
      </c>
      <c r="DO148" s="286">
        <v>0.3367</v>
      </c>
      <c r="DP148" s="286">
        <v>0.29509999999999997</v>
      </c>
      <c r="DQ148" s="286">
        <v>0.31569999999999998</v>
      </c>
      <c r="DR148" s="286">
        <v>0.28029999999999999</v>
      </c>
      <c r="DS148" s="286">
        <v>0.27829808124141681</v>
      </c>
      <c r="DT148" s="286">
        <v>0.2581</v>
      </c>
      <c r="DU148" s="286">
        <v>0.28260000000000002</v>
      </c>
      <c r="DV148" s="286">
        <v>0.29609999999999997</v>
      </c>
      <c r="DW148" s="286">
        <v>0.28000000000000003</v>
      </c>
      <c r="DX148" s="286">
        <v>0.2772</v>
      </c>
      <c r="DY148" s="286">
        <v>0.28179999999999999</v>
      </c>
      <c r="DZ148" s="286">
        <v>0.3085</v>
      </c>
      <c r="EA148" s="286">
        <v>0.32879999999999998</v>
      </c>
      <c r="EB148" s="286">
        <v>0.34670000000000001</v>
      </c>
      <c r="EC148" s="286">
        <v>0.32979999999999998</v>
      </c>
      <c r="ED148" s="286">
        <v>0.34760000000000002</v>
      </c>
      <c r="EE148" s="286">
        <v>0.34050000000000002</v>
      </c>
      <c r="EF148" s="286">
        <v>0.32440000000000002</v>
      </c>
      <c r="EG148" s="286">
        <v>0.3357</v>
      </c>
      <c r="EH148" s="286">
        <v>0.33749565678667265</v>
      </c>
      <c r="EI148" s="286">
        <v>0.34740000000000004</v>
      </c>
      <c r="EJ148" s="286">
        <v>0.32729999999999998</v>
      </c>
      <c r="EK148" s="286">
        <v>0.36499999999999999</v>
      </c>
      <c r="EL148" s="286">
        <v>0.33779999999999999</v>
      </c>
      <c r="EM148" s="286">
        <v>0.35920000000000002</v>
      </c>
      <c r="EN148" s="286">
        <v>0.34899999999999998</v>
      </c>
      <c r="EO148" s="286">
        <v>0.39069999999999999</v>
      </c>
      <c r="EP148" s="286">
        <v>0.3735</v>
      </c>
      <c r="EQ148" s="286">
        <v>0.39910000000000001</v>
      </c>
      <c r="ER148" s="286">
        <v>0.38329999999999997</v>
      </c>
      <c r="ES148" s="286">
        <v>0.40159999999999996</v>
      </c>
      <c r="ET148" s="286">
        <v>0.4163</v>
      </c>
      <c r="EU148" s="286">
        <v>0.42409999999999998</v>
      </c>
      <c r="EV148" s="286">
        <v>0.3997</v>
      </c>
      <c r="EW148" s="286">
        <v>0.40020000000000006</v>
      </c>
      <c r="EX148" s="286">
        <v>0.40529999999999999</v>
      </c>
      <c r="EY148" s="286">
        <v>0.41549999999999998</v>
      </c>
      <c r="EZ148" s="286">
        <v>0.4199</v>
      </c>
      <c r="FA148" s="286">
        <v>0.4012</v>
      </c>
      <c r="FB148" s="286">
        <v>0.40010000000000001</v>
      </c>
      <c r="FC148" s="286">
        <v>0.41383584820547004</v>
      </c>
      <c r="FD148" s="286">
        <v>0.42509999999999998</v>
      </c>
      <c r="FE148" s="286">
        <v>0.42209999999999998</v>
      </c>
      <c r="FF148" s="286">
        <v>0.44350000000000001</v>
      </c>
      <c r="FG148" s="286">
        <v>0.44030000000000002</v>
      </c>
      <c r="FH148" s="286">
        <v>0.44869999999999999</v>
      </c>
      <c r="FI148" s="286">
        <v>0.42090000000000005</v>
      </c>
      <c r="FJ148" s="286">
        <v>0.46130000000000004</v>
      </c>
      <c r="FK148" s="286">
        <v>0.44450000000000001</v>
      </c>
      <c r="FL148" s="286">
        <v>0.47060000000000002</v>
      </c>
      <c r="FM148" s="286">
        <v>0.4632</v>
      </c>
      <c r="FN148" s="286">
        <v>0.46860000000000002</v>
      </c>
      <c r="FO148" s="286">
        <v>0.50419999999999998</v>
      </c>
      <c r="FP148" s="286">
        <v>0.51590000000000003</v>
      </c>
      <c r="FQ148" s="286">
        <v>0.50880000000000003</v>
      </c>
      <c r="FR148" s="286">
        <v>0.50319999999999998</v>
      </c>
      <c r="FS148" s="286">
        <v>0.50690000000000002</v>
      </c>
      <c r="FT148" s="286">
        <v>0.47490000000000004</v>
      </c>
      <c r="FU148" s="286">
        <v>0.49060000000000004</v>
      </c>
      <c r="FV148" s="286">
        <v>0.52229999999999999</v>
      </c>
      <c r="FW148" s="286">
        <v>0.55279999999999996</v>
      </c>
      <c r="FX148" s="286">
        <v>0.52439999999999998</v>
      </c>
      <c r="FY148" s="286">
        <v>0.53690000000000004</v>
      </c>
      <c r="FZ148" s="286">
        <v>0.52170000000000005</v>
      </c>
      <c r="GA148" s="286">
        <v>0.51997958826588497</v>
      </c>
      <c r="GB148" s="286">
        <v>0.54009617216249461</v>
      </c>
      <c r="GC148" s="286">
        <v>0.52149999999999996</v>
      </c>
      <c r="GD148" s="286">
        <v>0.52400000000000002</v>
      </c>
      <c r="GE148" s="286">
        <v>0.52090000000000003</v>
      </c>
      <c r="GF148" s="286">
        <v>0.51869999999999994</v>
      </c>
      <c r="GG148" s="286">
        <v>0.52590000000000003</v>
      </c>
      <c r="GH148" s="286">
        <v>0.54320000000000002</v>
      </c>
      <c r="GI148" s="286">
        <v>0.55130000000000001</v>
      </c>
      <c r="GJ148" s="286">
        <v>0.5323</v>
      </c>
      <c r="GK148" s="286">
        <v>0.51139999999999997</v>
      </c>
      <c r="GL148" s="286">
        <v>0.53865564654810616</v>
      </c>
      <c r="GM148" s="286">
        <v>0.50800000000000001</v>
      </c>
      <c r="GN148" s="286">
        <v>0.55298508539145319</v>
      </c>
      <c r="GO148" s="286">
        <v>0.51739999999999997</v>
      </c>
      <c r="GP148" s="286">
        <v>0.53380000000000005</v>
      </c>
      <c r="GQ148" s="286">
        <v>0.54390000000000005</v>
      </c>
      <c r="GR148" s="286">
        <v>0.50869999999999993</v>
      </c>
      <c r="GS148" s="286">
        <v>0.51019999999999999</v>
      </c>
      <c r="GT148" s="286">
        <v>0.5121</v>
      </c>
      <c r="GU148" s="286">
        <v>0.49249999999999999</v>
      </c>
      <c r="GV148" s="286">
        <v>0.51919999999999999</v>
      </c>
      <c r="GW148" s="286">
        <v>0.50929999999999997</v>
      </c>
      <c r="GX148" s="286">
        <v>0.491095957459384</v>
      </c>
      <c r="GY148" s="286">
        <v>0.49670000000000003</v>
      </c>
      <c r="GZ148" s="286">
        <v>0.52829999999999999</v>
      </c>
      <c r="HA148" s="286">
        <v>0.51967106609279901</v>
      </c>
      <c r="HB148" s="286">
        <v>0.51039999999999996</v>
      </c>
      <c r="HC148" s="286">
        <v>0.50119999999999998</v>
      </c>
      <c r="HD148" s="286">
        <v>0.46869999999999995</v>
      </c>
      <c r="HE148" s="286">
        <v>0.45655696536095064</v>
      </c>
      <c r="HF148" s="286">
        <v>0.48014708559699887</v>
      </c>
      <c r="HG148" s="286">
        <v>0.46742433324199806</v>
      </c>
      <c r="HH148" s="286">
        <v>0.51234557857567475</v>
      </c>
      <c r="HI148" s="286">
        <v>0.46736967577280436</v>
      </c>
      <c r="HJ148" s="286">
        <v>0.47343406961700502</v>
      </c>
      <c r="HK148" s="286">
        <v>0.49393739725090352</v>
      </c>
      <c r="HL148" s="286">
        <v>0.505292372729781</v>
      </c>
      <c r="HM148" s="286">
        <v>0.48012640462879763</v>
      </c>
      <c r="HN148" s="286">
        <v>0.50150444627170399</v>
      </c>
      <c r="HO148" s="286">
        <v>0.51924898323321056</v>
      </c>
      <c r="HP148" s="286">
        <v>0.47244577090324613</v>
      </c>
      <c r="HQ148" s="286">
        <v>0.47157982731086445</v>
      </c>
      <c r="HR148" s="286">
        <v>0.48979419663200602</v>
      </c>
      <c r="HS148" s="286">
        <v>0.4955</v>
      </c>
      <c r="HT148" s="286">
        <v>0.48659999999999998</v>
      </c>
      <c r="HU148" s="286">
        <v>0.47149999999999997</v>
      </c>
      <c r="HV148" s="286">
        <v>0.46350000000000002</v>
      </c>
      <c r="HW148" s="286">
        <v>0.45910000000000001</v>
      </c>
      <c r="HX148" s="286">
        <v>0.46010000000000001</v>
      </c>
      <c r="HY148" s="286">
        <v>0.46660000000000001</v>
      </c>
      <c r="HZ148" s="286">
        <v>0.47360000000000002</v>
      </c>
      <c r="IA148" s="286">
        <v>0.44969999999999999</v>
      </c>
      <c r="IB148" s="286">
        <v>0.44579999999999997</v>
      </c>
      <c r="IC148" s="286">
        <v>0.40110000000000001</v>
      </c>
      <c r="ID148" s="286">
        <v>0.47449999999999998</v>
      </c>
      <c r="IE148" s="286">
        <v>0.44140000000000001</v>
      </c>
      <c r="IF148" s="286">
        <v>0.43319999999999997</v>
      </c>
      <c r="IG148" s="286">
        <v>0.42580000000000001</v>
      </c>
      <c r="IH148" s="286">
        <v>0.42280000000000001</v>
      </c>
      <c r="II148" s="286">
        <v>0.4466</v>
      </c>
      <c r="IJ148" s="286">
        <v>0.48349999999999999</v>
      </c>
      <c r="IK148" s="286">
        <v>0.46229999999999999</v>
      </c>
      <c r="IL148" s="286">
        <v>0.48349999999999999</v>
      </c>
      <c r="IM148" s="286">
        <v>0.46689999999999998</v>
      </c>
      <c r="IN148" s="286">
        <v>0.44490000000000002</v>
      </c>
      <c r="IO148" s="286">
        <v>0.46679999999999999</v>
      </c>
      <c r="IP148" s="286">
        <v>0.4859</v>
      </c>
      <c r="IQ148" s="286">
        <v>0.47854011336186092</v>
      </c>
      <c r="IR148" s="286">
        <v>0.48788515976303171</v>
      </c>
      <c r="IS148" s="286">
        <v>0.4459659080973668</v>
      </c>
      <c r="IT148" s="286">
        <v>0.48334258182736667</v>
      </c>
      <c r="IU148" s="286">
        <v>0.50639095013088942</v>
      </c>
      <c r="IV148" s="286">
        <v>0.52029999999999998</v>
      </c>
      <c r="IW148" s="286">
        <v>0.49419999999999997</v>
      </c>
      <c r="IX148" s="286">
        <v>0.48349999999999999</v>
      </c>
      <c r="IY148" s="286">
        <v>0.49519999999999997</v>
      </c>
      <c r="IZ148" s="286">
        <v>0.47299999999999998</v>
      </c>
      <c r="JA148" s="286">
        <v>0.4869</v>
      </c>
      <c r="JB148" s="286">
        <v>0.50629999999999997</v>
      </c>
      <c r="JC148" s="286">
        <v>0.52129999999999999</v>
      </c>
      <c r="JD148" s="286">
        <v>0.52490000000000003</v>
      </c>
      <c r="JE148" s="286">
        <v>0.52769999999999995</v>
      </c>
      <c r="JF148" s="286">
        <v>0.53600000000000003</v>
      </c>
      <c r="JG148" s="286">
        <v>0.53400000000000003</v>
      </c>
      <c r="JH148" s="286">
        <v>0.54559999999999997</v>
      </c>
      <c r="JI148" s="286">
        <v>0.53780000000000006</v>
      </c>
      <c r="JJ148" s="286">
        <v>0.56869999999999998</v>
      </c>
      <c r="JK148" s="286">
        <v>0.53120000000000001</v>
      </c>
      <c r="JL148" s="286">
        <v>0.53380000000000005</v>
      </c>
      <c r="JM148" s="286">
        <v>0.52439999999999998</v>
      </c>
      <c r="JN148" s="286">
        <v>0.5575</v>
      </c>
      <c r="JO148" s="286">
        <v>0.56320000000000003</v>
      </c>
      <c r="JP148" s="286">
        <v>0.57979999999999998</v>
      </c>
      <c r="JQ148" s="286">
        <v>0.56699999999999995</v>
      </c>
      <c r="JR148" s="286">
        <v>0.53219439019035863</v>
      </c>
      <c r="JS148" s="286">
        <v>0.54334856929236797</v>
      </c>
      <c r="JT148" s="286">
        <v>0.55065006230624403</v>
      </c>
      <c r="JU148" s="286">
        <v>0.53976562762327185</v>
      </c>
      <c r="JV148" s="286">
        <v>0.52254250017807868</v>
      </c>
      <c r="JW148" s="286">
        <v>0.52375576172506899</v>
      </c>
      <c r="JX148" s="286">
        <v>0.51816782782695159</v>
      </c>
      <c r="JY148" s="286">
        <v>0.52103995157502514</v>
      </c>
      <c r="JZ148" s="286">
        <v>0.53568708826999956</v>
      </c>
      <c r="KA148" s="286">
        <v>0.54851088522556091</v>
      </c>
      <c r="KB148" s="286">
        <v>0.53146881118141198</v>
      </c>
      <c r="KC148" s="286">
        <v>0.52241474720661873</v>
      </c>
      <c r="KD148" s="286">
        <v>0.52172142722457704</v>
      </c>
      <c r="KE148" s="286">
        <v>0.53886063529856609</v>
      </c>
    </row>
    <row r="149" spans="1:291" ht="13">
      <c r="A149" s="296" t="s">
        <v>77</v>
      </c>
      <c r="B149" s="286"/>
      <c r="C149" s="286"/>
      <c r="D149" s="286"/>
      <c r="E149" s="286"/>
      <c r="F149" s="286"/>
      <c r="G149" s="286"/>
      <c r="H149" s="286"/>
      <c r="I149" s="286"/>
      <c r="J149" s="286"/>
      <c r="K149" s="286"/>
      <c r="L149" s="286"/>
      <c r="M149" s="286"/>
      <c r="N149" s="286"/>
      <c r="O149" s="286"/>
      <c r="P149" s="286"/>
      <c r="Q149" s="286"/>
      <c r="R149" s="286"/>
      <c r="S149" s="286"/>
      <c r="T149" s="286"/>
      <c r="U149" s="286"/>
      <c r="V149" s="286"/>
      <c r="W149" s="286"/>
      <c r="X149" s="286"/>
      <c r="Y149" s="286"/>
      <c r="Z149" s="286"/>
      <c r="AA149" s="286"/>
      <c r="AB149" s="286"/>
      <c r="AC149" s="286"/>
      <c r="AD149" s="286"/>
      <c r="AE149" s="286"/>
      <c r="AF149" s="286"/>
      <c r="AG149" s="286"/>
      <c r="AH149" s="286"/>
      <c r="AI149" s="286"/>
      <c r="AJ149" s="286"/>
      <c r="AK149" s="286"/>
      <c r="AL149" s="286"/>
      <c r="AM149" s="286"/>
      <c r="AN149" s="286" t="s">
        <v>17</v>
      </c>
      <c r="AO149" s="286" t="s">
        <v>22</v>
      </c>
      <c r="AP149" s="286" t="s">
        <v>26</v>
      </c>
      <c r="AQ149" s="286" t="s">
        <v>30</v>
      </c>
      <c r="AR149" s="286">
        <v>7.2489965559982147E-2</v>
      </c>
      <c r="AS149" s="286">
        <v>6.1039846020897244E-2</v>
      </c>
      <c r="AT149" s="286">
        <v>4.1544627416451478E-2</v>
      </c>
      <c r="AU149" s="286">
        <v>2.9836909646654728E-2</v>
      </c>
      <c r="AV149" s="286">
        <v>3.3403884957609577E-2</v>
      </c>
      <c r="AW149" s="286">
        <v>3.6562038200775297E-2</v>
      </c>
      <c r="AX149" s="286">
        <v>2.9000000000000001E-2</v>
      </c>
      <c r="AY149" s="286">
        <v>0.03</v>
      </c>
      <c r="AZ149" s="286">
        <v>3.5000000000000003E-2</v>
      </c>
      <c r="BA149" s="286">
        <v>2.4E-2</v>
      </c>
      <c r="BB149" s="286">
        <v>2.3E-2</v>
      </c>
      <c r="BC149" s="286">
        <v>2.7E-2</v>
      </c>
      <c r="BD149" s="286">
        <v>2.7E-2</v>
      </c>
      <c r="BE149" s="286">
        <v>1.9E-2</v>
      </c>
      <c r="BF149" s="286">
        <v>4.1000000000000002E-2</v>
      </c>
      <c r="BG149" s="286">
        <v>4.2000000000000003E-2</v>
      </c>
      <c r="BH149" s="286">
        <v>2.3E-2</v>
      </c>
      <c r="BI149" s="286">
        <v>3.9E-2</v>
      </c>
      <c r="BJ149" s="286">
        <v>1.4E-2</v>
      </c>
      <c r="BK149" s="286">
        <v>1.7000000000000001E-2</v>
      </c>
      <c r="BL149" s="286">
        <v>7.0000000000000007E-2</v>
      </c>
      <c r="BM149" s="286">
        <v>1.6E-2</v>
      </c>
      <c r="BN149" s="286">
        <v>2.1000000000000001E-2</v>
      </c>
      <c r="BO149" s="286">
        <v>2.1000000000000001E-2</v>
      </c>
      <c r="BP149" s="286">
        <v>1.9800000000000002E-2</v>
      </c>
      <c r="BQ149" s="286">
        <v>1.7600000000000001E-2</v>
      </c>
      <c r="BR149" s="286">
        <v>1.52E-2</v>
      </c>
      <c r="BS149" s="286">
        <v>1.23E-2</v>
      </c>
      <c r="BT149" s="286">
        <v>1.7000000000000001E-2</v>
      </c>
      <c r="BU149" s="286">
        <v>2.23E-2</v>
      </c>
      <c r="BV149" s="286">
        <v>2.0882714854224341E-2</v>
      </c>
      <c r="BW149" s="286">
        <v>1.4E-2</v>
      </c>
      <c r="BX149" s="286">
        <v>1.6E-2</v>
      </c>
      <c r="BY149" s="286">
        <v>1.4999999999999999E-2</v>
      </c>
      <c r="BZ149" s="286">
        <v>1.4E-2</v>
      </c>
      <c r="CA149" s="286">
        <v>4.3999999999999997E-2</v>
      </c>
      <c r="CB149" s="286">
        <v>0.03</v>
      </c>
      <c r="CC149" s="286">
        <v>1.6E-2</v>
      </c>
      <c r="CD149" s="286">
        <v>2.1000000000000001E-2</v>
      </c>
      <c r="CE149" s="286">
        <v>0.02</v>
      </c>
      <c r="CF149" s="286">
        <v>3.4000000000000002E-2</v>
      </c>
      <c r="CG149" s="286">
        <v>0.02</v>
      </c>
      <c r="CH149" s="286">
        <v>3.1E-2</v>
      </c>
      <c r="CI149" s="286">
        <v>1.4999999999999999E-2</v>
      </c>
      <c r="CJ149" s="286">
        <v>1.2999999999999999E-2</v>
      </c>
      <c r="CK149" s="286">
        <v>1.4999999999999999E-2</v>
      </c>
      <c r="CL149" s="286">
        <v>1.2999999999999999E-2</v>
      </c>
      <c r="CM149" s="286">
        <v>5.45E-2</v>
      </c>
      <c r="CN149" s="286">
        <v>2.07E-2</v>
      </c>
      <c r="CO149" s="286">
        <v>1.1900000000000001E-2</v>
      </c>
      <c r="CP149" s="286">
        <v>1.7299999999999999E-2</v>
      </c>
      <c r="CQ149" s="286">
        <v>2.58E-2</v>
      </c>
      <c r="CR149" s="286">
        <v>1.8100000000000002E-2</v>
      </c>
      <c r="CS149" s="286">
        <v>0.02</v>
      </c>
      <c r="CT149" s="286">
        <v>1.7999999999999999E-2</v>
      </c>
      <c r="CU149" s="286">
        <v>1.9E-2</v>
      </c>
      <c r="CV149" s="286">
        <v>2.18E-2</v>
      </c>
      <c r="CW149" s="286">
        <v>4.1300000000000003E-2</v>
      </c>
      <c r="CX149" s="286">
        <v>3.4799999999999998E-2</v>
      </c>
      <c r="CY149" s="286">
        <v>3.1600000000000003E-2</v>
      </c>
      <c r="CZ149" s="286">
        <v>2.2700000000000001E-2</v>
      </c>
      <c r="DA149" s="286">
        <v>2.5000000000000001E-2</v>
      </c>
      <c r="DB149" s="286">
        <v>2.64E-2</v>
      </c>
      <c r="DC149" s="286">
        <v>2.9000000000000001E-2</v>
      </c>
      <c r="DD149" s="286">
        <v>3.1099999999999999E-2</v>
      </c>
      <c r="DE149" s="286">
        <v>4.1000000000000002E-2</v>
      </c>
      <c r="DF149" s="286">
        <v>2.18E-2</v>
      </c>
      <c r="DG149" s="286">
        <v>2.06E-2</v>
      </c>
      <c r="DH149" s="286">
        <v>1.9E-2</v>
      </c>
      <c r="DI149" s="286">
        <v>1.9699999999999999E-2</v>
      </c>
      <c r="DJ149" s="286">
        <v>2.0099999999999996E-2</v>
      </c>
      <c r="DK149" s="286">
        <v>3.1E-2</v>
      </c>
      <c r="DL149" s="286">
        <v>2.01E-2</v>
      </c>
      <c r="DM149" s="286">
        <v>2.12E-2</v>
      </c>
      <c r="DN149" s="286">
        <v>2.12E-2</v>
      </c>
      <c r="DO149" s="286">
        <v>1.95E-2</v>
      </c>
      <c r="DP149" s="286">
        <v>2.2499999999999999E-2</v>
      </c>
      <c r="DQ149" s="286">
        <v>2.1700000000000001E-2</v>
      </c>
      <c r="DR149" s="286">
        <v>2.3099999999999999E-2</v>
      </c>
      <c r="DS149" s="286">
        <v>2.3503503194399353E-2</v>
      </c>
      <c r="DT149" s="286">
        <v>2.2599999999999999E-2</v>
      </c>
      <c r="DU149" s="286">
        <v>2.3E-2</v>
      </c>
      <c r="DV149" s="286">
        <v>2.1099999999999997E-2</v>
      </c>
      <c r="DW149" s="286">
        <v>2.2800000000000001E-2</v>
      </c>
      <c r="DX149" s="286">
        <v>1.9900000000000001E-2</v>
      </c>
      <c r="DY149" s="286">
        <v>1.9699999999999999E-2</v>
      </c>
      <c r="DZ149" s="286">
        <v>2.3099999999999999E-2</v>
      </c>
      <c r="EA149" s="286">
        <v>3.0800000000000001E-2</v>
      </c>
      <c r="EB149" s="286">
        <v>1.6500000000000001E-2</v>
      </c>
      <c r="EC149" s="286">
        <v>2.87E-2</v>
      </c>
      <c r="ED149" s="286">
        <v>1.5599999999999999E-2</v>
      </c>
      <c r="EE149" s="286">
        <v>1.5299999999999999E-2</v>
      </c>
      <c r="EF149" s="286">
        <v>2.0500000000000001E-2</v>
      </c>
      <c r="EG149" s="286">
        <v>1.49E-2</v>
      </c>
      <c r="EH149" s="286">
        <v>3.4003383205254673E-2</v>
      </c>
      <c r="EI149" s="286">
        <v>1.43E-2</v>
      </c>
      <c r="EJ149" s="286">
        <v>1.1399999999999999E-2</v>
      </c>
      <c r="EK149" s="286">
        <v>1.47E-2</v>
      </c>
      <c r="EL149" s="286">
        <v>1.7500000000000002E-2</v>
      </c>
      <c r="EM149" s="286">
        <v>1.32E-2</v>
      </c>
      <c r="EN149" s="286">
        <v>1.83E-2</v>
      </c>
      <c r="EO149" s="286">
        <v>1.9199999999999998E-2</v>
      </c>
      <c r="EP149" s="286">
        <v>1.15E-2</v>
      </c>
      <c r="EQ149" s="286">
        <v>0.01</v>
      </c>
      <c r="ER149" s="286">
        <v>1.24E-2</v>
      </c>
      <c r="ES149" s="286">
        <v>8.6E-3</v>
      </c>
      <c r="ET149" s="286">
        <v>0.01</v>
      </c>
      <c r="EU149" s="286">
        <v>2.18E-2</v>
      </c>
      <c r="EV149" s="286">
        <v>1.55E-2</v>
      </c>
      <c r="EW149" s="286">
        <v>9.3999999999999986E-3</v>
      </c>
      <c r="EX149" s="286">
        <v>4.3400000000000001E-2</v>
      </c>
      <c r="EY149" s="286">
        <v>1.24E-2</v>
      </c>
      <c r="EZ149" s="286">
        <v>1.3299999999999999E-2</v>
      </c>
      <c r="FA149" s="286">
        <v>9.7999999999999997E-3</v>
      </c>
      <c r="FB149" s="286">
        <v>8.6E-3</v>
      </c>
      <c r="FC149" s="286">
        <v>9.1087351727082485E-3</v>
      </c>
      <c r="FD149" s="286">
        <v>1.04E-2</v>
      </c>
      <c r="FE149" s="286">
        <v>1.5299999999999999E-2</v>
      </c>
      <c r="FF149" s="286">
        <v>6.9999999999999993E-3</v>
      </c>
      <c r="FG149" s="286">
        <v>6.8999999999999999E-3</v>
      </c>
      <c r="FH149" s="286">
        <v>7.1000000000000004E-3</v>
      </c>
      <c r="FI149" s="286">
        <v>8.199999999999999E-3</v>
      </c>
      <c r="FJ149" s="286">
        <v>1.2199999999999999E-2</v>
      </c>
      <c r="FK149" s="286">
        <v>1.2500000000000001E-2</v>
      </c>
      <c r="FL149" s="286">
        <v>1.06E-2</v>
      </c>
      <c r="FM149" s="286">
        <v>1.06E-2</v>
      </c>
      <c r="FN149" s="286">
        <v>1.44E-2</v>
      </c>
      <c r="FO149" s="286">
        <v>1.37E-2</v>
      </c>
      <c r="FP149" s="286">
        <v>9.1000000000000004E-3</v>
      </c>
      <c r="FQ149" s="286">
        <v>6.5000000000000006E-3</v>
      </c>
      <c r="FR149" s="286">
        <v>7.6E-3</v>
      </c>
      <c r="FS149" s="286">
        <v>1.2800000000000001E-2</v>
      </c>
      <c r="FT149" s="286">
        <v>1.01E-2</v>
      </c>
      <c r="FU149" s="286">
        <v>6.9999999999999993E-3</v>
      </c>
      <c r="FV149" s="286">
        <v>1.0699999999999999E-2</v>
      </c>
      <c r="FW149" s="286">
        <v>8.5000000000000006E-3</v>
      </c>
      <c r="FX149" s="286">
        <v>1.0699999999999999E-2</v>
      </c>
      <c r="FY149" s="286">
        <v>5.4999999999999997E-3</v>
      </c>
      <c r="FZ149" s="286">
        <v>9.8999999999999991E-3</v>
      </c>
      <c r="GA149" s="286">
        <v>1.9575253804847093E-2</v>
      </c>
      <c r="GB149" s="286">
        <v>1.1085295802584634E-2</v>
      </c>
      <c r="GC149" s="286">
        <v>1.32E-2</v>
      </c>
      <c r="GD149" s="286">
        <v>1.01E-2</v>
      </c>
      <c r="GE149" s="286">
        <v>8.3000000000000001E-3</v>
      </c>
      <c r="GF149" s="286">
        <v>1.1200000000000002E-2</v>
      </c>
      <c r="GG149" s="286">
        <v>5.6000000000000008E-3</v>
      </c>
      <c r="GH149" s="286">
        <v>1.38E-2</v>
      </c>
      <c r="GI149" s="286">
        <v>9.4999999999999998E-3</v>
      </c>
      <c r="GJ149" s="286">
        <v>1.44E-2</v>
      </c>
      <c r="GK149" s="286">
        <v>1.3000000000000001E-2</v>
      </c>
      <c r="GL149" s="286">
        <v>1.0641073948427206E-2</v>
      </c>
      <c r="GM149" s="286">
        <v>1.26E-2</v>
      </c>
      <c r="GN149" s="286">
        <v>7.4442583794063835E-3</v>
      </c>
      <c r="GO149" s="286">
        <v>1.03E-2</v>
      </c>
      <c r="GP149" s="286">
        <v>8.0000000000000002E-3</v>
      </c>
      <c r="GQ149" s="286">
        <v>1.1200000000000002E-2</v>
      </c>
      <c r="GR149" s="286">
        <v>7.4999999999999997E-3</v>
      </c>
      <c r="GS149" s="286">
        <v>1.2500000000000001E-2</v>
      </c>
      <c r="GT149" s="286">
        <v>9.3999999999999986E-3</v>
      </c>
      <c r="GU149" s="286">
        <v>1.1900000000000001E-2</v>
      </c>
      <c r="GV149" s="286">
        <v>8.5000000000000006E-3</v>
      </c>
      <c r="GW149" s="286">
        <v>1.4199999999999999E-2</v>
      </c>
      <c r="GX149" s="286">
        <v>1.40609992328775E-2</v>
      </c>
      <c r="GY149" s="286">
        <v>1.7399999999999999E-2</v>
      </c>
      <c r="GZ149" s="286">
        <v>6.4999999999999997E-3</v>
      </c>
      <c r="HA149" s="286">
        <v>1.0438301643084605E-2</v>
      </c>
      <c r="HB149" s="286">
        <v>6.6E-3</v>
      </c>
      <c r="HC149" s="286">
        <v>9.7999999999999997E-3</v>
      </c>
      <c r="HD149" s="286">
        <v>1.01E-2</v>
      </c>
      <c r="HE149" s="286">
        <v>1.5811669861656809E-2</v>
      </c>
      <c r="HF149" s="286">
        <v>9.4695440594281376E-3</v>
      </c>
      <c r="HG149" s="286">
        <v>7.8981225446689441E-3</v>
      </c>
      <c r="HH149" s="286">
        <v>9.5385672746813015E-3</v>
      </c>
      <c r="HI149" s="286">
        <v>3.3203715859662072E-2</v>
      </c>
      <c r="HJ149" s="286">
        <v>6.3802642622819679E-3</v>
      </c>
      <c r="HK149" s="286">
        <v>7.957954081317253E-3</v>
      </c>
      <c r="HL149" s="286">
        <v>8.0638577918941551E-3</v>
      </c>
      <c r="HM149" s="286">
        <v>1.3650025444724318E-2</v>
      </c>
      <c r="HN149" s="286">
        <v>5.8588079803850446E-3</v>
      </c>
      <c r="HO149" s="286">
        <v>5.9556639184750607E-3</v>
      </c>
      <c r="HP149" s="286">
        <v>5.7963455425405833E-3</v>
      </c>
      <c r="HQ149" s="286">
        <v>7.1143589075156636E-3</v>
      </c>
      <c r="HR149" s="286">
        <v>9.1955926768527985E-3</v>
      </c>
      <c r="HS149" s="286">
        <v>8.0999999999999996E-3</v>
      </c>
      <c r="HT149" s="286">
        <v>1.0699999999999999E-2</v>
      </c>
      <c r="HU149" s="286">
        <v>1.46E-2</v>
      </c>
      <c r="HV149" s="286">
        <v>9.2999999999999992E-3</v>
      </c>
      <c r="HW149" s="286">
        <v>8.3000000000000001E-3</v>
      </c>
      <c r="HX149" s="286">
        <v>4.8999999999999998E-3</v>
      </c>
      <c r="HY149" s="286">
        <v>5.7000000000000002E-3</v>
      </c>
      <c r="HZ149" s="286">
        <v>6.1000000000000004E-3</v>
      </c>
      <c r="IA149" s="286">
        <v>1.04E-2</v>
      </c>
      <c r="IB149" s="286">
        <v>6.7000000000000002E-3</v>
      </c>
      <c r="IC149" s="286">
        <v>5.3E-3</v>
      </c>
      <c r="ID149" s="286">
        <v>5.7999999999999996E-3</v>
      </c>
      <c r="IE149" s="286">
        <v>6.1000000000000004E-3</v>
      </c>
      <c r="IF149" s="286">
        <v>7.4000000000000003E-3</v>
      </c>
      <c r="IG149" s="286">
        <v>6.1999999999999998E-3</v>
      </c>
      <c r="IH149" s="286">
        <v>7.9000000000000008E-3</v>
      </c>
      <c r="II149" s="286">
        <v>7.7999999999999996E-3</v>
      </c>
      <c r="IJ149" s="286">
        <v>7.1000000000000004E-3</v>
      </c>
      <c r="IK149" s="286">
        <v>7.0000000000000001E-3</v>
      </c>
      <c r="IL149" s="286">
        <v>7.4999999999999997E-3</v>
      </c>
      <c r="IM149" s="286">
        <v>7.3000000000000001E-3</v>
      </c>
      <c r="IN149" s="286">
        <v>8.5000000000000006E-3</v>
      </c>
      <c r="IO149" s="286">
        <v>1.4200000000000001E-2</v>
      </c>
      <c r="IP149" s="286">
        <v>9.4999999999999998E-3</v>
      </c>
      <c r="IQ149" s="286">
        <v>8.8664431855814633E-3</v>
      </c>
      <c r="IR149" s="286">
        <v>1.2410184703948498E-2</v>
      </c>
      <c r="IS149" s="286">
        <v>9.6372107903512309E-3</v>
      </c>
      <c r="IT149" s="286">
        <v>1.5425218388175217E-2</v>
      </c>
      <c r="IU149" s="286">
        <v>1.3755439508383311E-2</v>
      </c>
      <c r="IV149" s="286">
        <v>8.1000000000000013E-3</v>
      </c>
      <c r="IW149" s="286">
        <v>0.01</v>
      </c>
      <c r="IX149" s="286">
        <v>1.47E-2</v>
      </c>
      <c r="IY149" s="286">
        <v>1.1299999999999999E-2</v>
      </c>
      <c r="IZ149" s="286">
        <v>1.06E-2</v>
      </c>
      <c r="JA149" s="286">
        <v>1.2500000000000001E-2</v>
      </c>
      <c r="JB149" s="286">
        <v>1.17E-2</v>
      </c>
      <c r="JC149" s="286">
        <v>1.0800000000000001E-2</v>
      </c>
      <c r="JD149" s="286">
        <v>0.01</v>
      </c>
      <c r="JE149" s="286">
        <v>1.2500000000000001E-2</v>
      </c>
      <c r="JF149" s="286">
        <v>9.1000000000000004E-3</v>
      </c>
      <c r="JG149" s="286">
        <v>1.2E-2</v>
      </c>
      <c r="JH149" s="286">
        <v>9.9000000000000008E-3</v>
      </c>
      <c r="JI149" s="286">
        <v>1.29E-2</v>
      </c>
      <c r="JJ149" s="286">
        <v>8.7999999999999988E-3</v>
      </c>
      <c r="JK149" s="286">
        <v>1.0800000000000001E-2</v>
      </c>
      <c r="JL149" s="286">
        <v>9.1999999999999998E-3</v>
      </c>
      <c r="JM149" s="286">
        <v>6.2000000000000006E-3</v>
      </c>
      <c r="JN149" s="286">
        <v>1.0700000000000001E-2</v>
      </c>
      <c r="JO149" s="286">
        <v>6.8000000000000005E-3</v>
      </c>
      <c r="JP149" s="286">
        <v>4.6999999999999993E-3</v>
      </c>
      <c r="JQ149" s="286">
        <v>8.199999999999999E-3</v>
      </c>
      <c r="JR149" s="286">
        <v>8.515075442870888E-3</v>
      </c>
      <c r="JS149" s="286">
        <v>7.2144297332109308E-3</v>
      </c>
      <c r="JT149" s="286">
        <v>5.7731910024510216E-3</v>
      </c>
      <c r="JU149" s="286">
        <v>7.1596457817153089E-3</v>
      </c>
      <c r="JV149" s="286">
        <v>7.860900911068806E-3</v>
      </c>
      <c r="JW149" s="286">
        <v>8.8923491265261913E-3</v>
      </c>
      <c r="JX149" s="286">
        <v>6.1750175594423628E-3</v>
      </c>
      <c r="JY149" s="286">
        <v>7.1233122543377632E-3</v>
      </c>
      <c r="JZ149" s="286">
        <v>9.0536395575269452E-3</v>
      </c>
      <c r="KA149" s="286">
        <v>7.6943659478891681E-3</v>
      </c>
      <c r="KB149" s="286">
        <v>7.7693582925787595E-3</v>
      </c>
      <c r="KC149" s="286">
        <v>1.1418350971883392E-2</v>
      </c>
      <c r="KD149" s="286">
        <v>7.295349855790988E-3</v>
      </c>
      <c r="KE149" s="286">
        <v>6.4281821927532918E-3</v>
      </c>
    </row>
    <row r="150" spans="1:291" ht="13">
      <c r="A150" s="296" t="s">
        <v>78</v>
      </c>
      <c r="B150" s="286"/>
      <c r="C150" s="286"/>
      <c r="D150" s="286"/>
      <c r="E150" s="286"/>
      <c r="F150" s="286"/>
      <c r="G150" s="286"/>
      <c r="H150" s="286"/>
      <c r="I150" s="286"/>
      <c r="J150" s="286"/>
      <c r="K150" s="286"/>
      <c r="L150" s="286"/>
      <c r="M150" s="286"/>
      <c r="N150" s="286"/>
      <c r="O150" s="286"/>
      <c r="P150" s="286"/>
      <c r="Q150" s="286"/>
      <c r="R150" s="286"/>
      <c r="S150" s="286"/>
      <c r="T150" s="286"/>
      <c r="U150" s="286"/>
      <c r="V150" s="286"/>
      <c r="W150" s="286"/>
      <c r="X150" s="286"/>
      <c r="Y150" s="286"/>
      <c r="Z150" s="286"/>
      <c r="AA150" s="286"/>
      <c r="AB150" s="286"/>
      <c r="AC150" s="286"/>
      <c r="AD150" s="286"/>
      <c r="AE150" s="286"/>
      <c r="AF150" s="286"/>
      <c r="AG150" s="286"/>
      <c r="AH150" s="286"/>
      <c r="AI150" s="286"/>
      <c r="AJ150" s="286"/>
      <c r="AK150" s="286"/>
      <c r="AL150" s="286"/>
      <c r="AM150" s="286"/>
      <c r="AN150" s="286" t="s">
        <v>18</v>
      </c>
      <c r="AO150" s="286" t="s">
        <v>23</v>
      </c>
      <c r="AP150" s="286" t="s">
        <v>27</v>
      </c>
      <c r="AQ150" s="286" t="s">
        <v>31</v>
      </c>
      <c r="AR150" s="286">
        <v>0.37037303535293625</v>
      </c>
      <c r="AS150" s="286">
        <v>0.39143972627264695</v>
      </c>
      <c r="AT150" s="286">
        <v>0.36734609054879291</v>
      </c>
      <c r="AU150" s="286">
        <v>0.3401025943950845</v>
      </c>
      <c r="AV150" s="286">
        <v>0.32081729717835489</v>
      </c>
      <c r="AW150" s="286">
        <v>0.18015595140342072</v>
      </c>
      <c r="AX150" s="286">
        <v>0.121</v>
      </c>
      <c r="AY150" s="286">
        <v>0.152</v>
      </c>
      <c r="AZ150" s="286">
        <v>0.11799999999999999</v>
      </c>
      <c r="BA150" s="286">
        <v>0.13800000000000001</v>
      </c>
      <c r="BB150" s="286">
        <v>0.125</v>
      </c>
      <c r="BC150" s="286">
        <v>0.16800000000000001</v>
      </c>
      <c r="BD150" s="286">
        <v>0.14199999999999999</v>
      </c>
      <c r="BE150" s="286">
        <v>0.14799999999999999</v>
      </c>
      <c r="BF150" s="286">
        <v>0.13300000000000001</v>
      </c>
      <c r="BG150" s="286">
        <v>0.14399999999999999</v>
      </c>
      <c r="BH150" s="286">
        <v>0.126</v>
      </c>
      <c r="BI150" s="286">
        <v>0.14499999999999999</v>
      </c>
      <c r="BJ150" s="286">
        <v>0.109</v>
      </c>
      <c r="BK150" s="286">
        <v>0.123</v>
      </c>
      <c r="BL150" s="286">
        <v>9.8000000000000004E-2</v>
      </c>
      <c r="BM150" s="286">
        <v>0.13900000000000001</v>
      </c>
      <c r="BN150" s="286">
        <v>0.114</v>
      </c>
      <c r="BO150" s="286">
        <v>0.14299999999999999</v>
      </c>
      <c r="BP150" s="286">
        <v>0.11119999999999999</v>
      </c>
      <c r="BQ150" s="286">
        <v>0.12479999999999999</v>
      </c>
      <c r="BR150" s="286">
        <v>9.8599999999999993E-2</v>
      </c>
      <c r="BS150" s="286">
        <v>0.1153</v>
      </c>
      <c r="BT150" s="286">
        <v>0.1096</v>
      </c>
      <c r="BU150" s="286">
        <v>0.12609999999999999</v>
      </c>
      <c r="BV150" s="286">
        <v>9.2006688796458957E-2</v>
      </c>
      <c r="BW150" s="286">
        <v>0.12759999999999999</v>
      </c>
      <c r="BX150" s="286">
        <v>0.10100000000000001</v>
      </c>
      <c r="BY150" s="286">
        <v>0.122</v>
      </c>
      <c r="BZ150" s="286">
        <v>9.1999999999999998E-2</v>
      </c>
      <c r="CA150" s="286">
        <v>9.0999999999999998E-2</v>
      </c>
      <c r="CB150" s="286">
        <v>9.2999999999999999E-2</v>
      </c>
      <c r="CC150" s="286">
        <v>0.106</v>
      </c>
      <c r="CD150" s="286">
        <v>9.4E-2</v>
      </c>
      <c r="CE150" s="286">
        <v>0.109</v>
      </c>
      <c r="CF150" s="286">
        <v>9.2999999999999999E-2</v>
      </c>
      <c r="CG150" s="286">
        <v>0.126</v>
      </c>
      <c r="CH150" s="286">
        <v>9.4E-2</v>
      </c>
      <c r="CI150" s="286">
        <v>0.13370000000000001</v>
      </c>
      <c r="CJ150" s="286">
        <v>0.10199999999999999</v>
      </c>
      <c r="CK150" s="286">
        <v>0.13800000000000001</v>
      </c>
      <c r="CL150" s="286">
        <v>9.5000000000000001E-2</v>
      </c>
      <c r="CM150" s="286">
        <v>0.1191</v>
      </c>
      <c r="CN150" s="286">
        <v>9.4700000000000006E-2</v>
      </c>
      <c r="CO150" s="286">
        <v>0.11509999999999999</v>
      </c>
      <c r="CP150" s="286">
        <v>7.1800000000000003E-2</v>
      </c>
      <c r="CQ150" s="286">
        <v>0.10589999999999999</v>
      </c>
      <c r="CR150" s="286">
        <v>8.43E-2</v>
      </c>
      <c r="CS150" s="286">
        <v>9.8000000000000004E-2</v>
      </c>
      <c r="CT150" s="286">
        <v>8.8999999999999996E-2</v>
      </c>
      <c r="CU150" s="286">
        <v>8.7999999999999995E-2</v>
      </c>
      <c r="CV150" s="286">
        <v>7.4099999999999999E-2</v>
      </c>
      <c r="CW150" s="286">
        <v>7.7299999999999994E-2</v>
      </c>
      <c r="CX150" s="286">
        <v>7.2900000000000006E-2</v>
      </c>
      <c r="CY150" s="286">
        <v>8.8300000000000003E-2</v>
      </c>
      <c r="CZ150" s="286">
        <v>9.0999999999999998E-2</v>
      </c>
      <c r="DA150" s="286">
        <v>9.8000000000000004E-2</v>
      </c>
      <c r="DB150" s="286">
        <v>8.3900000000000002E-2</v>
      </c>
      <c r="DC150" s="286">
        <v>5.9499999999999997E-2</v>
      </c>
      <c r="DD150" s="286">
        <v>5.3699999999999998E-2</v>
      </c>
      <c r="DE150" s="286">
        <v>6.2E-2</v>
      </c>
      <c r="DF150" s="286">
        <v>6.3299999999999995E-2</v>
      </c>
      <c r="DG150" s="286">
        <v>6.5600000000000006E-2</v>
      </c>
      <c r="DH150" s="286">
        <v>6.5600000000000006E-2</v>
      </c>
      <c r="DI150" s="286">
        <v>6.2199999999999998E-2</v>
      </c>
      <c r="DJ150" s="286">
        <v>5.2199999999999996E-2</v>
      </c>
      <c r="DK150" s="286">
        <v>6.0999999999999999E-2</v>
      </c>
      <c r="DL150" s="286">
        <v>4.9200000000000001E-2</v>
      </c>
      <c r="DM150" s="286">
        <v>6.3500000000000001E-2</v>
      </c>
      <c r="DN150" s="286">
        <v>8.2000000000000003E-2</v>
      </c>
      <c r="DO150" s="286">
        <v>8.9899999999999994E-2</v>
      </c>
      <c r="DP150" s="286">
        <v>0.10100000000000001</v>
      </c>
      <c r="DQ150" s="286">
        <v>0.10439999999999999</v>
      </c>
      <c r="DR150" s="286">
        <v>8.77E-2</v>
      </c>
      <c r="DS150" s="286">
        <v>8.7843631818769266E-2</v>
      </c>
      <c r="DT150" s="286">
        <v>9.8100000000000007E-2</v>
      </c>
      <c r="DU150" s="286">
        <v>9.35E-2</v>
      </c>
      <c r="DV150" s="286">
        <v>7.4499999999999997E-2</v>
      </c>
      <c r="DW150" s="286">
        <v>8.4599999999999995E-2</v>
      </c>
      <c r="DX150" s="286">
        <v>6.5100000000000005E-2</v>
      </c>
      <c r="DY150" s="286">
        <v>7.6600000000000001E-2</v>
      </c>
      <c r="DZ150" s="286">
        <v>7.0800000000000002E-2</v>
      </c>
      <c r="EA150" s="286">
        <v>8.9200000000000002E-2</v>
      </c>
      <c r="EB150" s="286">
        <v>7.8700000000000006E-2</v>
      </c>
      <c r="EC150" s="286">
        <v>9.3299999999999994E-2</v>
      </c>
      <c r="ED150" s="286">
        <v>8.2100000000000006E-2</v>
      </c>
      <c r="EE150" s="286">
        <v>8.5300000000000001E-2</v>
      </c>
      <c r="EF150" s="286">
        <v>8.1299999999999997E-2</v>
      </c>
      <c r="EG150" s="286">
        <v>9.8599999999999993E-2</v>
      </c>
      <c r="EH150" s="286">
        <v>7.7782325620884135E-2</v>
      </c>
      <c r="EI150" s="286">
        <v>9.4100000000000003E-2</v>
      </c>
      <c r="EJ150" s="286">
        <v>7.6299999999999993E-2</v>
      </c>
      <c r="EK150" s="286">
        <v>9.7299999999999998E-2</v>
      </c>
      <c r="EL150" s="286">
        <v>7.6600000000000001E-2</v>
      </c>
      <c r="EM150" s="286">
        <v>9.4799999999999995E-2</v>
      </c>
      <c r="EN150" s="286">
        <v>8.14E-2</v>
      </c>
      <c r="EO150" s="286">
        <v>8.8099999999999998E-2</v>
      </c>
      <c r="EP150" s="286">
        <v>7.0099999999999996E-2</v>
      </c>
      <c r="EQ150" s="286">
        <v>9.0300000000000005E-2</v>
      </c>
      <c r="ER150" s="286">
        <v>7.8299999999999995E-2</v>
      </c>
      <c r="ES150" s="286">
        <v>8.539999999999999E-2</v>
      </c>
      <c r="ET150" s="286">
        <v>7.8700000000000006E-2</v>
      </c>
      <c r="EU150" s="286">
        <v>8.3499999999999991E-2</v>
      </c>
      <c r="EV150" s="286">
        <v>7.3099999999999998E-2</v>
      </c>
      <c r="EW150" s="286">
        <v>7.8299999999999995E-2</v>
      </c>
      <c r="EX150" s="286">
        <v>7.46E-2</v>
      </c>
      <c r="EY150" s="286">
        <v>8.7899999999999992E-2</v>
      </c>
      <c r="EZ150" s="286">
        <v>8.0399999999999999E-2</v>
      </c>
      <c r="FA150" s="286">
        <v>8.8599999999999998E-2</v>
      </c>
      <c r="FB150" s="286">
        <v>7.7299999999999994E-2</v>
      </c>
      <c r="FC150" s="286">
        <v>8.7503527738024112E-2</v>
      </c>
      <c r="FD150" s="286">
        <v>7.0000000000000007E-2</v>
      </c>
      <c r="FE150" s="286">
        <v>8.8099999999999998E-2</v>
      </c>
      <c r="FF150" s="286">
        <v>7.3800000000000004E-2</v>
      </c>
      <c r="FG150" s="286">
        <v>8.3400000000000002E-2</v>
      </c>
      <c r="FH150" s="286">
        <v>6.4699999999999994E-2</v>
      </c>
      <c r="FI150" s="286">
        <v>8.8599999999999998E-2</v>
      </c>
      <c r="FJ150" s="286">
        <v>5.6900000000000006E-2</v>
      </c>
      <c r="FK150" s="286">
        <v>5.6799999999999996E-2</v>
      </c>
      <c r="FL150" s="286">
        <v>5.1299999999999998E-2</v>
      </c>
      <c r="FM150" s="286">
        <v>7.2700000000000001E-2</v>
      </c>
      <c r="FN150" s="286">
        <v>5.3699999999999998E-2</v>
      </c>
      <c r="FO150" s="286">
        <v>5.3800000000000001E-2</v>
      </c>
      <c r="FP150" s="286">
        <v>4.4999999999999998E-2</v>
      </c>
      <c r="FQ150" s="286">
        <v>5.0300000000000004E-2</v>
      </c>
      <c r="FR150" s="286">
        <v>4.2099999999999999E-2</v>
      </c>
      <c r="FS150" s="286">
        <v>4.7300000000000002E-2</v>
      </c>
      <c r="FT150" s="286">
        <v>4.5899999999999996E-2</v>
      </c>
      <c r="FU150" s="286">
        <v>5.2699999999999997E-2</v>
      </c>
      <c r="FV150" s="286">
        <v>4.4400000000000002E-2</v>
      </c>
      <c r="FW150" s="286">
        <v>5.0799999999999998E-2</v>
      </c>
      <c r="FX150" s="286">
        <v>5.4699999999999999E-2</v>
      </c>
      <c r="FY150" s="286">
        <v>6.8199999999999997E-2</v>
      </c>
      <c r="FZ150" s="286">
        <v>5.0500000000000003E-2</v>
      </c>
      <c r="GA150" s="286">
        <v>5.7687451145571354E-2</v>
      </c>
      <c r="GB150" s="286">
        <v>4.9821716377303649E-2</v>
      </c>
      <c r="GC150" s="286">
        <v>4.7400000000000005E-2</v>
      </c>
      <c r="GD150" s="286">
        <v>4.3400000000000001E-2</v>
      </c>
      <c r="GE150" s="286">
        <v>5.1900000000000002E-2</v>
      </c>
      <c r="GF150" s="286">
        <v>4.58E-2</v>
      </c>
      <c r="GG150" s="286">
        <v>5.5199999999999999E-2</v>
      </c>
      <c r="GH150" s="286">
        <v>4.87E-2</v>
      </c>
      <c r="GI150" s="286">
        <v>5.0599999999999999E-2</v>
      </c>
      <c r="GJ150" s="286">
        <v>5.2499999999999998E-2</v>
      </c>
      <c r="GK150" s="286">
        <v>6.2100000000000002E-2</v>
      </c>
      <c r="GL150" s="286">
        <v>4.5177915991248631E-2</v>
      </c>
      <c r="GM150" s="286">
        <v>6.0100000000000001E-2</v>
      </c>
      <c r="GN150" s="286">
        <v>4.3616831527273914E-2</v>
      </c>
      <c r="GO150" s="286">
        <v>5.11E-2</v>
      </c>
      <c r="GP150" s="286">
        <v>5.2600000000000001E-2</v>
      </c>
      <c r="GQ150" s="286">
        <v>5.3099999999999994E-2</v>
      </c>
      <c r="GR150" s="286">
        <v>4.2199999999999994E-2</v>
      </c>
      <c r="GS150" s="286">
        <v>6.5000000000000002E-2</v>
      </c>
      <c r="GT150" s="286">
        <v>5.7500000000000002E-2</v>
      </c>
      <c r="GU150" s="286">
        <v>5.6500000000000002E-2</v>
      </c>
      <c r="GV150" s="286">
        <v>4.3200000000000002E-2</v>
      </c>
      <c r="GW150" s="286">
        <v>5.62E-2</v>
      </c>
      <c r="GX150" s="286">
        <v>4.0352865257604502E-2</v>
      </c>
      <c r="GY150" s="286">
        <v>4.5599999999999995E-2</v>
      </c>
      <c r="GZ150" s="286">
        <v>4.7E-2</v>
      </c>
      <c r="HA150" s="286">
        <v>5.4854635222405794E-2</v>
      </c>
      <c r="HB150" s="286">
        <v>5.7200000000000001E-2</v>
      </c>
      <c r="HC150" s="286">
        <v>5.8999999999999997E-2</v>
      </c>
      <c r="HD150" s="286">
        <v>5.33E-2</v>
      </c>
      <c r="HE150" s="286">
        <v>6.2378242692067681E-2</v>
      </c>
      <c r="HF150" s="286">
        <v>5.188267894157781E-2</v>
      </c>
      <c r="HG150" s="286">
        <v>6.2827993515938693E-2</v>
      </c>
      <c r="HH150" s="286">
        <v>4.9995202879041203E-2</v>
      </c>
      <c r="HI150" s="286">
        <v>5.4637645573168921E-2</v>
      </c>
      <c r="HJ150" s="286">
        <v>4.8865843389621119E-2</v>
      </c>
      <c r="HK150" s="286">
        <v>4.9282167539727022E-2</v>
      </c>
      <c r="HL150" s="286">
        <v>4.1985261499669892E-2</v>
      </c>
      <c r="HM150" s="286">
        <v>5.1604718929957938E-2</v>
      </c>
      <c r="HN150" s="286">
        <v>4.2427668329628888E-2</v>
      </c>
      <c r="HO150" s="286">
        <v>4.1224400517735668E-2</v>
      </c>
      <c r="HP150" s="286">
        <v>4.6225830241391694E-2</v>
      </c>
      <c r="HQ150" s="286">
        <v>4.7947840780029595E-2</v>
      </c>
      <c r="HR150" s="286">
        <v>4.4506555955494298E-2</v>
      </c>
      <c r="HS150" s="286">
        <v>4.6600000000000003E-2</v>
      </c>
      <c r="HT150" s="286">
        <v>4.5100000000000001E-2</v>
      </c>
      <c r="HU150" s="286">
        <v>4.1799999999999997E-2</v>
      </c>
      <c r="HV150" s="286">
        <v>4.3099999999999999E-2</v>
      </c>
      <c r="HW150" s="286">
        <v>5.0799999999999998E-2</v>
      </c>
      <c r="HX150" s="286">
        <v>4.9000000000000002E-2</v>
      </c>
      <c r="HY150" s="286">
        <v>4.9500000000000002E-2</v>
      </c>
      <c r="HZ150" s="286">
        <v>4.99E-2</v>
      </c>
      <c r="IA150" s="286">
        <v>4.99E-2</v>
      </c>
      <c r="IB150" s="286">
        <v>4.3299999999999998E-2</v>
      </c>
      <c r="IC150" s="286">
        <v>1.9599999999999999E-2</v>
      </c>
      <c r="ID150" s="286">
        <v>3.9600000000000003E-2</v>
      </c>
      <c r="IE150" s="286">
        <v>4.4999999999999998E-2</v>
      </c>
      <c r="IF150" s="286">
        <v>3.8800000000000001E-2</v>
      </c>
      <c r="IG150" s="286">
        <v>4.48E-2</v>
      </c>
      <c r="IH150" s="286">
        <v>4.41E-2</v>
      </c>
      <c r="II150" s="286">
        <v>4.3400000000000001E-2</v>
      </c>
      <c r="IJ150" s="286">
        <v>3.6400000000000002E-2</v>
      </c>
      <c r="IK150" s="286">
        <v>3.7199999999999997E-2</v>
      </c>
      <c r="IL150" s="286">
        <v>4.02E-2</v>
      </c>
      <c r="IM150" s="286">
        <v>4.2500000000000003E-2</v>
      </c>
      <c r="IN150" s="286">
        <v>3.9E-2</v>
      </c>
      <c r="IO150" s="286">
        <v>4.0800000000000003E-2</v>
      </c>
      <c r="IP150" s="286">
        <v>3.9199999999999999E-2</v>
      </c>
      <c r="IQ150" s="286">
        <v>4.3012806328772586E-2</v>
      </c>
      <c r="IR150" s="286">
        <v>3.47122408431145E-2</v>
      </c>
      <c r="IS150" s="286">
        <v>3.8650883926960956E-2</v>
      </c>
      <c r="IT150" s="286">
        <v>3.5468119449866081E-2</v>
      </c>
      <c r="IU150" s="286">
        <v>3.6371650035342491E-2</v>
      </c>
      <c r="IV150" s="286">
        <v>4.0099999999999997E-2</v>
      </c>
      <c r="IW150" s="286">
        <v>3.9E-2</v>
      </c>
      <c r="IX150" s="286">
        <v>3.6700000000000003E-2</v>
      </c>
      <c r="IY150" s="286">
        <v>4.02E-2</v>
      </c>
      <c r="IZ150" s="286">
        <v>4.2299999999999997E-2</v>
      </c>
      <c r="JA150" s="286">
        <v>5.33E-2</v>
      </c>
      <c r="JB150" s="286">
        <v>4.8500000000000001E-2</v>
      </c>
      <c r="JC150" s="286">
        <v>5.28E-2</v>
      </c>
      <c r="JD150" s="286">
        <v>4.6300000000000001E-2</v>
      </c>
      <c r="JE150" s="286">
        <v>4.0800000000000003E-2</v>
      </c>
      <c r="JF150" s="286">
        <v>4.1000000000000002E-2</v>
      </c>
      <c r="JG150" s="286">
        <v>0.04</v>
      </c>
      <c r="JH150" s="286">
        <v>3.5900000000000001E-2</v>
      </c>
      <c r="JI150" s="286">
        <v>3.7699999999999997E-2</v>
      </c>
      <c r="JJ150" s="286">
        <v>3.1300000000000001E-2</v>
      </c>
      <c r="JK150" s="286">
        <v>3.8800000000000001E-2</v>
      </c>
      <c r="JL150" s="286">
        <v>4.02E-2</v>
      </c>
      <c r="JM150" s="286">
        <v>3.8900000000000004E-2</v>
      </c>
      <c r="JN150" s="286">
        <v>3.3699999999999994E-2</v>
      </c>
      <c r="JO150" s="286">
        <v>3.44E-2</v>
      </c>
      <c r="JP150" s="286">
        <v>3.8699999999999998E-2</v>
      </c>
      <c r="JQ150" s="286">
        <v>3.4500000000000003E-2</v>
      </c>
      <c r="JR150" s="286">
        <v>4.3834383831735088E-2</v>
      </c>
      <c r="JS150" s="286">
        <v>3.9294899856688617E-2</v>
      </c>
      <c r="JT150" s="286">
        <v>3.2928781344282988E-2</v>
      </c>
      <c r="JU150" s="286">
        <v>3.6992871108726011E-2</v>
      </c>
      <c r="JV150" s="286">
        <v>4.1816124724367139E-2</v>
      </c>
      <c r="JW150" s="286">
        <v>3.6300810060442203E-2</v>
      </c>
      <c r="JX150" s="286">
        <v>4.0978519964313259E-2</v>
      </c>
      <c r="JY150" s="286">
        <v>4.1085157561341006E-2</v>
      </c>
      <c r="JZ150" s="286">
        <v>3.6989375245342959E-2</v>
      </c>
      <c r="KA150" s="286">
        <v>4.2476700460722563E-2</v>
      </c>
      <c r="KB150" s="286">
        <v>4.552616179477232E-2</v>
      </c>
      <c r="KC150" s="286">
        <v>4.2687890347477039E-2</v>
      </c>
      <c r="KD150" s="286">
        <v>4.7553347537651253E-2</v>
      </c>
      <c r="KE150" s="286">
        <v>4.5810269940390273E-2</v>
      </c>
    </row>
    <row r="151" spans="1:291" ht="13" hidden="1">
      <c r="A151" s="297" t="s">
        <v>79</v>
      </c>
      <c r="B151" s="288"/>
      <c r="C151" s="288"/>
      <c r="D151" s="288"/>
      <c r="E151" s="288"/>
      <c r="F151" s="288"/>
      <c r="G151" s="288"/>
      <c r="H151" s="288"/>
      <c r="I151" s="288"/>
      <c r="J151" s="288"/>
      <c r="K151" s="288"/>
      <c r="L151" s="288"/>
      <c r="M151" s="288"/>
      <c r="N151" s="288"/>
      <c r="O151" s="288"/>
      <c r="P151" s="288"/>
      <c r="Q151" s="288"/>
      <c r="R151" s="288"/>
      <c r="S151" s="288"/>
      <c r="T151" s="288"/>
      <c r="U151" s="288"/>
      <c r="V151" s="288"/>
      <c r="W151" s="288"/>
      <c r="X151" s="288"/>
      <c r="Y151" s="288"/>
      <c r="Z151" s="288"/>
      <c r="AA151" s="288"/>
      <c r="AB151" s="288"/>
      <c r="AC151" s="288"/>
      <c r="AD151" s="288"/>
      <c r="AE151" s="288"/>
      <c r="AF151" s="288"/>
      <c r="AG151" s="288"/>
      <c r="AH151" s="288"/>
      <c r="AI151" s="288"/>
      <c r="AJ151" s="288"/>
      <c r="AK151" s="288"/>
      <c r="AL151" s="288"/>
      <c r="AM151" s="288"/>
      <c r="AN151" s="288" t="s">
        <v>19</v>
      </c>
      <c r="AO151" s="288" t="s">
        <v>19</v>
      </c>
      <c r="AP151" s="288" t="s">
        <v>19</v>
      </c>
      <c r="AQ151" s="288" t="s">
        <v>32</v>
      </c>
      <c r="AR151" s="288">
        <v>7.0000000000000001E-3</v>
      </c>
      <c r="AS151" s="288">
        <v>9.9693818816330351E-3</v>
      </c>
      <c r="AT151" s="288">
        <v>1.1343661418675694E-2</v>
      </c>
      <c r="AU151" s="288">
        <v>1.8270095441574256E-3</v>
      </c>
      <c r="AV151" s="288">
        <v>1.6793882657297401E-3</v>
      </c>
      <c r="AW151" s="288">
        <v>4.0652009446201743E-3</v>
      </c>
      <c r="AX151" s="288">
        <v>4.0000000000000001E-3</v>
      </c>
      <c r="AY151" s="288">
        <v>4.0000000000000001E-3</v>
      </c>
      <c r="AZ151" s="288">
        <v>2E-3</v>
      </c>
      <c r="BA151" s="288">
        <v>2E-3</v>
      </c>
      <c r="BB151" s="288">
        <v>2E-3</v>
      </c>
      <c r="BC151" s="288">
        <v>2E-3</v>
      </c>
      <c r="BD151" s="288">
        <v>3.0000000000000001E-3</v>
      </c>
      <c r="BE151" s="288">
        <v>2E-3</v>
      </c>
      <c r="BF151" s="288">
        <v>2E-3</v>
      </c>
      <c r="BG151" s="288">
        <v>1.2999999999999999E-2</v>
      </c>
      <c r="BH151" s="288">
        <v>2E-3</v>
      </c>
      <c r="BI151" s="288">
        <v>4.0000000000000001E-3</v>
      </c>
      <c r="BJ151" s="288">
        <v>3.0000000000000001E-3</v>
      </c>
      <c r="BK151" s="288">
        <v>1E-3</v>
      </c>
      <c r="BL151" s="288">
        <v>1E-3</v>
      </c>
      <c r="BM151" s="288">
        <v>1E-3</v>
      </c>
      <c r="BN151" s="288">
        <v>7.0000000000000001E-3</v>
      </c>
      <c r="BO151" s="288">
        <v>2E-3</v>
      </c>
      <c r="BP151" s="288">
        <v>1.1000000000000001E-3</v>
      </c>
      <c r="BQ151" s="288">
        <v>1.1999999999999999E-3</v>
      </c>
      <c r="BR151" s="288">
        <v>1.6999999999999999E-3</v>
      </c>
      <c r="BS151" s="288">
        <v>1.6999999999999999E-3</v>
      </c>
      <c r="BT151" s="288">
        <v>1.4E-3</v>
      </c>
      <c r="BU151" s="288">
        <v>1.15E-2</v>
      </c>
      <c r="BV151" s="288">
        <v>2.1686814595953475E-3</v>
      </c>
      <c r="BW151" s="288">
        <v>1.6000000000000001E-3</v>
      </c>
      <c r="BX151" s="288">
        <v>1E-3</v>
      </c>
      <c r="BY151" s="288">
        <v>2E-3</v>
      </c>
      <c r="BZ151" s="288">
        <v>1E-3</v>
      </c>
      <c r="CA151" s="288">
        <v>2E-3</v>
      </c>
      <c r="CB151" s="288">
        <v>1E-3</v>
      </c>
      <c r="CC151" s="288">
        <v>2E-3</v>
      </c>
      <c r="CD151" s="288">
        <v>1E-3</v>
      </c>
      <c r="CE151" s="288">
        <v>0</v>
      </c>
      <c r="CF151" s="288">
        <v>1E-3</v>
      </c>
      <c r="CG151" s="288">
        <v>1E-3</v>
      </c>
      <c r="CH151" s="288">
        <v>1E-3</v>
      </c>
      <c r="CI151" s="288">
        <v>1.4E-3</v>
      </c>
      <c r="CJ151" s="288">
        <v>2E-3</v>
      </c>
      <c r="CK151" s="288">
        <v>1E-3</v>
      </c>
      <c r="CL151" s="288">
        <v>1E-3</v>
      </c>
      <c r="CM151" s="288">
        <v>1.3000000000000789E-3</v>
      </c>
      <c r="CN151" s="288">
        <v>4.7999999999999996E-3</v>
      </c>
      <c r="CO151" s="288">
        <v>1.4E-3</v>
      </c>
      <c r="CP151" s="288">
        <v>1.2999999999999999E-3</v>
      </c>
      <c r="CQ151" s="288">
        <v>1.5E-3</v>
      </c>
      <c r="CR151" s="288">
        <v>2.2000000000000001E-3</v>
      </c>
      <c r="CS151" s="288">
        <v>1E-3</v>
      </c>
      <c r="CT151" s="288">
        <v>1E-3</v>
      </c>
      <c r="CU151" s="288">
        <v>1E-3</v>
      </c>
      <c r="CV151" s="288">
        <v>8.9999999999999998E-4</v>
      </c>
      <c r="CW151" s="288">
        <v>6.9999999999999999E-4</v>
      </c>
      <c r="CX151" s="288">
        <v>8.9999999999999998E-4</v>
      </c>
      <c r="CY151" s="288">
        <v>8.9999999999999998E-4</v>
      </c>
      <c r="CZ151" s="288">
        <v>8.9999999999999998E-4</v>
      </c>
      <c r="DA151" s="288">
        <v>5.0000000000000001E-4</v>
      </c>
      <c r="DB151" s="288">
        <v>8.9999999999999998E-4</v>
      </c>
      <c r="DC151" s="288">
        <v>2E-3</v>
      </c>
      <c r="DD151" s="288">
        <v>1.9E-3</v>
      </c>
      <c r="DE151" s="288">
        <v>2E-3</v>
      </c>
      <c r="DF151" s="288">
        <v>8.9999999999999998E-4</v>
      </c>
      <c r="DG151" s="288">
        <v>8.9999999999999998E-4</v>
      </c>
      <c r="DH151" s="288">
        <v>8.9999999999999998E-4</v>
      </c>
      <c r="DI151" s="288">
        <v>4.0000000000000002E-4</v>
      </c>
      <c r="DJ151" s="288">
        <v>2.9999999999999997E-4</v>
      </c>
      <c r="DK151" s="288">
        <v>5.0000000000000001E-4</v>
      </c>
      <c r="DL151" s="288">
        <v>8.0000000000000004E-4</v>
      </c>
      <c r="DM151" s="288">
        <v>5.9999999999999995E-4</v>
      </c>
      <c r="DN151" s="288">
        <v>6.9999999999999999E-4</v>
      </c>
      <c r="DO151" s="288">
        <v>5.9999999999999995E-4</v>
      </c>
      <c r="DP151" s="288">
        <v>8.0000000000000004E-4</v>
      </c>
      <c r="DQ151" s="288">
        <v>5.0000000000000001E-4</v>
      </c>
      <c r="DR151" s="288">
        <v>5.0000000000000001E-4</v>
      </c>
      <c r="DS151" s="288">
        <v>3.9698280487139381E-4</v>
      </c>
      <c r="DT151" s="288">
        <v>5.9999999999999995E-4</v>
      </c>
      <c r="DU151" s="288">
        <v>8.9999999999999998E-4</v>
      </c>
      <c r="DV151" s="288">
        <v>2.9999999999999997E-4</v>
      </c>
      <c r="DW151" s="288">
        <v>5.0000000000000001E-4</v>
      </c>
      <c r="DX151" s="288">
        <v>5.0000000000000001E-4</v>
      </c>
      <c r="DY151" s="288">
        <v>7.000000000000001E-4</v>
      </c>
      <c r="DZ151" s="288">
        <v>5.9999999999999995E-4</v>
      </c>
      <c r="EA151" s="288">
        <v>1.1000000000000001E-3</v>
      </c>
      <c r="EB151" s="288">
        <v>5.9999999999999995E-4</v>
      </c>
      <c r="EC151" s="288">
        <v>6.9999999999999999E-4</v>
      </c>
      <c r="ED151" s="288">
        <v>1.1000000000000001E-3</v>
      </c>
      <c r="EE151" s="288">
        <v>4.0000000000000002E-4</v>
      </c>
      <c r="EF151" s="288">
        <v>2.9999999999999997E-4</v>
      </c>
      <c r="EG151" s="288">
        <v>4.0000000000000002E-4</v>
      </c>
      <c r="EH151" s="288">
        <v>4.298073869170597E-3</v>
      </c>
      <c r="EI151" s="288">
        <v>2.9999999999999997E-4</v>
      </c>
      <c r="EJ151" s="288">
        <v>7.000000000000001E-4</v>
      </c>
      <c r="EK151" s="288">
        <v>5.9999999999999995E-4</v>
      </c>
      <c r="EL151" s="288">
        <v>4.0000000000000002E-4</v>
      </c>
      <c r="EM151" s="288">
        <v>1E-4</v>
      </c>
      <c r="EN151" s="288">
        <v>7.000000000000001E-4</v>
      </c>
      <c r="EO151" s="288">
        <v>1E-4</v>
      </c>
      <c r="EP151" s="288">
        <v>2.9999999999999997E-4</v>
      </c>
      <c r="EQ151" s="288">
        <v>2.9999999999999997E-4</v>
      </c>
      <c r="ER151" s="288">
        <v>2.0000000000000001E-4</v>
      </c>
      <c r="ES151" s="288">
        <v>1.1000000000000001E-3</v>
      </c>
      <c r="ET151" s="288">
        <v>1.1000000000000001E-3</v>
      </c>
      <c r="EU151" s="288">
        <v>2.0000000000000001E-4</v>
      </c>
      <c r="EV151" s="288">
        <v>1E-4</v>
      </c>
      <c r="EW151" s="288">
        <v>1E-4</v>
      </c>
      <c r="EX151" s="288">
        <v>2.0000000000000001E-4</v>
      </c>
      <c r="EY151" s="288">
        <v>4.0000000000000002E-4</v>
      </c>
      <c r="EZ151" s="288">
        <v>4.0000000000000002E-4</v>
      </c>
      <c r="FA151" s="288">
        <v>2.9999999999999997E-4</v>
      </c>
      <c r="FB151" s="288">
        <v>2.9999999999999997E-4</v>
      </c>
      <c r="FC151" s="288">
        <v>1.4863114839297532E-4</v>
      </c>
      <c r="FD151" s="288">
        <v>2.0000000000000001E-4</v>
      </c>
      <c r="FE151" s="288">
        <v>5.0000000000000001E-4</v>
      </c>
      <c r="FF151" s="288">
        <v>2.0000000000000001E-4</v>
      </c>
      <c r="FG151" s="288">
        <v>1E-3</v>
      </c>
      <c r="FH151" s="288">
        <v>2.9999999999999997E-4</v>
      </c>
      <c r="FI151" s="288">
        <v>2.0000000000000001E-4</v>
      </c>
      <c r="FJ151" s="288">
        <v>2.0000000000000001E-4</v>
      </c>
      <c r="FK151" s="288">
        <v>2.0000000000000001E-4</v>
      </c>
      <c r="FL151" s="288">
        <v>2.0000000000000001E-4</v>
      </c>
      <c r="FM151" s="288">
        <v>5.0000000000000001E-4</v>
      </c>
      <c r="FN151" s="288">
        <v>1.5E-3</v>
      </c>
      <c r="FO151" s="288">
        <v>1E-4</v>
      </c>
      <c r="FP151" s="288">
        <v>8.9999999999999998E-4</v>
      </c>
      <c r="FQ151" s="288">
        <v>5.9999999999999995E-4</v>
      </c>
      <c r="FR151" s="288">
        <v>5.0000000000000001E-4</v>
      </c>
      <c r="FS151" s="288">
        <v>2.9999999999999997E-4</v>
      </c>
      <c r="FT151" s="288">
        <v>4.0000000000000002E-4</v>
      </c>
      <c r="FU151" s="288">
        <v>1E-3</v>
      </c>
      <c r="FV151" s="288">
        <v>5.0000000000000001E-4</v>
      </c>
      <c r="FW151" s="288">
        <v>2.9999999999999997E-4</v>
      </c>
      <c r="FX151" s="288">
        <v>1E-4</v>
      </c>
      <c r="FY151" s="288">
        <v>8.9999999999999998E-4</v>
      </c>
      <c r="FZ151" s="288">
        <v>4.0000000000000002E-4</v>
      </c>
      <c r="GA151" s="288">
        <v>3.5060109498711645E-5</v>
      </c>
      <c r="GB151" s="288">
        <v>3.0589300513153599E-4</v>
      </c>
      <c r="GC151" s="288">
        <v>2.9999999999999997E-4</v>
      </c>
      <c r="GD151" s="288">
        <v>8.9999999999999998E-4</v>
      </c>
      <c r="GE151" s="288">
        <v>1E-3</v>
      </c>
      <c r="GF151" s="288">
        <v>7.000000000000001E-4</v>
      </c>
      <c r="GG151" s="288">
        <v>4.0000000000000002E-4</v>
      </c>
      <c r="GH151" s="288">
        <v>0</v>
      </c>
      <c r="GI151" s="288">
        <v>0</v>
      </c>
      <c r="GJ151" s="288">
        <v>0</v>
      </c>
      <c r="GK151" s="288">
        <v>5.0000000000000001E-4</v>
      </c>
      <c r="GL151" s="288">
        <v>1.0604502714064265E-3</v>
      </c>
      <c r="GM151" s="288">
        <v>2.0000000000000001E-4</v>
      </c>
      <c r="GN151" s="288">
        <v>2.5110038362989999E-5</v>
      </c>
      <c r="GO151" s="288">
        <v>2.0000000000000001E-4</v>
      </c>
      <c r="GP151" s="288">
        <v>2.0000000000000001E-4</v>
      </c>
      <c r="GQ151" s="288">
        <v>5.0000000000000001E-4</v>
      </c>
      <c r="GR151" s="288">
        <v>2.0000000000000001E-4</v>
      </c>
      <c r="GS151" s="288">
        <v>0</v>
      </c>
      <c r="GT151" s="288">
        <v>0</v>
      </c>
      <c r="GU151" s="288">
        <v>4.0000000000000002E-4</v>
      </c>
      <c r="GV151" s="288">
        <v>1E-4</v>
      </c>
      <c r="GW151" s="288">
        <v>4.0000000000000002E-4</v>
      </c>
      <c r="GX151" s="288">
        <v>5.88561074380874E-4</v>
      </c>
      <c r="GY151" s="288">
        <v>8.0000000000000004E-4</v>
      </c>
      <c r="GZ151" s="288">
        <v>2.9999999999999997E-4</v>
      </c>
      <c r="HA151" s="288">
        <v>4.1563759035464879E-6</v>
      </c>
      <c r="HB151" s="288">
        <v>2.0000000000000001E-4</v>
      </c>
      <c r="HC151" s="288">
        <v>1E-4</v>
      </c>
      <c r="HD151" s="288">
        <v>0</v>
      </c>
      <c r="HE151" s="288">
        <v>0</v>
      </c>
      <c r="HF151" s="288">
        <v>0</v>
      </c>
      <c r="HG151" s="288">
        <v>0</v>
      </c>
      <c r="HH151" s="288">
        <v>0</v>
      </c>
      <c r="HI151" s="288">
        <v>0</v>
      </c>
      <c r="HJ151" s="288">
        <v>4.388282563383666E-5</v>
      </c>
      <c r="HK151" s="288">
        <v>1.3482400858000032E-6</v>
      </c>
      <c r="HL151" s="288">
        <v>3.2624772145667449E-6</v>
      </c>
      <c r="HM151" s="288">
        <v>3.9698364507754675E-7</v>
      </c>
      <c r="HN151" s="288">
        <v>1.524627696498594E-5</v>
      </c>
      <c r="HO151" s="288">
        <v>3.2907066027113175E-5</v>
      </c>
      <c r="HP151" s="288">
        <v>1.496064778309705E-4</v>
      </c>
      <c r="HQ151" s="288">
        <v>9.8911879478213945E-5</v>
      </c>
      <c r="HR151" s="288">
        <v>9.8911879478213945E-5</v>
      </c>
      <c r="HS151" s="288">
        <v>1E-4</v>
      </c>
      <c r="HT151" s="288">
        <v>0</v>
      </c>
      <c r="HU151" s="288">
        <v>0</v>
      </c>
      <c r="HV151" s="288">
        <v>1E-4</v>
      </c>
      <c r="HW151" s="288">
        <v>1E-4</v>
      </c>
      <c r="HX151" s="288">
        <v>1E-4</v>
      </c>
      <c r="HY151" s="288">
        <v>1E-4</v>
      </c>
      <c r="HZ151" s="288">
        <v>0</v>
      </c>
      <c r="IA151" s="288">
        <v>0</v>
      </c>
      <c r="IB151" s="288">
        <v>2.0000000000000001E-4</v>
      </c>
      <c r="IC151" s="288">
        <v>0</v>
      </c>
      <c r="ID151" s="288">
        <v>2.3000000000000798E-3</v>
      </c>
      <c r="IE151" s="288">
        <v>0</v>
      </c>
      <c r="IF151" s="288">
        <v>1E-4</v>
      </c>
      <c r="IG151" s="288">
        <v>2.7000000000001467E-3</v>
      </c>
      <c r="IH151" s="288">
        <v>3.7000000000000366E-3</v>
      </c>
      <c r="II151" s="288">
        <v>2.7000000000000357E-3</v>
      </c>
      <c r="IJ151" s="288">
        <v>2.4000000000000687E-3</v>
      </c>
      <c r="IK151" s="288">
        <v>1.9000000000000128E-3</v>
      </c>
      <c r="IL151" s="288">
        <v>2.4000000000000687E-3</v>
      </c>
      <c r="IM151" s="288">
        <v>1.9000000000000128E-3</v>
      </c>
      <c r="IN151" s="288">
        <v>2.3000000000000798E-3</v>
      </c>
      <c r="IO151" s="288">
        <v>2.1999999999999797E-3</v>
      </c>
      <c r="IP151" s="288">
        <v>2.1999999999999797E-3</v>
      </c>
      <c r="IQ151" s="288">
        <v>2.5977985501559101E-3</v>
      </c>
      <c r="IR151" s="288">
        <v>2.7372473766834591E-3</v>
      </c>
      <c r="IS151" s="288">
        <v>3.2478897514961881E-3</v>
      </c>
      <c r="IT151" s="288">
        <v>3.540818946178428E-3</v>
      </c>
      <c r="IU151" s="288">
        <v>3.5326441299874329E-3</v>
      </c>
      <c r="IV151" s="288">
        <v>3.3999999999999998E-3</v>
      </c>
      <c r="IW151" s="288">
        <v>1E-4</v>
      </c>
      <c r="IX151" s="288">
        <v>1E-4</v>
      </c>
      <c r="IY151" s="288">
        <v>1E-4</v>
      </c>
      <c r="IZ151" s="288">
        <v>0</v>
      </c>
      <c r="JA151" s="288">
        <v>0</v>
      </c>
      <c r="JB151" s="288">
        <v>0</v>
      </c>
      <c r="JC151" s="288">
        <v>0</v>
      </c>
      <c r="JD151" s="288">
        <v>0</v>
      </c>
      <c r="JE151" s="288">
        <v>0</v>
      </c>
      <c r="JF151" s="288">
        <v>1E-4</v>
      </c>
      <c r="JG151" s="288">
        <v>0</v>
      </c>
      <c r="JH151" s="288">
        <v>0</v>
      </c>
      <c r="JI151" s="288"/>
      <c r="JJ151" s="288"/>
      <c r="JK151" s="288"/>
      <c r="JL151" s="288"/>
      <c r="JM151" s="288"/>
      <c r="JN151" s="288"/>
      <c r="JO151" s="288"/>
      <c r="JP151" s="288"/>
      <c r="JQ151" s="288"/>
      <c r="JR151" s="288"/>
      <c r="JS151" s="288"/>
      <c r="JT151" s="288"/>
      <c r="JU151" s="288"/>
      <c r="JV151" s="288"/>
      <c r="JW151" s="288"/>
      <c r="JX151" s="288"/>
      <c r="JY151" s="288"/>
      <c r="JZ151" s="288"/>
      <c r="KA151" s="288"/>
      <c r="KB151" s="288"/>
      <c r="KC151" s="288"/>
      <c r="KD151" s="288"/>
      <c r="KE151" s="288"/>
    </row>
    <row r="152" spans="1:291" ht="12.5">
      <c r="GX152" s="506"/>
      <c r="GY152" s="506"/>
      <c r="GZ152" s="506"/>
      <c r="HA152" s="506"/>
      <c r="HB152" s="506"/>
      <c r="HC152" s="506"/>
      <c r="HD152" s="506"/>
      <c r="HE152" s="506"/>
      <c r="HF152" s="506"/>
      <c r="HG152" s="506"/>
      <c r="HH152" s="506"/>
      <c r="HI152" s="506"/>
      <c r="HJ152" s="506"/>
      <c r="HK152" s="506"/>
      <c r="HL152" s="506"/>
      <c r="HM152" s="506"/>
      <c r="HN152" s="506"/>
      <c r="HO152" s="506"/>
      <c r="HP152" s="506"/>
      <c r="HQ152" s="506"/>
      <c r="HR152" s="506"/>
      <c r="HS152" s="506"/>
      <c r="HT152" s="506"/>
      <c r="HU152" s="506"/>
      <c r="HV152" s="506"/>
      <c r="HW152" s="506"/>
      <c r="HX152" s="506"/>
      <c r="HY152" s="506"/>
      <c r="HZ152" s="506"/>
      <c r="IA152" s="506"/>
      <c r="IB152" s="506"/>
      <c r="IC152" s="506"/>
      <c r="ID152" s="506"/>
      <c r="IE152" s="506"/>
      <c r="IF152" s="506"/>
      <c r="IG152" s="506"/>
      <c r="IH152" s="506"/>
      <c r="II152" s="506"/>
      <c r="IJ152" s="506"/>
      <c r="IK152" s="506"/>
      <c r="IL152" s="506"/>
      <c r="IM152" s="506"/>
      <c r="IN152" s="506"/>
      <c r="IO152" s="506"/>
      <c r="IP152" s="506"/>
      <c r="IQ152" s="506"/>
      <c r="IR152"/>
      <c r="IS152" s="509"/>
      <c r="IT152" s="509"/>
      <c r="IU152" s="509"/>
      <c r="IV152" s="509"/>
    </row>
    <row r="153" spans="1:291">
      <c r="ID153" s="507"/>
      <c r="IR153" s="500"/>
      <c r="IS153" s="500"/>
      <c r="IT153" s="500"/>
      <c r="IU153" s="500"/>
      <c r="IV153" s="500"/>
      <c r="IW153" s="500"/>
      <c r="IX153" s="500"/>
      <c r="IY153" s="500"/>
      <c r="IZ153" s="500"/>
      <c r="JA153" s="500"/>
      <c r="JB153" s="500"/>
      <c r="JC153" s="500"/>
      <c r="JD153" s="500"/>
      <c r="JE153" s="500"/>
      <c r="JF153" s="500"/>
    </row>
    <row r="154" spans="1:291" ht="14.5">
      <c r="A154" s="275" t="s">
        <v>389</v>
      </c>
      <c r="B154" s="223">
        <v>36526</v>
      </c>
      <c r="C154" s="223">
        <v>36557</v>
      </c>
      <c r="D154" s="223">
        <v>36586</v>
      </c>
      <c r="E154" s="223">
        <v>36617</v>
      </c>
      <c r="F154" s="223">
        <v>36647</v>
      </c>
      <c r="G154" s="223">
        <v>36678</v>
      </c>
      <c r="H154" s="223">
        <v>36708</v>
      </c>
      <c r="I154" s="223">
        <v>36739</v>
      </c>
      <c r="J154" s="223">
        <v>36770</v>
      </c>
      <c r="K154" s="223">
        <v>36800</v>
      </c>
      <c r="L154" s="223">
        <v>36831</v>
      </c>
      <c r="M154" s="223">
        <v>36861</v>
      </c>
      <c r="N154" s="223">
        <v>36892</v>
      </c>
      <c r="O154" s="223">
        <v>36923</v>
      </c>
      <c r="P154" s="223">
        <v>36951</v>
      </c>
      <c r="Q154" s="223">
        <v>36982</v>
      </c>
      <c r="R154" s="223">
        <v>37012</v>
      </c>
      <c r="S154" s="223">
        <v>37043</v>
      </c>
      <c r="T154" s="223">
        <v>37073</v>
      </c>
      <c r="U154" s="223">
        <v>37104</v>
      </c>
      <c r="V154" s="223">
        <v>37135</v>
      </c>
      <c r="W154" s="223">
        <v>37165</v>
      </c>
      <c r="X154" s="223">
        <v>37196</v>
      </c>
      <c r="Y154" s="223">
        <v>37226</v>
      </c>
      <c r="Z154" s="223">
        <v>37257</v>
      </c>
      <c r="AA154" s="223">
        <v>37288</v>
      </c>
      <c r="AB154" s="223">
        <v>37316</v>
      </c>
      <c r="AC154" s="223">
        <v>37347</v>
      </c>
      <c r="AD154" s="223">
        <v>37377</v>
      </c>
      <c r="AE154" s="223">
        <v>37408</v>
      </c>
      <c r="AF154" s="223">
        <v>37438</v>
      </c>
      <c r="AG154" s="223">
        <v>37469</v>
      </c>
      <c r="AH154" s="223">
        <v>37500</v>
      </c>
      <c r="AI154" s="223">
        <v>37530</v>
      </c>
      <c r="AJ154" s="223">
        <v>37561</v>
      </c>
      <c r="AK154" s="223">
        <v>37591</v>
      </c>
      <c r="AL154" s="223">
        <v>37622</v>
      </c>
      <c r="AM154" s="223">
        <v>37653</v>
      </c>
      <c r="AN154" s="223">
        <v>37681</v>
      </c>
      <c r="AO154" s="223">
        <v>37712</v>
      </c>
      <c r="AP154" s="223">
        <v>37742</v>
      </c>
      <c r="AQ154" s="223">
        <v>37773</v>
      </c>
      <c r="AR154" s="223">
        <v>37803</v>
      </c>
      <c r="AS154" s="223">
        <v>37834</v>
      </c>
      <c r="AT154" s="223">
        <v>37865</v>
      </c>
      <c r="AU154" s="223">
        <v>37895</v>
      </c>
      <c r="AV154" s="223">
        <v>37926</v>
      </c>
      <c r="AW154" s="223">
        <v>37956</v>
      </c>
      <c r="AX154" s="223">
        <v>37987</v>
      </c>
      <c r="AY154" s="223">
        <v>38018</v>
      </c>
      <c r="AZ154" s="223">
        <v>38047</v>
      </c>
      <c r="BA154" s="223">
        <v>38078</v>
      </c>
      <c r="BB154" s="223">
        <v>38108</v>
      </c>
      <c r="BC154" s="223">
        <v>38139</v>
      </c>
      <c r="BD154" s="223">
        <v>38169</v>
      </c>
      <c r="BE154" s="223">
        <v>38200</v>
      </c>
      <c r="BF154" s="223">
        <v>38231</v>
      </c>
      <c r="BG154" s="223">
        <v>38261</v>
      </c>
      <c r="BH154" s="223">
        <v>38292</v>
      </c>
      <c r="BI154" s="223">
        <v>38322</v>
      </c>
      <c r="BJ154" s="223">
        <v>38353</v>
      </c>
      <c r="BK154" s="223">
        <v>38384</v>
      </c>
      <c r="BL154" s="223">
        <v>38412</v>
      </c>
      <c r="BM154" s="223">
        <v>38443</v>
      </c>
      <c r="BN154" s="223">
        <v>38473</v>
      </c>
      <c r="BO154" s="223">
        <v>38504</v>
      </c>
      <c r="BP154" s="223">
        <v>38534</v>
      </c>
      <c r="BQ154" s="223">
        <v>38565</v>
      </c>
      <c r="BR154" s="223">
        <v>38596</v>
      </c>
      <c r="BS154" s="223">
        <v>38626</v>
      </c>
      <c r="BT154" s="223">
        <v>38657</v>
      </c>
      <c r="BU154" s="223">
        <v>38687</v>
      </c>
      <c r="BV154" s="223">
        <v>38718</v>
      </c>
      <c r="BW154" s="223">
        <v>38749</v>
      </c>
      <c r="BX154" s="223">
        <v>38777</v>
      </c>
      <c r="BY154" s="223">
        <v>38808</v>
      </c>
      <c r="BZ154" s="223">
        <v>38838</v>
      </c>
      <c r="CA154" s="223">
        <v>38869</v>
      </c>
      <c r="CB154" s="223">
        <v>38899</v>
      </c>
      <c r="CC154" s="223">
        <v>38930</v>
      </c>
      <c r="CD154" s="223">
        <v>38961</v>
      </c>
      <c r="CE154" s="223">
        <v>38991</v>
      </c>
      <c r="CF154" s="223">
        <v>39022</v>
      </c>
      <c r="CG154" s="223">
        <v>39052</v>
      </c>
      <c r="CH154" s="223">
        <v>39083</v>
      </c>
      <c r="CI154" s="223">
        <v>39114</v>
      </c>
      <c r="CJ154" s="223">
        <v>39142</v>
      </c>
      <c r="CK154" s="223">
        <v>39173</v>
      </c>
      <c r="CL154" s="223">
        <v>39203</v>
      </c>
      <c r="CM154" s="223">
        <v>39234</v>
      </c>
      <c r="CN154" s="223">
        <v>39264</v>
      </c>
      <c r="CO154" s="223">
        <v>39295</v>
      </c>
      <c r="CP154" s="223">
        <v>39326</v>
      </c>
      <c r="CQ154" s="223">
        <v>39356</v>
      </c>
      <c r="CR154" s="223">
        <v>39387</v>
      </c>
      <c r="CS154" s="223">
        <v>39417</v>
      </c>
      <c r="CT154" s="223">
        <v>39448</v>
      </c>
      <c r="CU154" s="223">
        <v>39479</v>
      </c>
      <c r="CV154" s="223">
        <v>39508</v>
      </c>
      <c r="CW154" s="223">
        <v>39539</v>
      </c>
      <c r="CX154" s="223">
        <v>39569</v>
      </c>
      <c r="CY154" s="223">
        <v>39600</v>
      </c>
      <c r="CZ154" s="223">
        <v>39630</v>
      </c>
      <c r="DA154" s="223">
        <v>39661</v>
      </c>
      <c r="DB154" s="223">
        <v>39692</v>
      </c>
      <c r="DC154" s="223">
        <v>39722</v>
      </c>
      <c r="DD154" s="223">
        <v>39753</v>
      </c>
      <c r="DE154" s="223">
        <v>39783</v>
      </c>
      <c r="DF154" s="223">
        <v>39814</v>
      </c>
      <c r="DG154" s="223">
        <v>39845</v>
      </c>
      <c r="DH154" s="223">
        <v>39873</v>
      </c>
      <c r="DI154" s="223">
        <v>39904</v>
      </c>
      <c r="DJ154" s="223">
        <v>39934</v>
      </c>
      <c r="DK154" s="223">
        <v>39965</v>
      </c>
      <c r="DL154" s="223">
        <v>39995</v>
      </c>
      <c r="DM154" s="223">
        <v>40026</v>
      </c>
      <c r="DN154" s="223">
        <v>40057</v>
      </c>
      <c r="DO154" s="223">
        <v>40087</v>
      </c>
      <c r="DP154" s="223">
        <v>40118</v>
      </c>
      <c r="DQ154" s="223">
        <v>40148</v>
      </c>
      <c r="DR154" s="223">
        <v>40179</v>
      </c>
      <c r="DS154" s="223">
        <v>40210</v>
      </c>
      <c r="DT154" s="223">
        <v>40238</v>
      </c>
      <c r="DU154" s="223">
        <v>40269</v>
      </c>
      <c r="DV154" s="223">
        <v>40299</v>
      </c>
      <c r="DW154" s="223">
        <v>40330</v>
      </c>
      <c r="DX154" s="223">
        <v>40360</v>
      </c>
      <c r="DY154" s="223">
        <v>40391</v>
      </c>
      <c r="DZ154" s="223">
        <v>40422</v>
      </c>
      <c r="EA154" s="223">
        <v>40452</v>
      </c>
      <c r="EB154" s="223">
        <v>40483</v>
      </c>
      <c r="EC154" s="223">
        <v>40513</v>
      </c>
      <c r="ED154" s="223">
        <v>40544</v>
      </c>
      <c r="EE154" s="223">
        <v>40575</v>
      </c>
      <c r="EF154" s="223">
        <v>40603</v>
      </c>
      <c r="EG154" s="223">
        <v>40634</v>
      </c>
      <c r="EH154" s="223">
        <v>40664</v>
      </c>
      <c r="EI154" s="223">
        <v>40695</v>
      </c>
      <c r="EJ154" s="223">
        <v>40725</v>
      </c>
      <c r="EK154" s="223">
        <v>40756</v>
      </c>
      <c r="EL154" s="223">
        <v>40787</v>
      </c>
      <c r="EM154" s="223">
        <v>40817</v>
      </c>
      <c r="EN154" s="223">
        <v>40848</v>
      </c>
      <c r="EO154" s="223">
        <v>40878</v>
      </c>
      <c r="EP154" s="223">
        <v>40909</v>
      </c>
      <c r="EQ154" s="223">
        <v>40940</v>
      </c>
      <c r="ER154" s="223">
        <v>40969</v>
      </c>
      <c r="ES154" s="223">
        <v>41000</v>
      </c>
      <c r="ET154" s="223">
        <v>41030</v>
      </c>
      <c r="EU154" s="223">
        <v>41061</v>
      </c>
      <c r="EV154" s="223">
        <v>41091</v>
      </c>
      <c r="EW154" s="223">
        <v>41122</v>
      </c>
      <c r="EX154" s="223">
        <v>41153</v>
      </c>
      <c r="EY154" s="223">
        <v>41183</v>
      </c>
      <c r="EZ154" s="223">
        <v>41214</v>
      </c>
      <c r="FA154" s="223">
        <v>41244</v>
      </c>
      <c r="FB154" s="223">
        <v>41275</v>
      </c>
      <c r="FC154" s="223">
        <v>41306</v>
      </c>
      <c r="FD154" s="223">
        <v>41334</v>
      </c>
      <c r="FE154" s="223">
        <v>41365</v>
      </c>
      <c r="FF154" s="223">
        <v>41395</v>
      </c>
      <c r="FG154" s="223">
        <v>41426</v>
      </c>
      <c r="FH154" s="223">
        <v>41456</v>
      </c>
      <c r="FI154" s="223">
        <v>41487</v>
      </c>
      <c r="FJ154" s="223">
        <v>41518</v>
      </c>
      <c r="FK154" s="223">
        <v>41548</v>
      </c>
      <c r="FL154" s="223">
        <v>41579</v>
      </c>
      <c r="FM154" s="223">
        <v>41609</v>
      </c>
      <c r="FN154" s="223">
        <v>41640</v>
      </c>
      <c r="FO154" s="223">
        <v>41671</v>
      </c>
      <c r="FP154" s="223">
        <v>41699</v>
      </c>
      <c r="FQ154" s="223">
        <v>41730</v>
      </c>
      <c r="FR154" s="223">
        <v>41760</v>
      </c>
      <c r="FS154" s="223">
        <v>41791</v>
      </c>
      <c r="FT154" s="223">
        <v>41821</v>
      </c>
      <c r="FU154" s="223">
        <v>41852</v>
      </c>
      <c r="FV154" s="223">
        <v>41883</v>
      </c>
      <c r="FW154" s="223">
        <v>41913</v>
      </c>
      <c r="FX154" s="223">
        <v>41944</v>
      </c>
      <c r="FY154" s="223">
        <v>41974</v>
      </c>
      <c r="FZ154" s="223">
        <v>42005</v>
      </c>
      <c r="GA154" s="223">
        <v>42036</v>
      </c>
      <c r="GB154" s="223">
        <v>42064</v>
      </c>
      <c r="GC154" s="223">
        <v>42095</v>
      </c>
      <c r="GD154" s="223">
        <v>42125</v>
      </c>
      <c r="GE154" s="223">
        <v>42156</v>
      </c>
      <c r="GF154" s="223">
        <v>42186</v>
      </c>
      <c r="GG154" s="223">
        <v>42217</v>
      </c>
      <c r="GH154" s="223">
        <v>42248</v>
      </c>
      <c r="GI154" s="223">
        <v>42278</v>
      </c>
      <c r="GJ154" s="223">
        <v>42309</v>
      </c>
      <c r="GK154" s="223">
        <v>42339</v>
      </c>
      <c r="GL154" s="223">
        <v>42370</v>
      </c>
      <c r="GM154" s="223">
        <v>42401</v>
      </c>
      <c r="GN154" s="223">
        <v>42430</v>
      </c>
      <c r="GO154" s="223">
        <v>42461</v>
      </c>
      <c r="GP154" s="223">
        <v>42491</v>
      </c>
      <c r="GQ154" s="223">
        <v>42522</v>
      </c>
      <c r="GR154" s="223">
        <v>42552</v>
      </c>
      <c r="GS154" s="223">
        <v>42583</v>
      </c>
      <c r="GT154" s="223">
        <v>42614</v>
      </c>
      <c r="GU154" s="223">
        <v>42644</v>
      </c>
      <c r="GV154" s="223">
        <v>42675</v>
      </c>
      <c r="GW154" s="223">
        <v>42705</v>
      </c>
      <c r="GX154" s="223">
        <v>42736</v>
      </c>
      <c r="GY154" s="223">
        <v>42767</v>
      </c>
      <c r="GZ154" s="223">
        <v>42795</v>
      </c>
      <c r="HA154" s="223">
        <v>42826</v>
      </c>
      <c r="HB154" s="223">
        <v>42856</v>
      </c>
      <c r="HC154" s="223">
        <v>42887</v>
      </c>
      <c r="HD154" s="223">
        <v>42917</v>
      </c>
      <c r="HE154" s="223">
        <v>42948</v>
      </c>
      <c r="HF154" s="223">
        <v>42979</v>
      </c>
      <c r="HG154" s="223">
        <v>43009</v>
      </c>
      <c r="HH154" s="223">
        <v>43040</v>
      </c>
      <c r="HI154" s="223">
        <v>43070</v>
      </c>
      <c r="HJ154" s="223">
        <v>43101</v>
      </c>
      <c r="HK154" s="223">
        <v>43132</v>
      </c>
      <c r="HL154" s="223">
        <v>43160</v>
      </c>
      <c r="HM154" s="223">
        <v>43191</v>
      </c>
      <c r="HN154" s="223">
        <v>43221</v>
      </c>
      <c r="HO154" s="223">
        <v>43252</v>
      </c>
      <c r="HP154" s="223">
        <v>43282</v>
      </c>
      <c r="HQ154" s="223">
        <v>43313</v>
      </c>
      <c r="HR154" s="223">
        <v>43344</v>
      </c>
      <c r="HS154" s="223">
        <v>43374</v>
      </c>
      <c r="HT154" s="223">
        <v>43405</v>
      </c>
      <c r="HU154" s="223">
        <v>43435</v>
      </c>
      <c r="HV154" s="223">
        <v>43466</v>
      </c>
      <c r="HW154" s="223">
        <v>43497</v>
      </c>
      <c r="HX154" s="223">
        <v>43525</v>
      </c>
      <c r="HY154" s="223">
        <v>43556</v>
      </c>
      <c r="HZ154" s="223">
        <v>43586</v>
      </c>
      <c r="IA154" s="223">
        <v>43617</v>
      </c>
      <c r="IB154" s="223">
        <v>43647</v>
      </c>
      <c r="IC154" s="223">
        <v>43678</v>
      </c>
      <c r="ID154" s="223">
        <v>43709</v>
      </c>
      <c r="IE154" s="223">
        <v>43739</v>
      </c>
      <c r="IF154" s="224">
        <v>43770</v>
      </c>
      <c r="IG154" s="224">
        <v>43800</v>
      </c>
      <c r="IH154" s="224">
        <v>43831</v>
      </c>
      <c r="II154" s="224">
        <v>43862</v>
      </c>
      <c r="IJ154" s="224">
        <v>43891</v>
      </c>
      <c r="IK154" s="224">
        <v>43922</v>
      </c>
      <c r="IL154" s="224">
        <v>43952</v>
      </c>
      <c r="IM154" s="224">
        <v>43983</v>
      </c>
      <c r="IN154" s="224">
        <v>44013</v>
      </c>
      <c r="IO154" s="224">
        <v>44044</v>
      </c>
      <c r="IP154" s="271">
        <v>44075</v>
      </c>
      <c r="IQ154" s="271">
        <v>44105</v>
      </c>
      <c r="IR154" s="271">
        <v>44136</v>
      </c>
      <c r="IS154" s="271">
        <v>44166</v>
      </c>
      <c r="IT154" s="271">
        <v>44197</v>
      </c>
      <c r="IU154" s="271">
        <v>44228</v>
      </c>
      <c r="IV154" s="271">
        <v>44256</v>
      </c>
      <c r="IW154" s="271">
        <v>44287</v>
      </c>
      <c r="IX154" s="271">
        <v>44317</v>
      </c>
      <c r="IY154" s="271">
        <v>44348</v>
      </c>
      <c r="IZ154" s="271">
        <v>44378</v>
      </c>
      <c r="JA154" s="271">
        <v>44409</v>
      </c>
      <c r="JB154" s="271">
        <v>44440</v>
      </c>
      <c r="JC154" s="271">
        <v>44470</v>
      </c>
      <c r="JD154" s="271">
        <v>44501</v>
      </c>
      <c r="JE154" s="271">
        <v>44531</v>
      </c>
      <c r="JF154" s="271">
        <v>44562</v>
      </c>
      <c r="JG154" s="271">
        <v>44593</v>
      </c>
      <c r="JH154" s="271">
        <v>44621</v>
      </c>
      <c r="JI154" s="271">
        <v>44652</v>
      </c>
      <c r="JJ154" s="271">
        <v>44682</v>
      </c>
      <c r="JK154" s="271">
        <v>44713</v>
      </c>
      <c r="JL154" s="271">
        <v>44743</v>
      </c>
      <c r="JM154" s="271">
        <v>44774</v>
      </c>
      <c r="JN154" s="271">
        <v>44805</v>
      </c>
      <c r="JO154" s="271">
        <v>44835</v>
      </c>
      <c r="JP154" s="271">
        <v>44866</v>
      </c>
      <c r="JQ154" s="271">
        <v>44896</v>
      </c>
      <c r="JR154" s="271">
        <v>44927</v>
      </c>
      <c r="JS154" s="271">
        <v>44958</v>
      </c>
      <c r="JT154" s="271">
        <v>44986</v>
      </c>
      <c r="JU154" s="271">
        <f t="shared" ref="JU154:JZ154" si="105">JU11</f>
        <v>45017</v>
      </c>
      <c r="JV154" s="271">
        <f t="shared" si="105"/>
        <v>45047</v>
      </c>
      <c r="JW154" s="271">
        <f t="shared" si="105"/>
        <v>45078</v>
      </c>
      <c r="JX154" s="271">
        <f t="shared" si="105"/>
        <v>45108</v>
      </c>
      <c r="JY154" s="271">
        <f t="shared" si="105"/>
        <v>45139</v>
      </c>
      <c r="JZ154" s="271">
        <f t="shared" si="105"/>
        <v>45170</v>
      </c>
      <c r="KA154" s="271">
        <f t="shared" ref="KA154:KB154" si="106">KA11</f>
        <v>45200</v>
      </c>
      <c r="KB154" s="271">
        <f t="shared" si="106"/>
        <v>45231</v>
      </c>
      <c r="KC154" s="271">
        <f t="shared" ref="KC154:KD154" si="107">KC11</f>
        <v>45261</v>
      </c>
      <c r="KD154" s="271">
        <f t="shared" si="107"/>
        <v>45292</v>
      </c>
      <c r="KE154" s="271">
        <f>KE11</f>
        <v>45323</v>
      </c>
    </row>
    <row r="155" spans="1:291" s="25" customFormat="1" ht="13">
      <c r="A155" s="295" t="s">
        <v>273</v>
      </c>
      <c r="B155" s="287"/>
      <c r="C155" s="287"/>
      <c r="D155" s="287"/>
      <c r="E155" s="287"/>
      <c r="F155" s="287"/>
      <c r="G155" s="287"/>
      <c r="H155" s="287"/>
      <c r="I155" s="287"/>
      <c r="J155" s="287"/>
      <c r="K155" s="287"/>
      <c r="L155" s="287"/>
      <c r="M155" s="287"/>
      <c r="N155" s="287"/>
      <c r="O155" s="287"/>
      <c r="P155" s="287"/>
      <c r="Q155" s="287"/>
      <c r="R155" s="287"/>
      <c r="S155" s="287"/>
      <c r="T155" s="287"/>
      <c r="U155" s="287"/>
      <c r="V155" s="287"/>
      <c r="W155" s="287"/>
      <c r="X155" s="287"/>
      <c r="Y155" s="287"/>
      <c r="Z155" s="287"/>
      <c r="AA155" s="287"/>
      <c r="AB155" s="287"/>
      <c r="AC155" s="287"/>
      <c r="AD155" s="287"/>
      <c r="AE155" s="287"/>
      <c r="AF155" s="287"/>
      <c r="AG155" s="287"/>
      <c r="AH155" s="287"/>
      <c r="AI155" s="287"/>
      <c r="AJ155" s="287"/>
      <c r="AK155" s="287"/>
      <c r="AL155" s="287"/>
      <c r="AM155" s="287"/>
      <c r="AN155" s="287"/>
      <c r="AO155" s="287"/>
      <c r="AP155" s="287"/>
      <c r="AQ155" s="287"/>
      <c r="AR155" s="287"/>
      <c r="AS155" s="287"/>
      <c r="AT155" s="287"/>
      <c r="AU155" s="287"/>
      <c r="AV155" s="287"/>
      <c r="AW155" s="287"/>
      <c r="AX155" s="287">
        <v>0</v>
      </c>
      <c r="AY155" s="287">
        <v>0</v>
      </c>
      <c r="AZ155" s="287">
        <v>0</v>
      </c>
      <c r="BA155" s="287">
        <v>0</v>
      </c>
      <c r="BB155" s="287">
        <v>0</v>
      </c>
      <c r="BC155" s="287">
        <v>0</v>
      </c>
      <c r="BD155" s="287">
        <v>0</v>
      </c>
      <c r="BE155" s="287">
        <v>0</v>
      </c>
      <c r="BF155" s="287">
        <v>0</v>
      </c>
      <c r="BG155" s="287">
        <v>0</v>
      </c>
      <c r="BH155" s="287">
        <v>0</v>
      </c>
      <c r="BI155" s="287">
        <v>0</v>
      </c>
      <c r="BJ155" s="287">
        <v>0</v>
      </c>
      <c r="BK155" s="287">
        <v>0</v>
      </c>
      <c r="BL155" s="287">
        <v>0</v>
      </c>
      <c r="BM155" s="287">
        <v>0</v>
      </c>
      <c r="BN155" s="287">
        <v>0</v>
      </c>
      <c r="BO155" s="287">
        <v>0</v>
      </c>
      <c r="BP155" s="287">
        <v>0</v>
      </c>
      <c r="BQ155" s="287">
        <v>0</v>
      </c>
      <c r="BR155" s="287">
        <v>0</v>
      </c>
      <c r="BS155" s="287">
        <v>0</v>
      </c>
      <c r="BT155" s="287">
        <v>0</v>
      </c>
      <c r="BU155" s="287">
        <v>0</v>
      </c>
      <c r="BV155" s="287">
        <v>0</v>
      </c>
      <c r="BW155" s="287">
        <v>0</v>
      </c>
      <c r="BX155" s="287">
        <v>0</v>
      </c>
      <c r="BY155" s="287">
        <v>0</v>
      </c>
      <c r="BZ155" s="287">
        <v>0</v>
      </c>
      <c r="CA155" s="287">
        <v>0</v>
      </c>
      <c r="CB155" s="287">
        <v>0</v>
      </c>
      <c r="CC155" s="287">
        <v>0</v>
      </c>
      <c r="CD155" s="287">
        <v>0</v>
      </c>
      <c r="CE155" s="287">
        <v>0</v>
      </c>
      <c r="CF155" s="287">
        <v>0</v>
      </c>
      <c r="CG155" s="287">
        <v>0</v>
      </c>
      <c r="CH155" s="287">
        <v>0</v>
      </c>
      <c r="CI155" s="287">
        <v>0</v>
      </c>
      <c r="CJ155" s="287">
        <v>0</v>
      </c>
      <c r="CK155" s="287">
        <v>0</v>
      </c>
      <c r="CL155" s="287">
        <v>0</v>
      </c>
      <c r="CM155" s="287">
        <v>0</v>
      </c>
      <c r="CN155" s="287">
        <v>0</v>
      </c>
      <c r="CO155" s="287">
        <v>0</v>
      </c>
      <c r="CP155" s="287">
        <v>0</v>
      </c>
      <c r="CQ155" s="287">
        <v>0</v>
      </c>
      <c r="CR155" s="287">
        <v>0</v>
      </c>
      <c r="CS155" s="287">
        <v>0</v>
      </c>
      <c r="CT155" s="287">
        <v>0</v>
      </c>
      <c r="CU155" s="287">
        <v>0</v>
      </c>
      <c r="CV155" s="287">
        <v>0</v>
      </c>
      <c r="CW155" s="287">
        <v>0</v>
      </c>
      <c r="CX155" s="287">
        <v>0</v>
      </c>
      <c r="CY155" s="287">
        <v>0</v>
      </c>
      <c r="CZ155" s="287">
        <v>0</v>
      </c>
      <c r="DA155" s="287">
        <v>0</v>
      </c>
      <c r="DB155" s="287">
        <v>0</v>
      </c>
      <c r="DC155" s="287">
        <v>0</v>
      </c>
      <c r="DD155" s="287">
        <v>0</v>
      </c>
      <c r="DE155" s="287">
        <v>0</v>
      </c>
      <c r="DF155" s="287">
        <v>0</v>
      </c>
      <c r="DG155" s="287">
        <v>0</v>
      </c>
      <c r="DH155" s="287">
        <v>0</v>
      </c>
      <c r="DI155" s="287">
        <v>0</v>
      </c>
      <c r="DJ155" s="287">
        <v>0</v>
      </c>
      <c r="DK155" s="287">
        <v>0</v>
      </c>
      <c r="DL155" s="287">
        <v>0</v>
      </c>
      <c r="DM155" s="287">
        <v>0</v>
      </c>
      <c r="DN155" s="287">
        <v>0</v>
      </c>
      <c r="DO155" s="287">
        <v>0</v>
      </c>
      <c r="DP155" s="287">
        <v>0</v>
      </c>
      <c r="DQ155" s="287">
        <v>0</v>
      </c>
      <c r="DR155" s="287">
        <v>0</v>
      </c>
      <c r="DS155" s="287">
        <v>0</v>
      </c>
      <c r="DT155" s="287">
        <v>0</v>
      </c>
      <c r="DU155" s="287">
        <v>0</v>
      </c>
      <c r="DV155" s="287">
        <v>0</v>
      </c>
      <c r="DW155" s="287">
        <v>0</v>
      </c>
      <c r="DX155" s="287">
        <v>0</v>
      </c>
      <c r="DY155" s="287">
        <v>0</v>
      </c>
      <c r="DZ155" s="287">
        <v>0</v>
      </c>
      <c r="EA155" s="287">
        <v>0</v>
      </c>
      <c r="EB155" s="287">
        <v>0</v>
      </c>
      <c r="EC155" s="287">
        <v>0</v>
      </c>
      <c r="ED155" s="287">
        <v>0</v>
      </c>
      <c r="EE155" s="287">
        <v>0</v>
      </c>
      <c r="EF155" s="287">
        <v>0</v>
      </c>
      <c r="EG155" s="287">
        <v>0</v>
      </c>
      <c r="EH155" s="287">
        <v>0</v>
      </c>
      <c r="EI155" s="287">
        <v>0</v>
      </c>
      <c r="EJ155" s="287">
        <v>0</v>
      </c>
      <c r="EK155" s="287">
        <v>0</v>
      </c>
      <c r="EL155" s="287">
        <v>0</v>
      </c>
      <c r="EM155" s="287">
        <v>0</v>
      </c>
      <c r="EN155" s="287">
        <v>0</v>
      </c>
      <c r="EO155" s="287">
        <v>0</v>
      </c>
      <c r="EP155" s="287">
        <v>0</v>
      </c>
      <c r="EQ155" s="287">
        <v>0</v>
      </c>
      <c r="ER155" s="287">
        <v>0</v>
      </c>
      <c r="ES155" s="287">
        <v>0</v>
      </c>
      <c r="ET155" s="287">
        <v>0</v>
      </c>
      <c r="EU155" s="287">
        <v>0</v>
      </c>
      <c r="EV155" s="287">
        <v>0</v>
      </c>
      <c r="EW155" s="287">
        <v>0</v>
      </c>
      <c r="EX155" s="287">
        <v>0</v>
      </c>
      <c r="EY155" s="287">
        <v>0</v>
      </c>
      <c r="EZ155" s="287">
        <v>0</v>
      </c>
      <c r="FA155" s="287">
        <v>0</v>
      </c>
      <c r="FB155" s="287">
        <v>0</v>
      </c>
      <c r="FC155" s="287">
        <v>0</v>
      </c>
      <c r="FD155" s="287">
        <v>0</v>
      </c>
      <c r="FE155" s="287">
        <v>0</v>
      </c>
      <c r="FF155" s="287">
        <v>0</v>
      </c>
      <c r="FG155" s="287">
        <v>0</v>
      </c>
      <c r="FH155" s="287">
        <v>0</v>
      </c>
      <c r="FI155" s="287">
        <v>0</v>
      </c>
      <c r="FJ155" s="287">
        <v>0</v>
      </c>
      <c r="FK155" s="287">
        <v>0</v>
      </c>
      <c r="FL155" s="287">
        <v>0</v>
      </c>
      <c r="FM155" s="287">
        <v>0</v>
      </c>
      <c r="FN155" s="287">
        <v>0</v>
      </c>
      <c r="FO155" s="287">
        <v>0</v>
      </c>
      <c r="FP155" s="287">
        <v>0</v>
      </c>
      <c r="FQ155" s="287">
        <v>0</v>
      </c>
      <c r="FR155" s="287">
        <v>0</v>
      </c>
      <c r="FS155" s="287">
        <v>0</v>
      </c>
      <c r="FT155" s="287">
        <v>0</v>
      </c>
      <c r="FU155" s="287">
        <v>0</v>
      </c>
      <c r="FV155" s="287">
        <v>0</v>
      </c>
      <c r="FW155" s="287">
        <v>0</v>
      </c>
      <c r="FX155" s="287">
        <v>0</v>
      </c>
      <c r="FY155" s="287">
        <v>0</v>
      </c>
      <c r="FZ155" s="287">
        <v>0</v>
      </c>
      <c r="GA155" s="287">
        <v>0</v>
      </c>
      <c r="GB155" s="287">
        <v>0</v>
      </c>
      <c r="GC155" s="287">
        <v>0</v>
      </c>
      <c r="GD155" s="287">
        <v>0</v>
      </c>
      <c r="GE155" s="287">
        <v>0</v>
      </c>
      <c r="GF155" s="287">
        <v>0</v>
      </c>
      <c r="GG155" s="287">
        <v>0</v>
      </c>
      <c r="GH155" s="287">
        <v>0</v>
      </c>
      <c r="GI155" s="287">
        <v>0</v>
      </c>
      <c r="GJ155" s="287">
        <v>0</v>
      </c>
      <c r="GK155" s="287">
        <v>0</v>
      </c>
      <c r="GL155" s="287">
        <v>0</v>
      </c>
      <c r="GM155" s="287">
        <v>0</v>
      </c>
      <c r="GN155" s="287">
        <v>0</v>
      </c>
      <c r="GO155" s="287">
        <v>0</v>
      </c>
      <c r="GP155" s="287">
        <v>0</v>
      </c>
      <c r="GQ155" s="287">
        <v>0</v>
      </c>
      <c r="GR155" s="287">
        <v>0</v>
      </c>
      <c r="GS155" s="287">
        <v>0</v>
      </c>
      <c r="GT155" s="287">
        <v>0</v>
      </c>
      <c r="GU155" s="287">
        <v>0</v>
      </c>
      <c r="GV155" s="287">
        <v>0</v>
      </c>
      <c r="GW155" s="287">
        <v>0</v>
      </c>
      <c r="GX155" s="287">
        <v>0</v>
      </c>
      <c r="GY155" s="287">
        <v>0</v>
      </c>
      <c r="GZ155" s="287">
        <v>0</v>
      </c>
      <c r="HA155" s="287">
        <v>0</v>
      </c>
      <c r="HB155" s="287">
        <v>0</v>
      </c>
      <c r="HC155" s="287">
        <v>0</v>
      </c>
      <c r="HD155" s="287">
        <v>0</v>
      </c>
      <c r="HE155" s="287">
        <v>0</v>
      </c>
      <c r="HF155" s="287">
        <v>0</v>
      </c>
      <c r="HG155" s="287">
        <v>0</v>
      </c>
      <c r="HH155" s="287">
        <v>0</v>
      </c>
      <c r="HI155" s="287">
        <v>0</v>
      </c>
      <c r="HJ155" s="287">
        <v>0</v>
      </c>
      <c r="HK155" s="287">
        <v>0</v>
      </c>
      <c r="HL155" s="287">
        <v>0</v>
      </c>
      <c r="HM155" s="287">
        <v>0</v>
      </c>
      <c r="HN155" s="287">
        <v>0</v>
      </c>
      <c r="HO155" s="287">
        <v>0</v>
      </c>
      <c r="HP155" s="287">
        <v>0</v>
      </c>
      <c r="HQ155" s="287">
        <v>0</v>
      </c>
      <c r="HR155" s="287">
        <v>0</v>
      </c>
      <c r="HS155" s="287">
        <v>0</v>
      </c>
      <c r="HT155" s="287">
        <v>0</v>
      </c>
      <c r="HU155" s="287">
        <v>0</v>
      </c>
      <c r="HV155" s="287">
        <v>0</v>
      </c>
      <c r="HW155" s="287">
        <v>0</v>
      </c>
      <c r="HX155" s="287">
        <v>0</v>
      </c>
      <c r="HY155" s="287">
        <v>0</v>
      </c>
      <c r="HZ155" s="287">
        <v>0</v>
      </c>
      <c r="IA155" s="287">
        <v>0</v>
      </c>
      <c r="IB155" s="287">
        <v>0</v>
      </c>
      <c r="IC155" s="287">
        <v>0</v>
      </c>
      <c r="ID155" s="287">
        <v>0</v>
      </c>
      <c r="IE155" s="287">
        <v>0</v>
      </c>
      <c r="IF155" s="287">
        <v>0</v>
      </c>
      <c r="IG155" s="287">
        <v>0</v>
      </c>
      <c r="IH155" s="287">
        <v>0</v>
      </c>
      <c r="II155" s="287">
        <v>0</v>
      </c>
      <c r="IJ155" s="287">
        <v>0</v>
      </c>
      <c r="IK155" s="287">
        <v>0</v>
      </c>
      <c r="IL155" s="287">
        <v>0</v>
      </c>
      <c r="IM155" s="287">
        <v>0</v>
      </c>
      <c r="IN155" s="287">
        <v>0</v>
      </c>
      <c r="IO155" s="287">
        <v>0</v>
      </c>
      <c r="IP155" s="287">
        <v>0</v>
      </c>
      <c r="IQ155" s="287">
        <v>0</v>
      </c>
      <c r="IR155" s="287">
        <v>0</v>
      </c>
      <c r="IS155" s="287">
        <v>0</v>
      </c>
      <c r="IT155" s="287">
        <v>0</v>
      </c>
      <c r="IU155" s="287">
        <v>0</v>
      </c>
      <c r="IV155" s="287">
        <v>0</v>
      </c>
      <c r="IW155" s="287">
        <v>0</v>
      </c>
      <c r="IX155" s="287">
        <v>0</v>
      </c>
      <c r="IY155" s="287">
        <v>0</v>
      </c>
      <c r="IZ155" s="287">
        <v>0</v>
      </c>
      <c r="JA155" s="287">
        <v>0</v>
      </c>
      <c r="JB155" s="287">
        <v>0</v>
      </c>
      <c r="JC155" s="287">
        <v>0</v>
      </c>
      <c r="JD155" s="287">
        <v>0</v>
      </c>
      <c r="JE155" s="287">
        <v>0</v>
      </c>
      <c r="JF155" s="287">
        <v>0</v>
      </c>
      <c r="JG155" s="287">
        <v>0</v>
      </c>
      <c r="JH155" s="287">
        <v>0</v>
      </c>
      <c r="JI155" s="287">
        <v>0</v>
      </c>
      <c r="JJ155" s="287">
        <v>0</v>
      </c>
      <c r="JK155" s="287">
        <v>0</v>
      </c>
      <c r="JL155" s="287">
        <v>0</v>
      </c>
      <c r="JM155" s="287">
        <v>0</v>
      </c>
      <c r="JN155" s="287">
        <v>0</v>
      </c>
      <c r="JO155" s="287">
        <v>0</v>
      </c>
      <c r="JP155" s="287">
        <v>0</v>
      </c>
      <c r="JQ155" s="287">
        <v>0</v>
      </c>
      <c r="JR155" s="287">
        <v>0</v>
      </c>
      <c r="JS155" s="287">
        <v>0</v>
      </c>
      <c r="JT155" s="287">
        <v>0</v>
      </c>
      <c r="JU155" s="287">
        <v>0</v>
      </c>
      <c r="JV155" s="287">
        <v>0</v>
      </c>
      <c r="JW155" s="287">
        <v>0</v>
      </c>
      <c r="JX155" s="287">
        <v>0</v>
      </c>
      <c r="JY155" s="287">
        <v>0</v>
      </c>
      <c r="JZ155" s="287">
        <v>0</v>
      </c>
      <c r="KA155" s="287">
        <v>0</v>
      </c>
      <c r="KB155" s="287">
        <v>0</v>
      </c>
      <c r="KC155" s="287">
        <v>0</v>
      </c>
      <c r="KD155" s="287">
        <v>0</v>
      </c>
      <c r="KE155" s="287">
        <v>0</v>
      </c>
    </row>
    <row r="156" spans="1:291" s="25" customFormat="1" ht="13">
      <c r="A156" s="296" t="s">
        <v>75</v>
      </c>
      <c r="B156" s="286"/>
      <c r="C156" s="286"/>
      <c r="D156" s="286"/>
      <c r="E156" s="286"/>
      <c r="F156" s="286"/>
      <c r="G156" s="286"/>
      <c r="H156" s="286"/>
      <c r="I156" s="286"/>
      <c r="J156" s="286"/>
      <c r="K156" s="286"/>
      <c r="L156" s="286"/>
      <c r="M156" s="286"/>
      <c r="N156" s="286"/>
      <c r="O156" s="286"/>
      <c r="P156" s="286"/>
      <c r="Q156" s="286"/>
      <c r="R156" s="286"/>
      <c r="S156" s="286"/>
      <c r="T156" s="286"/>
      <c r="U156" s="286"/>
      <c r="V156" s="286"/>
      <c r="W156" s="286"/>
      <c r="X156" s="286"/>
      <c r="Y156" s="286"/>
      <c r="Z156" s="286"/>
      <c r="AA156" s="286"/>
      <c r="AB156" s="286"/>
      <c r="AC156" s="286"/>
      <c r="AD156" s="286"/>
      <c r="AE156" s="286"/>
      <c r="AF156" s="286"/>
      <c r="AG156" s="286"/>
      <c r="AH156" s="286"/>
      <c r="AI156" s="286"/>
      <c r="AJ156" s="286"/>
      <c r="AK156" s="286"/>
      <c r="AL156" s="286"/>
      <c r="AM156" s="286"/>
      <c r="AN156" s="286"/>
      <c r="AO156" s="286"/>
      <c r="AP156" s="286"/>
      <c r="AQ156" s="286"/>
      <c r="AR156" s="286"/>
      <c r="AS156" s="286"/>
      <c r="AT156" s="286"/>
      <c r="AU156" s="286"/>
      <c r="AV156" s="286"/>
      <c r="AW156" s="286"/>
      <c r="AX156" s="286">
        <v>0.17052193749117486</v>
      </c>
      <c r="AY156" s="286">
        <v>0.15280926490389671</v>
      </c>
      <c r="AZ156" s="286">
        <v>0.14567453294805721</v>
      </c>
      <c r="BA156" s="286">
        <v>0.16685174246898996</v>
      </c>
      <c r="BB156" s="286">
        <v>0.14856056156836422</v>
      </c>
      <c r="BC156" s="286">
        <v>0.17079601862750116</v>
      </c>
      <c r="BD156" s="286">
        <v>0.15962656639261125</v>
      </c>
      <c r="BE156" s="286">
        <v>0.18654118746707052</v>
      </c>
      <c r="BF156" s="286">
        <v>0.15419000577663255</v>
      </c>
      <c r="BG156" s="286">
        <v>0.19562643757857617</v>
      </c>
      <c r="BH156" s="286">
        <v>0.16505066539592159</v>
      </c>
      <c r="BI156" s="286">
        <v>0.22966391699476127</v>
      </c>
      <c r="BJ156" s="286">
        <v>0.18188077586767745</v>
      </c>
      <c r="BK156" s="286">
        <v>0.29828093529455224</v>
      </c>
      <c r="BL156" s="286">
        <v>0.23575544602536699</v>
      </c>
      <c r="BM156" s="286">
        <v>0.29009726900528005</v>
      </c>
      <c r="BN156" s="286">
        <v>0.21660993725328143</v>
      </c>
      <c r="BO156" s="286">
        <v>0.2577991393627333</v>
      </c>
      <c r="BP156" s="286">
        <v>0.24023153563475047</v>
      </c>
      <c r="BQ156" s="286">
        <v>0.24313217893082792</v>
      </c>
      <c r="BR156" s="286">
        <v>0.20059059561128526</v>
      </c>
      <c r="BS156" s="286">
        <v>0.23481942438396078</v>
      </c>
      <c r="BT156" s="286">
        <v>0.20469220835126992</v>
      </c>
      <c r="BU156" s="286">
        <v>0.30711567102432569</v>
      </c>
      <c r="BV156" s="286">
        <v>0.21763390313390313</v>
      </c>
      <c r="BW156" s="286">
        <v>0.24934449620128979</v>
      </c>
      <c r="BX156" s="286">
        <v>0.21297724698153914</v>
      </c>
      <c r="BY156" s="286">
        <v>0.25969834504977407</v>
      </c>
      <c r="BZ156" s="286">
        <v>0.23666936824340282</v>
      </c>
      <c r="CA156" s="286">
        <v>0.24501402477343442</v>
      </c>
      <c r="CB156" s="286">
        <v>0.21542734239792888</v>
      </c>
      <c r="CC156" s="286">
        <v>0.24370997758011811</v>
      </c>
      <c r="CD156" s="286">
        <v>0.19384944811099955</v>
      </c>
      <c r="CE156" s="286">
        <v>0.24797578613077559</v>
      </c>
      <c r="CF156" s="286">
        <v>0.2037324373163073</v>
      </c>
      <c r="CG156" s="286">
        <v>0.26482026861736868</v>
      </c>
      <c r="CH156" s="286">
        <v>0.21020075041155645</v>
      </c>
      <c r="CI156" s="286">
        <v>0.23330393703473959</v>
      </c>
      <c r="CJ156" s="286">
        <v>0.19912033327465051</v>
      </c>
      <c r="CK156" s="286">
        <v>0.24883067587620786</v>
      </c>
      <c r="CL156" s="286">
        <v>0.19288317082498144</v>
      </c>
      <c r="CM156" s="286">
        <v>0.2567372642255813</v>
      </c>
      <c r="CN156" s="286">
        <v>0.22447183274636973</v>
      </c>
      <c r="CO156" s="286">
        <v>0.26814946054832439</v>
      </c>
      <c r="CP156" s="286">
        <v>0.27017197386722042</v>
      </c>
      <c r="CQ156" s="286">
        <v>0.28644393956768532</v>
      </c>
      <c r="CR156" s="286">
        <v>0.24605766504878374</v>
      </c>
      <c r="CS156" s="286">
        <v>0.34496205033298827</v>
      </c>
      <c r="CT156" s="286">
        <v>0.26214833759590794</v>
      </c>
      <c r="CU156" s="286">
        <v>0.29383313150199691</v>
      </c>
      <c r="CV156" s="286">
        <v>0.27039947155397387</v>
      </c>
      <c r="CW156" s="286">
        <v>0.30542049319486769</v>
      </c>
      <c r="CX156" s="286">
        <v>0.2741058016913841</v>
      </c>
      <c r="CY156" s="286">
        <v>0.31719612488275239</v>
      </c>
      <c r="CZ156" s="286">
        <v>0.26051438078308037</v>
      </c>
      <c r="DA156" s="286">
        <v>0.28139850718349013</v>
      </c>
      <c r="DB156" s="286">
        <v>0.23750579923063539</v>
      </c>
      <c r="DC156" s="286">
        <v>0.27152703363340525</v>
      </c>
      <c r="DD156" s="286">
        <v>0.22030323895464909</v>
      </c>
      <c r="DE156" s="286">
        <v>0.28042951912620362</v>
      </c>
      <c r="DF156" s="286">
        <v>0.21584042709133922</v>
      </c>
      <c r="DG156" s="286">
        <v>0.26429125095113815</v>
      </c>
      <c r="DH156" s="286">
        <v>0.24884813160901695</v>
      </c>
      <c r="DI156" s="286">
        <v>0.26490095365589506</v>
      </c>
      <c r="DJ156" s="286">
        <v>0.2343267218180006</v>
      </c>
      <c r="DK156" s="286">
        <v>0.27262171778311711</v>
      </c>
      <c r="DL156" s="286">
        <v>0.25697500119056349</v>
      </c>
      <c r="DM156" s="286">
        <v>0.27145716538971132</v>
      </c>
      <c r="DN156" s="286">
        <v>0.22806021563635834</v>
      </c>
      <c r="DO156" s="286">
        <v>0.25224205363446534</v>
      </c>
      <c r="DP156" s="286">
        <v>0.22564544642670623</v>
      </c>
      <c r="DQ156" s="286">
        <v>0.26629419670058713</v>
      </c>
      <c r="DR156" s="286">
        <v>0.24619409439677822</v>
      </c>
      <c r="DS156" s="286">
        <v>0.25663423848958983</v>
      </c>
      <c r="DT156" s="286">
        <v>0.26403909115064655</v>
      </c>
      <c r="DU156" s="286">
        <v>0.24472966633846766</v>
      </c>
      <c r="DV156" s="286">
        <v>0.25314387598827814</v>
      </c>
      <c r="DW156" s="286">
        <v>0.29341313075676484</v>
      </c>
      <c r="DX156" s="286">
        <v>0.29641968511071309</v>
      </c>
      <c r="DY156" s="286">
        <v>0.28323964574422283</v>
      </c>
      <c r="DZ156" s="286">
        <v>0.26246867198205753</v>
      </c>
      <c r="EA156" s="286">
        <v>0.29358886503591797</v>
      </c>
      <c r="EB156" s="286">
        <v>0.27978794949434355</v>
      </c>
      <c r="EC156" s="286">
        <v>0.29406908212807537</v>
      </c>
      <c r="ED156" s="286">
        <v>0.27452694393484267</v>
      </c>
      <c r="EE156" s="286">
        <v>0.30181120185738114</v>
      </c>
      <c r="EF156" s="286">
        <v>0.26733045873280709</v>
      </c>
      <c r="EG156" s="286">
        <v>0.30847140125859823</v>
      </c>
      <c r="EH156" s="286">
        <v>0.29418233156564083</v>
      </c>
      <c r="EI156" s="286">
        <v>0.305668465749172</v>
      </c>
      <c r="EJ156" s="286">
        <v>0.30559666022508464</v>
      </c>
      <c r="EK156" s="286">
        <v>0.33184153229442875</v>
      </c>
      <c r="EL156" s="286">
        <v>0.27584849897352998</v>
      </c>
      <c r="EM156" s="286">
        <v>0.40934059622894908</v>
      </c>
      <c r="EN156" s="286">
        <v>0.36144114374117903</v>
      </c>
      <c r="EO156" s="286">
        <v>0.29406908212807537</v>
      </c>
      <c r="EP156" s="286">
        <v>0.40775975568374617</v>
      </c>
      <c r="EQ156" s="286">
        <v>0.42575534127952336</v>
      </c>
      <c r="ER156" s="286">
        <v>0.38991061505032182</v>
      </c>
      <c r="ES156" s="286">
        <v>0.45987025235417445</v>
      </c>
      <c r="ET156" s="286">
        <v>0.50149590635678321</v>
      </c>
      <c r="EU156" s="286">
        <v>0.37634531608778193</v>
      </c>
      <c r="EV156" s="286">
        <v>0.34580476430239576</v>
      </c>
      <c r="EW156" s="286">
        <v>0.34930556567462756</v>
      </c>
      <c r="EX156" s="286">
        <v>0.32237496283749656</v>
      </c>
      <c r="EY156" s="286">
        <v>0.32540767487320027</v>
      </c>
      <c r="EZ156" s="286">
        <v>0.35420139443291287</v>
      </c>
      <c r="FA156" s="286">
        <v>0.37267403847127706</v>
      </c>
      <c r="FB156" s="286">
        <v>0.35629009843857234</v>
      </c>
      <c r="FC156" s="286">
        <v>0.3497182317592139</v>
      </c>
      <c r="FD156" s="286">
        <v>0.32202434961948978</v>
      </c>
      <c r="FE156" s="286">
        <v>0.35543578537448078</v>
      </c>
      <c r="FF156" s="286">
        <v>0.29165358755570309</v>
      </c>
      <c r="FG156" s="286">
        <v>0.3266460032544718</v>
      </c>
      <c r="FH156" s="286">
        <v>0.29238794810768853</v>
      </c>
      <c r="FI156" s="286">
        <v>0.3352705731154148</v>
      </c>
      <c r="FJ156" s="286">
        <v>0.28672260161962376</v>
      </c>
      <c r="FK156" s="286">
        <v>0.28577311346318246</v>
      </c>
      <c r="FL156" s="286">
        <v>0.31930864701491074</v>
      </c>
      <c r="FM156" s="286">
        <v>0.32983878647877146</v>
      </c>
      <c r="FN156" s="286">
        <v>0.32655763215040767</v>
      </c>
      <c r="FO156" s="286">
        <v>0.32598560844993107</v>
      </c>
      <c r="FP156" s="286">
        <v>0.31861124011213998</v>
      </c>
      <c r="FQ156" s="286">
        <v>0.34266233259422785</v>
      </c>
      <c r="FR156" s="286">
        <v>0.34678260435059732</v>
      </c>
      <c r="FS156" s="286">
        <v>0.37018685509981863</v>
      </c>
      <c r="FT156" s="286">
        <v>0.34546936774982656</v>
      </c>
      <c r="FU156" s="286">
        <v>0.3402</v>
      </c>
      <c r="FV156" s="286">
        <v>0.33579506416927818</v>
      </c>
      <c r="FW156" s="286">
        <v>0.31269090695488722</v>
      </c>
      <c r="FX156" s="286">
        <v>0.30409526972788786</v>
      </c>
      <c r="FY156" s="286">
        <v>0.31973967733251951</v>
      </c>
      <c r="FZ156" s="286">
        <v>0.31670222060317177</v>
      </c>
      <c r="GA156" s="286">
        <v>0.34484222830719952</v>
      </c>
      <c r="GB156" s="286">
        <v>0.31514837648033656</v>
      </c>
      <c r="GC156" s="286">
        <v>0.33550000000000002</v>
      </c>
      <c r="GD156" s="286">
        <v>0.33217193602044259</v>
      </c>
      <c r="GE156" s="286">
        <v>0.34453612319364779</v>
      </c>
      <c r="GF156" s="286">
        <v>0.28103205343418208</v>
      </c>
      <c r="GG156" s="286">
        <v>0.33592624817862904</v>
      </c>
      <c r="GH156" s="286">
        <v>0.31746198067241699</v>
      </c>
      <c r="GI156" s="286">
        <v>0.34272880862524752</v>
      </c>
      <c r="GJ156" s="286">
        <v>0.34639199950322169</v>
      </c>
      <c r="GK156" s="286">
        <v>0.31699297951864547</v>
      </c>
      <c r="GL156" s="286">
        <v>0.29925126065835905</v>
      </c>
      <c r="GM156" s="286">
        <v>0.35472961233070943</v>
      </c>
      <c r="GN156" s="286">
        <v>0.36224792777083148</v>
      </c>
      <c r="GO156" s="286">
        <v>0.37185296075048557</v>
      </c>
      <c r="GP156" s="286">
        <v>0.3646930548515967</v>
      </c>
      <c r="GQ156" s="286">
        <v>0.31357906675960662</v>
      </c>
      <c r="GR156" s="286">
        <v>0.30592823623381965</v>
      </c>
      <c r="GS156" s="286">
        <v>0.31220983471330466</v>
      </c>
      <c r="GT156" s="286">
        <v>0.30543712653706234</v>
      </c>
      <c r="GU156" s="286">
        <v>0.32622463530232465</v>
      </c>
      <c r="GV156" s="286">
        <v>0.30364891826916712</v>
      </c>
      <c r="GW156" s="286">
        <v>0.32875365896436737</v>
      </c>
      <c r="GX156" s="286">
        <v>0.35614652571878896</v>
      </c>
      <c r="GY156" s="286">
        <v>0.35956138849093483</v>
      </c>
      <c r="GZ156" s="286">
        <v>0.3296785755834889</v>
      </c>
      <c r="HA156" s="286">
        <v>0.34231937067108048</v>
      </c>
      <c r="HB156" s="286">
        <v>0.35990944068998337</v>
      </c>
      <c r="HC156" s="286">
        <v>0.3675783680280581</v>
      </c>
      <c r="HD156" s="286">
        <v>0.32656248427788975</v>
      </c>
      <c r="HE156" s="286">
        <v>0.37325294099788692</v>
      </c>
      <c r="HF156" s="286">
        <v>0.34045328147842607</v>
      </c>
      <c r="HG156" s="286">
        <v>0.3941302265212151</v>
      </c>
      <c r="HH156" s="286">
        <v>0.37254818359902214</v>
      </c>
      <c r="HI156" s="286">
        <v>0.35955360609888343</v>
      </c>
      <c r="HJ156" s="286">
        <v>0.31732849299195814</v>
      </c>
      <c r="HK156" s="286">
        <v>0.38435750261774948</v>
      </c>
      <c r="HL156" s="286">
        <v>0.3405748320684267</v>
      </c>
      <c r="HM156" s="286">
        <v>0.40869974528214348</v>
      </c>
      <c r="HN156" s="286">
        <v>0.34312449250796373</v>
      </c>
      <c r="HO156" s="286">
        <v>0.38920115118992882</v>
      </c>
      <c r="HP156" s="286">
        <v>0.36866832188540344</v>
      </c>
      <c r="HQ156" s="286">
        <v>0.38554681290896015</v>
      </c>
      <c r="HR156" s="286">
        <v>0.33883302354997913</v>
      </c>
      <c r="HS156" s="286">
        <v>0.37857117663905687</v>
      </c>
      <c r="HT156" s="286">
        <v>0.32411139258621185</v>
      </c>
      <c r="HU156" s="286">
        <v>0.36693529006520659</v>
      </c>
      <c r="HV156" s="286">
        <v>0.27879760289996891</v>
      </c>
      <c r="HW156" s="286">
        <v>0.36050517153278239</v>
      </c>
      <c r="HX156" s="286">
        <v>0.34334521509210636</v>
      </c>
      <c r="HY156" s="286">
        <v>0.33120776907465893</v>
      </c>
      <c r="HZ156" s="286">
        <v>0.27955620272821596</v>
      </c>
      <c r="IA156" s="286">
        <v>0.31683490611426834</v>
      </c>
      <c r="IB156" s="286">
        <v>0.27978167190752301</v>
      </c>
      <c r="IC156" s="286">
        <v>0.34080594798453123</v>
      </c>
      <c r="ID156" s="286">
        <v>0.25648434295447625</v>
      </c>
      <c r="IE156" s="286">
        <v>0.31819274311420798</v>
      </c>
      <c r="IF156" s="286">
        <v>0.28616816231641407</v>
      </c>
      <c r="IG156" s="286">
        <v>0.34131748885505148</v>
      </c>
      <c r="IH156" s="286">
        <v>0.26314061278433415</v>
      </c>
      <c r="II156" s="286">
        <v>0.33531193791327168</v>
      </c>
      <c r="IJ156" s="286">
        <v>0.34384185787202137</v>
      </c>
      <c r="IK156" s="286">
        <v>0.31293851732094369</v>
      </c>
      <c r="IL156" s="286">
        <v>0.26792734904642768</v>
      </c>
      <c r="IM156" s="286">
        <v>0.33434839170458691</v>
      </c>
      <c r="IN156" s="286">
        <v>0.22954982721665976</v>
      </c>
      <c r="IO156" s="286">
        <v>0.29526070479140559</v>
      </c>
      <c r="IP156" s="286">
        <v>0.217121998595076</v>
      </c>
      <c r="IQ156" s="286">
        <v>0.25254179389370163</v>
      </c>
      <c r="IR156" s="286">
        <v>0.19571745939925045</v>
      </c>
      <c r="IS156" s="286">
        <v>0.2279915979769131</v>
      </c>
      <c r="IT156" s="286">
        <v>0.18760436230036406</v>
      </c>
      <c r="IU156" s="286">
        <v>0.25509120694873483</v>
      </c>
      <c r="IV156" s="286">
        <v>0.18312218760816892</v>
      </c>
      <c r="IW156" s="286">
        <v>0.21799747211078749</v>
      </c>
      <c r="IX156" s="286">
        <v>0.14309097629230688</v>
      </c>
      <c r="IY156" s="286">
        <v>0.18555543979617931</v>
      </c>
      <c r="IZ156" s="286">
        <v>0.13572666727488367</v>
      </c>
      <c r="JA156" s="286">
        <v>0.19888644570414155</v>
      </c>
      <c r="JB156" s="286">
        <v>0.17454207984855544</v>
      </c>
      <c r="JC156" s="286">
        <v>0.21465700815518091</v>
      </c>
      <c r="JD156" s="286">
        <v>0.15754692723065056</v>
      </c>
      <c r="JE156" s="286">
        <v>0.22541135098954015</v>
      </c>
      <c r="JF156" s="286">
        <v>0.19314801463323453</v>
      </c>
      <c r="JG156" s="286">
        <v>0.2427773633596097</v>
      </c>
      <c r="JH156" s="286">
        <v>0.2051457303157094</v>
      </c>
      <c r="JI156" s="286">
        <v>0.21534587578922712</v>
      </c>
      <c r="JJ156" s="286">
        <v>0.1694860517331529</v>
      </c>
      <c r="JK156" s="286">
        <v>0.1794858880199271</v>
      </c>
      <c r="JL156" s="286">
        <v>0.18314673897198169</v>
      </c>
      <c r="JM156" s="286">
        <v>0.22950408485022217</v>
      </c>
      <c r="JN156" s="286">
        <v>0.16749615865322157</v>
      </c>
      <c r="JO156" s="286">
        <v>0.23282349988246873</v>
      </c>
      <c r="JP156" s="286">
        <v>0.19877229026209758</v>
      </c>
      <c r="JQ156" s="286">
        <v>0.22319582923935163</v>
      </c>
      <c r="JR156" s="286">
        <v>0.18161904882144256</v>
      </c>
      <c r="JS156" s="286">
        <v>0.20331237410342815</v>
      </c>
      <c r="JT156" s="286">
        <v>0.17128338483957689</v>
      </c>
      <c r="JU156" s="286">
        <v>0.20966897360999831</v>
      </c>
      <c r="JV156" s="286">
        <v>0.15027300193743309</v>
      </c>
      <c r="JW156" s="286">
        <v>0.1644396091761362</v>
      </c>
      <c r="JX156" s="286">
        <v>0.10628386093632322</v>
      </c>
      <c r="JY156" s="286">
        <v>0.16298509853387994</v>
      </c>
      <c r="JZ156" s="286">
        <v>0.15189700841383608</v>
      </c>
      <c r="KA156" s="286">
        <v>0.16201884899903873</v>
      </c>
      <c r="KB156" s="286">
        <v>0.14658472109875997</v>
      </c>
      <c r="KC156" s="286">
        <v>0.16350915642846606</v>
      </c>
      <c r="KD156" s="286">
        <v>0.10107708143750094</v>
      </c>
      <c r="KE156" s="286">
        <v>0.16901957421597899</v>
      </c>
    </row>
    <row r="157" spans="1:291" s="25" customFormat="1" ht="13">
      <c r="A157" s="296" t="s">
        <v>76</v>
      </c>
      <c r="B157" s="286"/>
      <c r="C157" s="286"/>
      <c r="D157" s="286"/>
      <c r="E157" s="286"/>
      <c r="F157" s="286"/>
      <c r="G157" s="286"/>
      <c r="H157" s="286"/>
      <c r="I157" s="286"/>
      <c r="J157" s="286"/>
      <c r="K157" s="286"/>
      <c r="L157" s="286"/>
      <c r="M157" s="286"/>
      <c r="N157" s="286"/>
      <c r="O157" s="286"/>
      <c r="P157" s="286"/>
      <c r="Q157" s="286"/>
      <c r="R157" s="286"/>
      <c r="S157" s="286"/>
      <c r="T157" s="286"/>
      <c r="U157" s="286"/>
      <c r="V157" s="286"/>
      <c r="W157" s="286"/>
      <c r="X157" s="286"/>
      <c r="Y157" s="286"/>
      <c r="Z157" s="286"/>
      <c r="AA157" s="286"/>
      <c r="AB157" s="286"/>
      <c r="AC157" s="286"/>
      <c r="AD157" s="286"/>
      <c r="AE157" s="286"/>
      <c r="AF157" s="286"/>
      <c r="AG157" s="286"/>
      <c r="AH157" s="286"/>
      <c r="AI157" s="286"/>
      <c r="AJ157" s="286"/>
      <c r="AK157" s="286"/>
      <c r="AL157" s="286"/>
      <c r="AM157" s="286"/>
      <c r="AN157" s="286"/>
      <c r="AO157" s="286"/>
      <c r="AP157" s="286"/>
      <c r="AQ157" s="286"/>
      <c r="AR157" s="286"/>
      <c r="AS157" s="286"/>
      <c r="AT157" s="286"/>
      <c r="AU157" s="286"/>
      <c r="AV157" s="286"/>
      <c r="AW157" s="286"/>
      <c r="AX157" s="286">
        <v>0.11339645241236933</v>
      </c>
      <c r="AY157" s="286">
        <v>0.12205225827346296</v>
      </c>
      <c r="AZ157" s="286">
        <v>8.7253701879651618E-2</v>
      </c>
      <c r="BA157" s="286">
        <v>0.11630467189829269</v>
      </c>
      <c r="BB157" s="286">
        <v>0.10465195626031266</v>
      </c>
      <c r="BC157" s="286">
        <v>0.11563251624788905</v>
      </c>
      <c r="BD157" s="286">
        <v>9.8606781118688272E-2</v>
      </c>
      <c r="BE157" s="286">
        <v>0.11780925045357248</v>
      </c>
      <c r="BF157" s="286">
        <v>8.3053696720300649E-2</v>
      </c>
      <c r="BG157" s="286">
        <v>0.12612298738999336</v>
      </c>
      <c r="BH157" s="286">
        <v>0.10354953705319676</v>
      </c>
      <c r="BI157" s="286">
        <v>0.13663078059530473</v>
      </c>
      <c r="BJ157" s="286">
        <v>0.10874818378683157</v>
      </c>
      <c r="BK157" s="286">
        <v>0.15764223280854986</v>
      </c>
      <c r="BL157" s="286">
        <v>0.19408288435727913</v>
      </c>
      <c r="BM157" s="286">
        <v>0.22334387975376921</v>
      </c>
      <c r="BN157" s="286">
        <v>0.19695183618430354</v>
      </c>
      <c r="BO157" s="286">
        <v>0.25323742228643048</v>
      </c>
      <c r="BP157" s="286">
        <v>0.19804798377790883</v>
      </c>
      <c r="BQ157" s="286">
        <v>0.24743036992998371</v>
      </c>
      <c r="BR157" s="286">
        <v>0.18963761755485894</v>
      </c>
      <c r="BS157" s="286">
        <v>0.24064764620184703</v>
      </c>
      <c r="BT157" s="286">
        <v>0.16045412817866386</v>
      </c>
      <c r="BU157" s="286">
        <v>0.22586336384118944</v>
      </c>
      <c r="BV157" s="286">
        <v>0.1981025641025641</v>
      </c>
      <c r="BW157" s="286">
        <v>0.24997518137065017</v>
      </c>
      <c r="BX157" s="286">
        <v>0.19162553818070727</v>
      </c>
      <c r="BY157" s="286">
        <v>0.22766587669272487</v>
      </c>
      <c r="BZ157" s="286">
        <v>0.22939535413772344</v>
      </c>
      <c r="CA157" s="286">
        <v>0.28483185266290761</v>
      </c>
      <c r="CB157" s="286">
        <v>0.19899276676621294</v>
      </c>
      <c r="CC157" s="286">
        <v>0.24485325723273205</v>
      </c>
      <c r="CD157" s="286">
        <v>0.18501681215763766</v>
      </c>
      <c r="CE157" s="286">
        <v>0.25579110674068672</v>
      </c>
      <c r="CF157" s="286">
        <v>0.18363325564644969</v>
      </c>
      <c r="CG157" s="286">
        <v>0.2643591144256156</v>
      </c>
      <c r="CH157" s="286">
        <v>0.19450784533833979</v>
      </c>
      <c r="CI157" s="286">
        <v>0.24855383953412</v>
      </c>
      <c r="CJ157" s="286">
        <v>0.21658224838635903</v>
      </c>
      <c r="CK157" s="286">
        <v>0.25251139994816407</v>
      </c>
      <c r="CL157" s="286">
        <v>0.16581579541108821</v>
      </c>
      <c r="CM157" s="286">
        <v>0.23635062666974566</v>
      </c>
      <c r="CN157" s="286">
        <v>0.22227046923090768</v>
      </c>
      <c r="CO157" s="286">
        <v>0.24880192803063156</v>
      </c>
      <c r="CP157" s="286">
        <v>0.20588654818108801</v>
      </c>
      <c r="CQ157" s="286">
        <v>0.22443792643770427</v>
      </c>
      <c r="CR157" s="286">
        <v>0.21058240357700156</v>
      </c>
      <c r="CS157" s="286">
        <v>0.25667999908191158</v>
      </c>
      <c r="CT157" s="286">
        <v>0.25157103677058817</v>
      </c>
      <c r="CU157" s="286">
        <v>0.27393461061257751</v>
      </c>
      <c r="CV157" s="286">
        <v>0.22480319867004475</v>
      </c>
      <c r="CW157" s="286">
        <v>0.24734628454057689</v>
      </c>
      <c r="CX157" s="286">
        <v>0.22202647707664097</v>
      </c>
      <c r="CY157" s="286">
        <v>0.25379153088068762</v>
      </c>
      <c r="CZ157" s="286">
        <v>0.2019411778112038</v>
      </c>
      <c r="DA157" s="286">
        <v>0.22494753084083652</v>
      </c>
      <c r="DB157" s="286">
        <v>0.22255199976803078</v>
      </c>
      <c r="DC157" s="286">
        <v>0.27400534302517937</v>
      </c>
      <c r="DD157" s="286">
        <v>0.24795943435070394</v>
      </c>
      <c r="DE157" s="286">
        <v>0.27646105691641082</v>
      </c>
      <c r="DF157" s="286">
        <v>0.24772002257908551</v>
      </c>
      <c r="DG157" s="286">
        <v>0.2508640245766991</v>
      </c>
      <c r="DH157" s="286">
        <v>0.23919781030060117</v>
      </c>
      <c r="DI157" s="286">
        <v>0.27227916435950372</v>
      </c>
      <c r="DJ157" s="286">
        <v>0.21649418986310692</v>
      </c>
      <c r="DK157" s="286">
        <v>0.2876961034332311</v>
      </c>
      <c r="DL157" s="286">
        <v>0.29865946331666038</v>
      </c>
      <c r="DM157" s="286">
        <v>0.28886291567482736</v>
      </c>
      <c r="DN157" s="286">
        <v>0.30380517564443238</v>
      </c>
      <c r="DO157" s="286">
        <v>0.38338930373812574</v>
      </c>
      <c r="DP157" s="286">
        <v>0.35572734964173058</v>
      </c>
      <c r="DQ157" s="286">
        <v>0.38345140000113892</v>
      </c>
      <c r="DR157" s="286">
        <v>0.37437931694653132</v>
      </c>
      <c r="DS157" s="286">
        <v>0.40577455903993026</v>
      </c>
      <c r="DT157" s="286">
        <v>0.40923592228123012</v>
      </c>
      <c r="DU157" s="286">
        <v>0.41186151455733111</v>
      </c>
      <c r="DV157" s="286">
        <v>0.43546930309659726</v>
      </c>
      <c r="DW157" s="286">
        <v>0.37968699755163376</v>
      </c>
      <c r="DX157" s="286">
        <v>0.38348469113946987</v>
      </c>
      <c r="DY157" s="286">
        <v>0.38044873471457141</v>
      </c>
      <c r="DZ157" s="286">
        <v>0.3937850287722317</v>
      </c>
      <c r="EA157" s="286">
        <v>0.37523737539262009</v>
      </c>
      <c r="EB157" s="286">
        <v>0.37261498435511831</v>
      </c>
      <c r="EC157" s="286">
        <v>0.35427005366744602</v>
      </c>
      <c r="ED157" s="286">
        <v>0.34516460697941659</v>
      </c>
      <c r="EE157" s="286">
        <v>0.37176077331640567</v>
      </c>
      <c r="EF157" s="286">
        <v>0.39659368364803294</v>
      </c>
      <c r="EG157" s="286">
        <v>0.39580209650269044</v>
      </c>
      <c r="EH157" s="286">
        <v>0.40693464776671878</v>
      </c>
      <c r="EI157" s="286">
        <v>0.38695398687530042</v>
      </c>
      <c r="EJ157" s="286">
        <v>0.37554263956567979</v>
      </c>
      <c r="EK157" s="286">
        <v>0.41216629217557771</v>
      </c>
      <c r="EL157" s="286">
        <v>0.43487578224950663</v>
      </c>
      <c r="EM157" s="286">
        <v>0.3869933497087184</v>
      </c>
      <c r="EN157" s="286">
        <v>0.40183662875909237</v>
      </c>
      <c r="EO157" s="286">
        <v>0.35427005366744602</v>
      </c>
      <c r="EP157" s="286">
        <v>0.35585515536380824</v>
      </c>
      <c r="EQ157" s="286">
        <v>0.35871544205334188</v>
      </c>
      <c r="ER157" s="286">
        <v>0.36119906332892782</v>
      </c>
      <c r="ES157" s="286">
        <v>0.37584059069322967</v>
      </c>
      <c r="ET157" s="286">
        <v>0.3433308873024945</v>
      </c>
      <c r="EU157" s="286">
        <v>0.41229753599264563</v>
      </c>
      <c r="EV157" s="286">
        <v>0.44036891406955375</v>
      </c>
      <c r="EW157" s="286">
        <v>0.45676785507361017</v>
      </c>
      <c r="EX157" s="286">
        <v>0.43698819273659167</v>
      </c>
      <c r="EY157" s="286">
        <v>0.4274266477468292</v>
      </c>
      <c r="EZ157" s="286">
        <v>0.43342461014423334</v>
      </c>
      <c r="FA157" s="286">
        <v>0.41073906354974221</v>
      </c>
      <c r="FB157" s="286">
        <v>0.39058397325803335</v>
      </c>
      <c r="FC157" s="286">
        <v>0.41913335806637847</v>
      </c>
      <c r="FD157" s="286">
        <v>0.43780787710443242</v>
      </c>
      <c r="FE157" s="286">
        <v>0.42367821760430352</v>
      </c>
      <c r="FF157" s="286">
        <v>0.46407529487696053</v>
      </c>
      <c r="FG157" s="286">
        <v>0.43810023497561651</v>
      </c>
      <c r="FH157" s="286">
        <v>0.45175119428796467</v>
      </c>
      <c r="FI157" s="286">
        <v>0.43830339968723003</v>
      </c>
      <c r="FJ157" s="286">
        <v>0.46702627970861843</v>
      </c>
      <c r="FK157" s="286">
        <v>0.45902801386207998</v>
      </c>
      <c r="FL157" s="286">
        <v>0.44276738308062663</v>
      </c>
      <c r="FM157" s="286">
        <v>0.4820576090486644</v>
      </c>
      <c r="FN157" s="286">
        <v>0.44014464239591072</v>
      </c>
      <c r="FO157" s="286">
        <v>0.4706406775443765</v>
      </c>
      <c r="FP157" s="286">
        <v>0.48625216294785623</v>
      </c>
      <c r="FQ157" s="286">
        <v>0.48046614194626436</v>
      </c>
      <c r="FR157" s="286">
        <v>0.46851775350256258</v>
      </c>
      <c r="FS157" s="286">
        <v>0.46522041615294207</v>
      </c>
      <c r="FT157" s="286">
        <v>0.42239730605535919</v>
      </c>
      <c r="FU157" s="286">
        <v>0.45429999999999998</v>
      </c>
      <c r="FV157" s="286">
        <v>0.49197811547860976</v>
      </c>
      <c r="FW157" s="286">
        <v>0.54308028118518281</v>
      </c>
      <c r="FX157" s="286">
        <v>0.54789864117693643</v>
      </c>
      <c r="FY157" s="286">
        <v>0.55561423581762259</v>
      </c>
      <c r="FZ157" s="286">
        <v>0.55574877825148727</v>
      </c>
      <c r="GA157" s="286">
        <v>0.55501074199409295</v>
      </c>
      <c r="GB157" s="286">
        <v>0.56149388900721531</v>
      </c>
      <c r="GC157" s="286">
        <v>0.54279999999999995</v>
      </c>
      <c r="GD157" s="286">
        <v>0.52907360421387595</v>
      </c>
      <c r="GE157" s="286">
        <v>0.53570703606130632</v>
      </c>
      <c r="GF157" s="286">
        <v>0.57758021701796203</v>
      </c>
      <c r="GG157" s="286">
        <v>0.54680014888164108</v>
      </c>
      <c r="GH157" s="286">
        <v>0.55205513669070838</v>
      </c>
      <c r="GI157" s="286">
        <v>0.52838784633735547</v>
      </c>
      <c r="GJ157" s="286">
        <v>0.50581275005248705</v>
      </c>
      <c r="GK157" s="286">
        <v>0.56268910944272965</v>
      </c>
      <c r="GL157" s="286">
        <v>0.57192072188670473</v>
      </c>
      <c r="GM157" s="286">
        <v>0.54114070417427129</v>
      </c>
      <c r="GN157" s="286">
        <v>0.53490286975528001</v>
      </c>
      <c r="GO157" s="286">
        <v>0.50158159918669731</v>
      </c>
      <c r="GP157" s="286">
        <v>0.53134721856050615</v>
      </c>
      <c r="GQ157" s="286">
        <v>0.55278865098775531</v>
      </c>
      <c r="GR157" s="286">
        <v>0.53620087941077899</v>
      </c>
      <c r="GS157" s="286">
        <v>0.54780615008831179</v>
      </c>
      <c r="GT157" s="286">
        <v>0.56506773774053898</v>
      </c>
      <c r="GU157" s="286">
        <v>0.53470013746691558</v>
      </c>
      <c r="GV157" s="286">
        <v>0.5513882393319206</v>
      </c>
      <c r="GW157" s="286">
        <v>0.5391319907053862</v>
      </c>
      <c r="GX157" s="286">
        <v>0.47286737205201246</v>
      </c>
      <c r="GY157" s="286">
        <v>0.49121071312875064</v>
      </c>
      <c r="GZ157" s="286">
        <v>0.49390501304644091</v>
      </c>
      <c r="HA157" s="286">
        <v>0.52409650100968186</v>
      </c>
      <c r="HB157" s="286">
        <v>0.50999911058717828</v>
      </c>
      <c r="HC157" s="286">
        <v>0.51265955400632468</v>
      </c>
      <c r="HD157" s="286">
        <v>0.54242663853736584</v>
      </c>
      <c r="HE157" s="286">
        <v>0.50217567510805594</v>
      </c>
      <c r="HF157" s="286">
        <v>0.50952805861175887</v>
      </c>
      <c r="HG157" s="286">
        <v>0.47496976626801407</v>
      </c>
      <c r="HH157" s="286">
        <v>0.47595127800553155</v>
      </c>
      <c r="HI157" s="286">
        <v>0.5018445990822058</v>
      </c>
      <c r="HJ157" s="286">
        <v>0.52882047241164876</v>
      </c>
      <c r="HK157" s="286">
        <v>0.48804277433969567</v>
      </c>
      <c r="HL157" s="286">
        <v>0.48513008360774362</v>
      </c>
      <c r="HM157" s="286">
        <v>0.45668293486201805</v>
      </c>
      <c r="HN157" s="286">
        <v>0.51050694281412812</v>
      </c>
      <c r="HO157" s="286">
        <v>0.50786889066718421</v>
      </c>
      <c r="HP157" s="286">
        <v>0.5023279012306191</v>
      </c>
      <c r="HQ157" s="286">
        <v>0.49989054007485989</v>
      </c>
      <c r="HR157" s="286">
        <v>0.53613887500310708</v>
      </c>
      <c r="HS157" s="286">
        <v>0.50917358321799866</v>
      </c>
      <c r="HT157" s="286">
        <v>0.54106906720130121</v>
      </c>
      <c r="HU157" s="286">
        <v>0.52001077430828135</v>
      </c>
      <c r="HV157" s="286">
        <v>0.55739789005734752</v>
      </c>
      <c r="HW157" s="286">
        <v>0.48774514122601448</v>
      </c>
      <c r="HX157" s="286">
        <v>0.50945591862949779</v>
      </c>
      <c r="HY157" s="286">
        <v>0.51233864375516924</v>
      </c>
      <c r="HZ157" s="286">
        <v>0.54584308714068819</v>
      </c>
      <c r="IA157" s="286">
        <v>0.53573439964769554</v>
      </c>
      <c r="IB157" s="286">
        <v>0.55342094260717645</v>
      </c>
      <c r="IC157" s="286">
        <v>0.51744384297808588</v>
      </c>
      <c r="ID157" s="286">
        <v>0.56035831969861682</v>
      </c>
      <c r="IE157" s="286">
        <v>0.54312049994419187</v>
      </c>
      <c r="IF157" s="286">
        <v>0.58014995149626247</v>
      </c>
      <c r="IG157" s="286">
        <v>0.55945151914624847</v>
      </c>
      <c r="IH157" s="286">
        <v>0.60474206718538648</v>
      </c>
      <c r="II157" s="286">
        <v>0.53612842499754843</v>
      </c>
      <c r="IJ157" s="286">
        <v>0.52672656219127045</v>
      </c>
      <c r="IK157" s="286">
        <v>0.57991291091982367</v>
      </c>
      <c r="IL157" s="286">
        <v>0.60091285006243134</v>
      </c>
      <c r="IM157" s="286">
        <v>0.57046445555890823</v>
      </c>
      <c r="IN157" s="286">
        <v>0.64472685371673599</v>
      </c>
      <c r="IO157" s="286">
        <v>0.59784537895124912</v>
      </c>
      <c r="IP157" s="286">
        <v>0.64199066971116414</v>
      </c>
      <c r="IQ157" s="286">
        <v>0.61225367624725169</v>
      </c>
      <c r="IR157" s="286">
        <v>0.66784002166193834</v>
      </c>
      <c r="IS157" s="286">
        <v>0.66980538063750472</v>
      </c>
      <c r="IT157" s="286">
        <v>0.69712105756133236</v>
      </c>
      <c r="IU157" s="286">
        <v>0.63161232362733177</v>
      </c>
      <c r="IV157" s="286">
        <v>0.70105457482404521</v>
      </c>
      <c r="IW157" s="286">
        <v>0.6308127713359345</v>
      </c>
      <c r="IX157" s="286">
        <v>0.68948847469360697</v>
      </c>
      <c r="IY157" s="286">
        <v>0.66295710483695292</v>
      </c>
      <c r="IZ157" s="286">
        <v>0.73974546118054918</v>
      </c>
      <c r="JA157" s="286">
        <v>0.689326420689516</v>
      </c>
      <c r="JB157" s="286">
        <v>0.70542257322655311</v>
      </c>
      <c r="JC157" s="286">
        <v>0.6764708617338826</v>
      </c>
      <c r="JD157" s="286">
        <v>0.70819405159852578</v>
      </c>
      <c r="JE157" s="286">
        <v>0.65256201484559972</v>
      </c>
      <c r="JF157" s="286">
        <v>0.68125183583006221</v>
      </c>
      <c r="JG157" s="286">
        <v>0.64539525412794096</v>
      </c>
      <c r="JH157" s="286">
        <v>0.68955639026245719</v>
      </c>
      <c r="JI157" s="286">
        <v>0.68652378062414154</v>
      </c>
      <c r="JJ157" s="286">
        <v>0.73589025928090301</v>
      </c>
      <c r="JK157" s="286">
        <v>0.74536621549845239</v>
      </c>
      <c r="JL157" s="286">
        <v>0.72083734219656548</v>
      </c>
      <c r="JM157" s="286">
        <v>0.67471180818608079</v>
      </c>
      <c r="JN157" s="286">
        <v>0.72476246365839558</v>
      </c>
      <c r="JO157" s="286">
        <v>0.66820718972736726</v>
      </c>
      <c r="JP157" s="286">
        <v>0.69481788805999922</v>
      </c>
      <c r="JQ157" s="286">
        <v>0.67693249359728103</v>
      </c>
      <c r="JR157" s="286">
        <v>0.7250243034075271</v>
      </c>
      <c r="JS157" s="286">
        <v>0.69943899546301702</v>
      </c>
      <c r="JT157" s="286">
        <v>0.70224366221954226</v>
      </c>
      <c r="JU157" s="286">
        <v>0.68189417502066152</v>
      </c>
      <c r="JV157" s="286">
        <v>0.75311276402606731</v>
      </c>
      <c r="JW157" s="286">
        <v>0.74604777545846845</v>
      </c>
      <c r="JX157" s="286">
        <v>0.79995626928403096</v>
      </c>
      <c r="JY157" s="286">
        <v>0.7340210933081055</v>
      </c>
      <c r="JZ157" s="286">
        <v>0.73007556871299473</v>
      </c>
      <c r="KA157" s="286">
        <v>0.73021064069879216</v>
      </c>
      <c r="KB157" s="286">
        <v>0.72067346581385461</v>
      </c>
      <c r="KC157" s="286">
        <v>0.73590710808589554</v>
      </c>
      <c r="KD157" s="286">
        <v>0.79151313532140888</v>
      </c>
      <c r="KE157" s="286">
        <v>0.70397798582798699</v>
      </c>
    </row>
    <row r="158" spans="1:291" s="25" customFormat="1" ht="13">
      <c r="A158" s="296" t="s">
        <v>74</v>
      </c>
      <c r="B158" s="286"/>
      <c r="C158" s="286"/>
      <c r="D158" s="286"/>
      <c r="E158" s="286"/>
      <c r="F158" s="286"/>
      <c r="G158" s="286"/>
      <c r="H158" s="286"/>
      <c r="I158" s="286"/>
      <c r="J158" s="286"/>
      <c r="K158" s="286"/>
      <c r="L158" s="286"/>
      <c r="M158" s="286"/>
      <c r="N158" s="286"/>
      <c r="O158" s="286"/>
      <c r="P158" s="286"/>
      <c r="Q158" s="286"/>
      <c r="R158" s="286"/>
      <c r="S158" s="286"/>
      <c r="T158" s="286"/>
      <c r="U158" s="286"/>
      <c r="V158" s="286"/>
      <c r="W158" s="286"/>
      <c r="X158" s="286"/>
      <c r="Y158" s="286"/>
      <c r="Z158" s="286"/>
      <c r="AA158" s="286"/>
      <c r="AB158" s="286"/>
      <c r="AC158" s="286"/>
      <c r="AD158" s="286"/>
      <c r="AE158" s="286"/>
      <c r="AF158" s="286"/>
      <c r="AG158" s="286"/>
      <c r="AH158" s="286"/>
      <c r="AI158" s="286"/>
      <c r="AJ158" s="286"/>
      <c r="AK158" s="286"/>
      <c r="AL158" s="286"/>
      <c r="AM158" s="286"/>
      <c r="AN158" s="286"/>
      <c r="AO158" s="286"/>
      <c r="AP158" s="286"/>
      <c r="AQ158" s="286"/>
      <c r="AR158" s="286"/>
      <c r="AS158" s="286"/>
      <c r="AT158" s="286"/>
      <c r="AU158" s="286"/>
      <c r="AV158" s="286"/>
      <c r="AW158" s="286"/>
      <c r="AX158" s="286">
        <v>0.50163234800052581</v>
      </c>
      <c r="AY158" s="286">
        <v>0.53357652907674824</v>
      </c>
      <c r="AZ158" s="286">
        <v>0.61293951518966128</v>
      </c>
      <c r="BA158" s="286">
        <v>0.54922060023064156</v>
      </c>
      <c r="BB158" s="286">
        <v>0.56094303213356822</v>
      </c>
      <c r="BC158" s="286">
        <v>0.50693094007471473</v>
      </c>
      <c r="BD158" s="286">
        <v>0.53231758332671175</v>
      </c>
      <c r="BE158" s="286">
        <v>0.53312346650618025</v>
      </c>
      <c r="BF158" s="286">
        <v>0.61763365764689848</v>
      </c>
      <c r="BG158" s="286">
        <v>0.51333373827159356</v>
      </c>
      <c r="BH158" s="286">
        <v>0.5950569938278818</v>
      </c>
      <c r="BI158" s="286">
        <v>0.44247356351618727</v>
      </c>
      <c r="BJ158" s="286">
        <v>0.5680363521455325</v>
      </c>
      <c r="BK158" s="286">
        <v>0.3753087827614896</v>
      </c>
      <c r="BL158" s="286">
        <v>0.36407496912293852</v>
      </c>
      <c r="BM158" s="286">
        <v>0.30578826399786002</v>
      </c>
      <c r="BN158" s="286">
        <v>0.40149417662603171</v>
      </c>
      <c r="BO158" s="286">
        <v>0.30220700363640851</v>
      </c>
      <c r="BP158" s="286">
        <v>0.38313052431834277</v>
      </c>
      <c r="BQ158" s="286">
        <v>0.33213024556410148</v>
      </c>
      <c r="BR158" s="286">
        <v>0.40651034482758619</v>
      </c>
      <c r="BS158" s="286">
        <v>0.3310831723284125</v>
      </c>
      <c r="BT158" s="286">
        <v>0.42811149894455136</v>
      </c>
      <c r="BU158" s="286">
        <v>0.26213291920722004</v>
      </c>
      <c r="BV158" s="286">
        <v>0.35817521367521366</v>
      </c>
      <c r="BW158" s="286">
        <v>0.29976524496473805</v>
      </c>
      <c r="BX158" s="286">
        <v>0.3883790917388194</v>
      </c>
      <c r="BY158" s="286">
        <v>0.34024501082231007</v>
      </c>
      <c r="BZ158" s="286">
        <v>0.32552900046409139</v>
      </c>
      <c r="CA158" s="286">
        <v>0.28228146977226487</v>
      </c>
      <c r="CB158" s="286">
        <v>0.38803122158659059</v>
      </c>
      <c r="CC158" s="286">
        <v>0.31547374822326102</v>
      </c>
      <c r="CD158" s="286">
        <v>0.38099279274772474</v>
      </c>
      <c r="CE158" s="286">
        <v>0.30429367173221578</v>
      </c>
      <c r="CF158" s="286">
        <v>0.40277465285000486</v>
      </c>
      <c r="CG158" s="286">
        <v>0.30540579589671729</v>
      </c>
      <c r="CH158" s="286">
        <v>0.37650966705013605</v>
      </c>
      <c r="CI158" s="286">
        <v>0.29449380948070908</v>
      </c>
      <c r="CJ158" s="286">
        <v>0.33945917731047226</v>
      </c>
      <c r="CK158" s="286">
        <v>0.26005298412182021</v>
      </c>
      <c r="CL158" s="286">
        <v>0.34701979457132381</v>
      </c>
      <c r="CM158" s="286">
        <v>0.26051905341093445</v>
      </c>
      <c r="CN158" s="286">
        <v>0.29773354052048773</v>
      </c>
      <c r="CO158" s="286">
        <v>0.26613674455081809</v>
      </c>
      <c r="CP158" s="286">
        <v>0.31042929799988245</v>
      </c>
      <c r="CQ158" s="286">
        <v>0.28162250587695659</v>
      </c>
      <c r="CR158" s="286">
        <v>0.32008523385205795</v>
      </c>
      <c r="CS158" s="286">
        <v>0.2067051861122218</v>
      </c>
      <c r="CT158" s="286">
        <v>0.25818723638703578</v>
      </c>
      <c r="CU158" s="286">
        <v>0.2094226070594207</v>
      </c>
      <c r="CV158" s="286">
        <v>0.27449204292150597</v>
      </c>
      <c r="CW158" s="286">
        <v>0.23193104490062327</v>
      </c>
      <c r="CX158" s="286">
        <v>0.27786508214115413</v>
      </c>
      <c r="CY158" s="286">
        <v>0.21828263081371574</v>
      </c>
      <c r="CZ158" s="286">
        <v>0.29923310087059574</v>
      </c>
      <c r="DA158" s="286">
        <v>0.27492055288058659</v>
      </c>
      <c r="DB158" s="286">
        <v>0.31307412383290484</v>
      </c>
      <c r="DC158" s="286">
        <v>0.27866444122919209</v>
      </c>
      <c r="DD158" s="286">
        <v>0.35421313228124685</v>
      </c>
      <c r="DE158" s="286">
        <v>0.25495038513984281</v>
      </c>
      <c r="DF158" s="286">
        <v>0.31618332468125671</v>
      </c>
      <c r="DG158" s="286">
        <v>0.28740764181736728</v>
      </c>
      <c r="DH158" s="286">
        <v>0.31383780353442098</v>
      </c>
      <c r="DI158" s="286">
        <v>0.27327515214428044</v>
      </c>
      <c r="DJ158" s="286">
        <v>0.36482710503613935</v>
      </c>
      <c r="DK158" s="286">
        <v>0.2921779847971831</v>
      </c>
      <c r="DL158" s="286">
        <v>0.29474383231423618</v>
      </c>
      <c r="DM158" s="286">
        <v>0.2688609786645566</v>
      </c>
      <c r="DN158" s="286">
        <v>0.31573004686418948</v>
      </c>
      <c r="DO158" s="286">
        <v>0.20453472344145146</v>
      </c>
      <c r="DP158" s="286">
        <v>0.24936415007624976</v>
      </c>
      <c r="DQ158" s="286">
        <v>0.1871373293775305</v>
      </c>
      <c r="DR158" s="286">
        <v>0.20983669772854102</v>
      </c>
      <c r="DS158" s="286">
        <v>0.18378346555451841</v>
      </c>
      <c r="DT158" s="286">
        <v>0.19656190778299706</v>
      </c>
      <c r="DU158" s="286">
        <v>0.21233217541146482</v>
      </c>
      <c r="DV158" s="286">
        <v>0.17063915938556615</v>
      </c>
      <c r="DW158" s="286">
        <v>0.15267160585018377</v>
      </c>
      <c r="DX158" s="286">
        <v>0.18238779320888898</v>
      </c>
      <c r="DY158" s="286">
        <v>0.18470471308259664</v>
      </c>
      <c r="DZ158" s="286">
        <v>0.20337804851522717</v>
      </c>
      <c r="EA158" s="286">
        <v>0.16946551398796408</v>
      </c>
      <c r="EB158" s="286">
        <v>0.18345526132162152</v>
      </c>
      <c r="EC158" s="286">
        <v>0.16704887881593958</v>
      </c>
      <c r="ED158" s="286">
        <v>0.18566941515634136</v>
      </c>
      <c r="EE158" s="286">
        <v>0.17306409751629157</v>
      </c>
      <c r="EF158" s="286">
        <v>0.18345276095242696</v>
      </c>
      <c r="EG158" s="286">
        <v>0.16306292283670604</v>
      </c>
      <c r="EH158" s="286">
        <v>0.16763361343626959</v>
      </c>
      <c r="EI158" s="286">
        <v>0.1512155027799752</v>
      </c>
      <c r="EJ158" s="286">
        <v>0.1314243484849538</v>
      </c>
      <c r="EK158" s="286">
        <v>0.10909750908154808</v>
      </c>
      <c r="EL158" s="286">
        <v>0.13667304697959953</v>
      </c>
      <c r="EM158" s="286">
        <v>8.9831946137942001E-2</v>
      </c>
      <c r="EN158" s="286">
        <v>9.6586282705460866E-2</v>
      </c>
      <c r="EO158" s="286">
        <v>0.16704887881593958</v>
      </c>
      <c r="EP158" s="286">
        <v>0.11368151631198797</v>
      </c>
      <c r="EQ158" s="286">
        <v>9.8937223911451655E-2</v>
      </c>
      <c r="ER158" s="286">
        <v>0.12053496250243809</v>
      </c>
      <c r="ES158" s="286">
        <v>8.3070139095638929E-2</v>
      </c>
      <c r="ET158" s="286">
        <v>8.1369452207578505E-2</v>
      </c>
      <c r="EU158" s="286">
        <v>0.11959731862273212</v>
      </c>
      <c r="EV158" s="286">
        <v>0.10876929325202156</v>
      </c>
      <c r="EW158" s="286">
        <v>0.10079116108891854</v>
      </c>
      <c r="EX158" s="286">
        <v>0.13774661899014698</v>
      </c>
      <c r="EY158" s="286">
        <v>0.13203202626263938</v>
      </c>
      <c r="EZ158" s="286">
        <v>0.12615972111341742</v>
      </c>
      <c r="FA158" s="286">
        <v>0.12347950903151098</v>
      </c>
      <c r="FB158" s="286">
        <v>0.12676683522664545</v>
      </c>
      <c r="FC158" s="286">
        <v>0.10823054901408395</v>
      </c>
      <c r="FD158" s="286">
        <v>0.11609339496983467</v>
      </c>
      <c r="FE158" s="286">
        <v>0.10455858866276392</v>
      </c>
      <c r="FF158" s="286">
        <v>0.13629901884643864</v>
      </c>
      <c r="FG158" s="286">
        <v>0.12779890520020512</v>
      </c>
      <c r="FH158" s="286">
        <v>0.15957656284779892</v>
      </c>
      <c r="FI158" s="286">
        <v>0.13709891786452988</v>
      </c>
      <c r="FJ158" s="286">
        <v>0.14246431580424515</v>
      </c>
      <c r="FK158" s="286">
        <v>0.15797157315831722</v>
      </c>
      <c r="FL158" s="286">
        <v>0.15206753042685672</v>
      </c>
      <c r="FM158" s="286">
        <v>0.11732422671475561</v>
      </c>
      <c r="FN158" s="286">
        <v>0.147672998491714</v>
      </c>
      <c r="FO158" s="286">
        <v>0.13559600903721727</v>
      </c>
      <c r="FP158" s="286">
        <v>0.12955623829694402</v>
      </c>
      <c r="FQ158" s="286">
        <v>0.12084657569589888</v>
      </c>
      <c r="FR158" s="286">
        <v>0.11342649484601972</v>
      </c>
      <c r="FS158" s="286">
        <v>9.1204554670245408E-2</v>
      </c>
      <c r="FT158" s="286">
        <v>8.0210921161495932E-2</v>
      </c>
      <c r="FU158" s="286">
        <v>8.3000000000000004E-2</v>
      </c>
      <c r="FV158" s="286">
        <v>7.6953488506930054E-2</v>
      </c>
      <c r="FW158" s="286">
        <v>6.6570065384366092E-2</v>
      </c>
      <c r="FX158" s="286">
        <v>6.7013375157881777E-2</v>
      </c>
      <c r="FY158" s="286">
        <v>5.3288446072699613E-2</v>
      </c>
      <c r="FZ158" s="286">
        <v>6.6134952658209872E-2</v>
      </c>
      <c r="GA158" s="286">
        <v>5.6336269621899027E-2</v>
      </c>
      <c r="GB158" s="286">
        <v>6.1760852883939281E-2</v>
      </c>
      <c r="GC158" s="286">
        <v>5.04E-2</v>
      </c>
      <c r="GD158" s="286">
        <v>7.4882253145942823E-2</v>
      </c>
      <c r="GE158" s="286">
        <v>6.4788007180024879E-2</v>
      </c>
      <c r="GF158" s="286">
        <v>9.096979943492832E-2</v>
      </c>
      <c r="GG158" s="286">
        <v>6.5856236064931351E-2</v>
      </c>
      <c r="GH158" s="286">
        <v>6.6647932850381897E-2</v>
      </c>
      <c r="GI158" s="286">
        <v>6.5285761733778452E-2</v>
      </c>
      <c r="GJ158" s="286">
        <v>8.0045257097572584E-2</v>
      </c>
      <c r="GK158" s="286">
        <v>5.1421543886869557E-2</v>
      </c>
      <c r="GL158" s="286">
        <v>7.6668684105232296E-2</v>
      </c>
      <c r="GM158" s="286">
        <v>6.0102028280716285E-2</v>
      </c>
      <c r="GN158" s="286">
        <v>5.6246036397775319E-2</v>
      </c>
      <c r="GO158" s="286">
        <v>6.6042006806249581E-2</v>
      </c>
      <c r="GP158" s="286">
        <v>9.9268702999259287E-2</v>
      </c>
      <c r="GQ158" s="286">
        <v>7.6620287361647776E-2</v>
      </c>
      <c r="GR158" s="286">
        <v>8.3624759855694536E-2</v>
      </c>
      <c r="GS158" s="286">
        <v>7.7071372780319031E-2</v>
      </c>
      <c r="GT158" s="286">
        <v>8.3227707451974511E-2</v>
      </c>
      <c r="GU158" s="286">
        <v>7.0452563655388906E-2</v>
      </c>
      <c r="GV158" s="286">
        <v>8.4755399650113153E-2</v>
      </c>
      <c r="GW158" s="286">
        <v>7.1782426295085466E-2</v>
      </c>
      <c r="GX158" s="286">
        <v>9.2539031968425611E-2</v>
      </c>
      <c r="GY158" s="286">
        <v>7.6494481078848361E-2</v>
      </c>
      <c r="GZ158" s="286">
        <v>9.4432410572326028E-2</v>
      </c>
      <c r="HA158" s="286">
        <v>7.8091932354131685E-2</v>
      </c>
      <c r="HB158" s="286">
        <v>8.3081709903687143E-2</v>
      </c>
      <c r="HC158" s="286">
        <v>8.1424523527332232E-2</v>
      </c>
      <c r="HD158" s="286">
        <v>8.8771646201370472E-2</v>
      </c>
      <c r="HE158" s="286">
        <v>7.5425413831579496E-2</v>
      </c>
      <c r="HF158" s="286">
        <v>0.10298221836864686</v>
      </c>
      <c r="HG158" s="286">
        <v>8.5061755101620368E-2</v>
      </c>
      <c r="HH158" s="286">
        <v>0.10524175455166156</v>
      </c>
      <c r="HI158" s="286">
        <v>8.6973839190473967E-2</v>
      </c>
      <c r="HJ158" s="286">
        <v>0.13315445596653575</v>
      </c>
      <c r="HK158" s="286">
        <v>9.765011639915909E-2</v>
      </c>
      <c r="HL158" s="286">
        <v>0.13493690128364466</v>
      </c>
      <c r="HM158" s="286">
        <v>9.1847634548053322E-2</v>
      </c>
      <c r="HN158" s="286">
        <v>0.10390723099422132</v>
      </c>
      <c r="HO158" s="286">
        <v>7.7143725330792098E-2</v>
      </c>
      <c r="HP158" s="286">
        <v>0.10388063500694339</v>
      </c>
      <c r="HQ158" s="286">
        <v>8.497437651996298E-2</v>
      </c>
      <c r="HR158" s="286">
        <v>0.10097491997646936</v>
      </c>
      <c r="HS158" s="286">
        <v>7.7704509125897464E-2</v>
      </c>
      <c r="HT158" s="286">
        <v>0.10163101137015688</v>
      </c>
      <c r="HU158" s="286">
        <v>9.1872606821859423E-2</v>
      </c>
      <c r="HV158" s="286">
        <v>0.14252818332884251</v>
      </c>
      <c r="HW158" s="286">
        <v>0.11421847971579202</v>
      </c>
      <c r="HX158" s="286">
        <v>0.119614686017479</v>
      </c>
      <c r="HY158" s="286">
        <v>0.1229960923311019</v>
      </c>
      <c r="HZ158" s="286">
        <v>0.15337332490635189</v>
      </c>
      <c r="IA158" s="286">
        <v>0.12549647565495775</v>
      </c>
      <c r="IB158" s="286">
        <v>0.14579177045498795</v>
      </c>
      <c r="IC158" s="286">
        <v>0.1154297895690346</v>
      </c>
      <c r="ID158" s="286">
        <v>0.16442750819550259</v>
      </c>
      <c r="IE158" s="286">
        <v>0.11419206136336187</v>
      </c>
      <c r="IF158" s="286">
        <v>0.11374250171813531</v>
      </c>
      <c r="IG158" s="286">
        <v>7.2881313177640392E-2</v>
      </c>
      <c r="IH158" s="286">
        <v>0.10762505739423948</v>
      </c>
      <c r="II158" s="286">
        <v>9.8065726776680476E-2</v>
      </c>
      <c r="IJ158" s="286">
        <v>8.4496799626614202E-2</v>
      </c>
      <c r="IK158" s="286">
        <v>8.5731695631934668E-2</v>
      </c>
      <c r="IL158" s="286">
        <v>0.10850868664348895</v>
      </c>
      <c r="IM158" s="286">
        <v>7.1729944945814444E-2</v>
      </c>
      <c r="IN158" s="286">
        <v>0.11018188689997171</v>
      </c>
      <c r="IO158" s="286">
        <v>8.5434815635598696E-2</v>
      </c>
      <c r="IP158" s="286">
        <v>0.12345598821362098</v>
      </c>
      <c r="IQ158" s="286">
        <v>0.12042966756934413</v>
      </c>
      <c r="IR158" s="286">
        <v>0.1190621170981942</v>
      </c>
      <c r="IS158" s="286">
        <v>8.9761998741746327E-2</v>
      </c>
      <c r="IT158" s="286">
        <v>0.10175951295310715</v>
      </c>
      <c r="IU158" s="286">
        <v>9.626572761382253E-2</v>
      </c>
      <c r="IV158" s="286">
        <v>9.647167416637821E-2</v>
      </c>
      <c r="IW158" s="286">
        <v>0.12948837720503378</v>
      </c>
      <c r="IX158" s="286">
        <v>0.15444907920751419</v>
      </c>
      <c r="IY158" s="286">
        <v>0.1217904397488232</v>
      </c>
      <c r="IZ158" s="286">
        <v>0.11127178177173616</v>
      </c>
      <c r="JA158" s="286">
        <v>9.7060781505315608E-2</v>
      </c>
      <c r="JB158" s="286">
        <v>0.10079789397401484</v>
      </c>
      <c r="JC158" s="286">
        <v>8.9428021461981241E-2</v>
      </c>
      <c r="JD158" s="286">
        <v>0.1167995200137139</v>
      </c>
      <c r="JE158" s="286">
        <v>0.10768054986662937</v>
      </c>
      <c r="JF158" s="286">
        <v>0.11334882106331277</v>
      </c>
      <c r="JG158" s="286">
        <v>9.5114009798189555E-2</v>
      </c>
      <c r="JH158" s="286">
        <v>9.1854079497907956E-2</v>
      </c>
      <c r="JI158" s="286">
        <v>8.3501027459247659E-2</v>
      </c>
      <c r="JJ158" s="286">
        <v>8.1408462256123193E-2</v>
      </c>
      <c r="JK158" s="286">
        <v>6.4753933222220186E-2</v>
      </c>
      <c r="JL158" s="286">
        <v>8.544709758301991E-2</v>
      </c>
      <c r="JM158" s="286">
        <v>8.0693707897377093E-2</v>
      </c>
      <c r="JN158" s="286">
        <v>8.8581680695608539E-2</v>
      </c>
      <c r="JO158" s="286">
        <v>7.7247935234285664E-2</v>
      </c>
      <c r="JP158" s="286">
        <v>7.7721705828379936E-2</v>
      </c>
      <c r="JQ158" s="286">
        <v>7.5382955076268868E-2</v>
      </c>
      <c r="JR158" s="286">
        <v>7.6887143813046829E-2</v>
      </c>
      <c r="JS158" s="286">
        <v>6.9532558971366176E-2</v>
      </c>
      <c r="JT158" s="286">
        <v>0.10135423733072034</v>
      </c>
      <c r="JU158" s="286">
        <v>8.7422006599077645E-2</v>
      </c>
      <c r="JV158" s="286">
        <v>8.5971900445745097E-2</v>
      </c>
      <c r="JW158" s="286">
        <v>7.4094124628462266E-2</v>
      </c>
      <c r="JX158" s="286">
        <v>8.0409853987998353E-2</v>
      </c>
      <c r="JY158" s="286">
        <v>8.5980007908739151E-2</v>
      </c>
      <c r="JZ158" s="286">
        <v>0.10534823932689312</v>
      </c>
      <c r="KA158" s="286">
        <v>9.4736072219668163E-2</v>
      </c>
      <c r="KB158" s="286">
        <v>0.12511987457991777</v>
      </c>
      <c r="KC158" s="286">
        <v>8.9147858582878492E-2</v>
      </c>
      <c r="KD158" s="286">
        <v>9.6855280235108088E-2</v>
      </c>
      <c r="KE158" s="286">
        <v>0.11241727145875072</v>
      </c>
    </row>
    <row r="159" spans="1:291" s="25" customFormat="1" ht="13">
      <c r="A159" s="296" t="s">
        <v>78</v>
      </c>
      <c r="B159" s="286"/>
      <c r="C159" s="286"/>
      <c r="D159" s="286"/>
      <c r="E159" s="286"/>
      <c r="F159" s="286"/>
      <c r="G159" s="286"/>
      <c r="H159" s="286"/>
      <c r="I159" s="286"/>
      <c r="J159" s="286"/>
      <c r="K159" s="286"/>
      <c r="L159" s="286"/>
      <c r="M159" s="286"/>
      <c r="N159" s="286"/>
      <c r="O159" s="286"/>
      <c r="P159" s="286"/>
      <c r="Q159" s="286"/>
      <c r="R159" s="286"/>
      <c r="S159" s="286"/>
      <c r="T159" s="286"/>
      <c r="U159" s="286"/>
      <c r="V159" s="286"/>
      <c r="W159" s="286"/>
      <c r="X159" s="286"/>
      <c r="Y159" s="286"/>
      <c r="Z159" s="286"/>
      <c r="AA159" s="286"/>
      <c r="AB159" s="286"/>
      <c r="AC159" s="286"/>
      <c r="AD159" s="286"/>
      <c r="AE159" s="286"/>
      <c r="AF159" s="286"/>
      <c r="AG159" s="286"/>
      <c r="AH159" s="286"/>
      <c r="AI159" s="286"/>
      <c r="AJ159" s="286"/>
      <c r="AK159" s="286"/>
      <c r="AL159" s="286"/>
      <c r="AM159" s="286"/>
      <c r="AN159" s="286"/>
      <c r="AO159" s="286"/>
      <c r="AP159" s="286"/>
      <c r="AQ159" s="286"/>
      <c r="AR159" s="286"/>
      <c r="AS159" s="286"/>
      <c r="AT159" s="286"/>
      <c r="AU159" s="286"/>
      <c r="AV159" s="286"/>
      <c r="AW159" s="286"/>
      <c r="AX159" s="286">
        <v>0.15537068054669659</v>
      </c>
      <c r="AY159" s="286">
        <v>0.14272927690053516</v>
      </c>
      <c r="AZ159" s="286">
        <v>0.10219813792286031</v>
      </c>
      <c r="BA159" s="286">
        <v>0.11264984670773212</v>
      </c>
      <c r="BB159" s="286">
        <v>0.12936432027295355</v>
      </c>
      <c r="BC159" s="286">
        <v>0.16482332019855689</v>
      </c>
      <c r="BD159" s="286">
        <v>0.16997901349399619</v>
      </c>
      <c r="BE159" s="286">
        <v>0.12635162393275443</v>
      </c>
      <c r="BF159" s="286">
        <v>0.10723442094126658</v>
      </c>
      <c r="BG159" s="286">
        <v>0.12836752960538003</v>
      </c>
      <c r="BH159" s="286">
        <v>9.9886786325123572E-2</v>
      </c>
      <c r="BI159" s="286">
        <v>0.15919798408798949</v>
      </c>
      <c r="BJ159" s="286">
        <v>0.10549603918373417</v>
      </c>
      <c r="BK159" s="286">
        <v>0.1402170875320829</v>
      </c>
      <c r="BL159" s="286">
        <v>0.16639007957295973</v>
      </c>
      <c r="BM159" s="286">
        <v>0.14879994002681757</v>
      </c>
      <c r="BN159" s="286">
        <v>0.14865208738867078</v>
      </c>
      <c r="BO159" s="286">
        <v>0.15587320108907041</v>
      </c>
      <c r="BP159" s="286">
        <v>0.13965910727212835</v>
      </c>
      <c r="BQ159" s="286">
        <v>0.14385871286773369</v>
      </c>
      <c r="BR159" s="286">
        <v>0.17168526645768026</v>
      </c>
      <c r="BS159" s="286">
        <v>0.16116905204054197</v>
      </c>
      <c r="BT159" s="286">
        <v>0.17317656333469911</v>
      </c>
      <c r="BU159" s="286">
        <v>0.17655647347853207</v>
      </c>
      <c r="BV159" s="286">
        <v>0.19167378917378916</v>
      </c>
      <c r="BW159" s="286">
        <v>0.16835887543383937</v>
      </c>
      <c r="BX159" s="286">
        <v>0.16560026716912679</v>
      </c>
      <c r="BY159" s="286">
        <v>0.13540086778233246</v>
      </c>
      <c r="BZ159" s="286">
        <v>0.16963252808352747</v>
      </c>
      <c r="CA159" s="286">
        <v>0.15110035660044024</v>
      </c>
      <c r="CB159" s="286">
        <v>0.16377595386441252</v>
      </c>
      <c r="CC159" s="286">
        <v>0.16452358972104586</v>
      </c>
      <c r="CD159" s="286">
        <v>0.19789124445699052</v>
      </c>
      <c r="CE159" s="286">
        <v>0.16289083618037936</v>
      </c>
      <c r="CF159" s="286">
        <v>0.1705520721455023</v>
      </c>
      <c r="CG159" s="286">
        <v>0.11929709281536284</v>
      </c>
      <c r="CH159" s="286">
        <v>0.18355835466555989</v>
      </c>
      <c r="CI159" s="286">
        <v>0.20286549937613821</v>
      </c>
      <c r="CJ159" s="286">
        <v>0.22545994731706995</v>
      </c>
      <c r="CK159" s="286">
        <v>0.21851394847776734</v>
      </c>
      <c r="CL159" s="286">
        <v>0.27198370822193824</v>
      </c>
      <c r="CM159" s="286">
        <v>0.22812713508083982</v>
      </c>
      <c r="CN159" s="286">
        <v>0.23313779545668167</v>
      </c>
      <c r="CO159" s="286">
        <v>0.19335743371622796</v>
      </c>
      <c r="CP159" s="286">
        <v>0.194122879405254</v>
      </c>
      <c r="CQ159" s="286">
        <v>0.18852524224528411</v>
      </c>
      <c r="CR159" s="286">
        <v>0.19114136882393637</v>
      </c>
      <c r="CS159" s="286">
        <v>0.16499800074171878</v>
      </c>
      <c r="CT159" s="286">
        <v>0.20276169361597279</v>
      </c>
      <c r="CU159" s="286">
        <v>0.19510984895613626</v>
      </c>
      <c r="CV159" s="286">
        <v>0.19720650464999354</v>
      </c>
      <c r="CW159" s="286">
        <v>0.19210559284485412</v>
      </c>
      <c r="CX159" s="286">
        <v>0.20063917991019498</v>
      </c>
      <c r="CY159" s="286">
        <v>0.17615832664626821</v>
      </c>
      <c r="CZ159" s="286">
        <v>0.21554195724508865</v>
      </c>
      <c r="DA159" s="286">
        <v>0.19274617253567958</v>
      </c>
      <c r="DB159" s="286">
        <v>0.18984748023428891</v>
      </c>
      <c r="DC159" s="286">
        <v>0.14374050444346781</v>
      </c>
      <c r="DD159" s="286">
        <v>0.14346759488327515</v>
      </c>
      <c r="DE159" s="286">
        <v>0.15871346096245806</v>
      </c>
      <c r="DF159" s="286">
        <v>0.18404505774754995</v>
      </c>
      <c r="DG159" s="286">
        <v>0.16680510023396222</v>
      </c>
      <c r="DH159" s="286">
        <v>0.17045523564414661</v>
      </c>
      <c r="DI159" s="286">
        <v>0.17129351866007686</v>
      </c>
      <c r="DJ159" s="286">
        <v>0.16826369532267654</v>
      </c>
      <c r="DK159" s="286">
        <v>0.13702076407366667</v>
      </c>
      <c r="DL159" s="286">
        <v>0.13935640028029267</v>
      </c>
      <c r="DM159" s="286">
        <v>0.1541020145565663</v>
      </c>
      <c r="DN159" s="286">
        <v>0.13712854917552758</v>
      </c>
      <c r="DO159" s="286">
        <v>0.14745929227010732</v>
      </c>
      <c r="DP159" s="286">
        <v>0.15780665723119347</v>
      </c>
      <c r="DQ159" s="286">
        <v>0.14620395257592236</v>
      </c>
      <c r="DR159" s="286">
        <v>0.15949942089948635</v>
      </c>
      <c r="DS159" s="286">
        <v>0.13961436577914368</v>
      </c>
      <c r="DT159" s="286">
        <v>0.12012165358985194</v>
      </c>
      <c r="DU159" s="286">
        <v>0.11390713925086761</v>
      </c>
      <c r="DV159" s="286">
        <v>0.12585261664408648</v>
      </c>
      <c r="DW159" s="286">
        <v>0.15351585176506297</v>
      </c>
      <c r="DX159" s="286">
        <v>0.12253234397938501</v>
      </c>
      <c r="DY159" s="286">
        <v>0.14081807975985933</v>
      </c>
      <c r="DZ159" s="286">
        <v>0.12784852344435393</v>
      </c>
      <c r="EA159" s="286">
        <v>0.14844240448401005</v>
      </c>
      <c r="EB159" s="286">
        <v>0.15015392290278071</v>
      </c>
      <c r="EC159" s="286">
        <v>0.17285176734215682</v>
      </c>
      <c r="ED159" s="286">
        <v>0.17496401427333025</v>
      </c>
      <c r="EE159" s="286">
        <v>0.13687834616695349</v>
      </c>
      <c r="EF159" s="286">
        <v>0.13148312901309486</v>
      </c>
      <c r="EG159" s="286">
        <v>0.12278571121467302</v>
      </c>
      <c r="EH159" s="286">
        <v>0.12182797651145838</v>
      </c>
      <c r="EI159" s="286">
        <v>0.13412024491459967</v>
      </c>
      <c r="EJ159" s="286">
        <v>0.16095323828524161</v>
      </c>
      <c r="EK159" s="286">
        <v>0.13728800376765551</v>
      </c>
      <c r="EL159" s="286">
        <v>0.14056093860023208</v>
      </c>
      <c r="EM159" s="286">
        <v>0.10670978458711057</v>
      </c>
      <c r="EN159" s="286">
        <v>0.13324354033221147</v>
      </c>
      <c r="EO159" s="286">
        <v>0.17285176734215682</v>
      </c>
      <c r="EP159" s="286">
        <v>0.11540704833002084</v>
      </c>
      <c r="EQ159" s="286">
        <v>0.10981363145359657</v>
      </c>
      <c r="ER159" s="286">
        <v>0.12133384210941227</v>
      </c>
      <c r="ES159" s="286">
        <v>7.4740744133561798E-2</v>
      </c>
      <c r="ET159" s="286">
        <v>7.0120470895986123E-2</v>
      </c>
      <c r="EU159" s="286">
        <v>8.5165105488745133E-2</v>
      </c>
      <c r="EV159" s="286">
        <v>9.8699456423991985E-2</v>
      </c>
      <c r="EW159" s="286">
        <v>8.403571257579763E-2</v>
      </c>
      <c r="EX159" s="286">
        <v>9.2828462671611767E-2</v>
      </c>
      <c r="EY159" s="286">
        <v>9.8248670307761243E-2</v>
      </c>
      <c r="EZ159" s="286">
        <v>7.4386076959923358E-2</v>
      </c>
      <c r="FA159" s="286">
        <v>8.3155902864132894E-2</v>
      </c>
      <c r="FB159" s="286">
        <v>0.10997855725860697</v>
      </c>
      <c r="FC159" s="286">
        <v>0.11561152784749101</v>
      </c>
      <c r="FD159" s="286">
        <v>0.11737810657318408</v>
      </c>
      <c r="FE159" s="286">
        <v>0.10927848090502892</v>
      </c>
      <c r="FF159" s="286">
        <v>0.10034487123431723</v>
      </c>
      <c r="FG159" s="286">
        <v>0.10055773056004087</v>
      </c>
      <c r="FH159" s="286">
        <v>9.1098583215854595E-2</v>
      </c>
      <c r="FI159" s="286">
        <v>8.3435288627141196E-2</v>
      </c>
      <c r="FJ159" s="286">
        <v>9.7800441517014461E-2</v>
      </c>
      <c r="FK159" s="286">
        <v>9.0493503513171494E-2</v>
      </c>
      <c r="FL159" s="286">
        <v>8.0464112665345117E-2</v>
      </c>
      <c r="FM159" s="286">
        <v>6.2901232909828353E-2</v>
      </c>
      <c r="FN159" s="286">
        <v>7.8040248596146056E-2</v>
      </c>
      <c r="FO159" s="286">
        <v>6.080771791270291E-2</v>
      </c>
      <c r="FP159" s="286">
        <v>5.6439924174939718E-2</v>
      </c>
      <c r="FQ159" s="286">
        <v>5.1617613814896338E-2</v>
      </c>
      <c r="FR159" s="286">
        <v>6.5828654631319442E-2</v>
      </c>
      <c r="FS159" s="286">
        <v>6.552664403877069E-2</v>
      </c>
      <c r="FT159" s="286">
        <v>0.14414353501305632</v>
      </c>
      <c r="FU159" s="286">
        <v>0.1173</v>
      </c>
      <c r="FV159" s="286">
        <v>8.9823400406439255E-2</v>
      </c>
      <c r="FW159" s="286">
        <v>6.6588168630088151E-2</v>
      </c>
      <c r="FX159" s="286">
        <v>6.6645055544192935E-2</v>
      </c>
      <c r="FY159" s="286">
        <v>5.9197220523215827E-2</v>
      </c>
      <c r="FZ159" s="286">
        <v>5.2518978392879744E-2</v>
      </c>
      <c r="GA159" s="286">
        <v>3.3946800220436911E-2</v>
      </c>
      <c r="GB159" s="286">
        <v>4.551690333573552E-2</v>
      </c>
      <c r="GC159" s="286">
        <v>5.9799999999999999E-2</v>
      </c>
      <c r="GD159" s="286">
        <v>5.3217359336579721E-2</v>
      </c>
      <c r="GE159" s="286">
        <v>4.7178187511311621E-2</v>
      </c>
      <c r="GF159" s="286">
        <v>4.2738134729481778E-2</v>
      </c>
      <c r="GG159" s="286">
        <v>4.7129390914285051E-2</v>
      </c>
      <c r="GH159" s="286">
        <v>5.9954033353601839E-2</v>
      </c>
      <c r="GI159" s="286">
        <v>5.9534476505383363E-2</v>
      </c>
      <c r="GJ159" s="286">
        <v>6.2876464830755305E-2</v>
      </c>
      <c r="GK159" s="286">
        <v>6.3933656126709135E-2</v>
      </c>
      <c r="GL159" s="286">
        <v>4.3566561750231478E-2</v>
      </c>
      <c r="GM159" s="286">
        <v>3.9063773303986624E-2</v>
      </c>
      <c r="GN159" s="286">
        <v>4.1195074878292201E-2</v>
      </c>
      <c r="GO159" s="286">
        <v>5.3448529932017305E-2</v>
      </c>
      <c r="GP159" s="286">
        <v>5.7118062094334177E-2</v>
      </c>
      <c r="GQ159" s="286">
        <v>5.3288270229542807E-2</v>
      </c>
      <c r="GR159" s="286">
        <v>6.9521462459981934E-2</v>
      </c>
      <c r="GS159" s="286">
        <v>5.9079655813883913E-2</v>
      </c>
      <c r="GT159" s="286">
        <v>4.3021284300976147E-2</v>
      </c>
      <c r="GU159" s="286">
        <v>6.5268060485442869E-2</v>
      </c>
      <c r="GV159" s="286">
        <v>5.7532709864573775E-2</v>
      </c>
      <c r="GW159" s="286">
        <v>5.783614811683848E-2</v>
      </c>
      <c r="GX159" s="286">
        <v>7.5777651816108876E-2</v>
      </c>
      <c r="GY159" s="286">
        <v>7.008040192689681E-2</v>
      </c>
      <c r="GZ159" s="286">
        <v>7.5704812502423696E-2</v>
      </c>
      <c r="HA159" s="286">
        <v>4.8161149966231186E-2</v>
      </c>
      <c r="HB159" s="286">
        <v>3.9935640681239976E-2</v>
      </c>
      <c r="HC159" s="286">
        <v>3.0758101136743383E-2</v>
      </c>
      <c r="HD159" s="286">
        <v>3.4275458079403784E-2</v>
      </c>
      <c r="HE159" s="286">
        <v>4.3361913978593007E-2</v>
      </c>
      <c r="HF159" s="286">
        <v>3.6189842835857335E-2</v>
      </c>
      <c r="HG159" s="286">
        <v>4.0246196318386433E-2</v>
      </c>
      <c r="HH159" s="286">
        <v>4.0727219050789125E-2</v>
      </c>
      <c r="HI159" s="286">
        <v>4.5438716380612247E-2</v>
      </c>
      <c r="HJ159" s="286">
        <v>1.7590862704035804E-2</v>
      </c>
      <c r="HK159" s="286">
        <v>2.5721795708951046E-2</v>
      </c>
      <c r="HL159" s="286">
        <v>3.0788751387249163E-2</v>
      </c>
      <c r="HM159" s="286">
        <v>3.3005500807891677E-2</v>
      </c>
      <c r="HN159" s="286">
        <v>3.4645579407830834E-2</v>
      </c>
      <c r="HO159" s="286">
        <v>2.2985019894458347E-2</v>
      </c>
      <c r="HP159" s="286">
        <v>2.2435743662324717E-2</v>
      </c>
      <c r="HQ159" s="286">
        <v>2.6852799196280745E-2</v>
      </c>
      <c r="HR159" s="286">
        <v>2.105136695932678E-2</v>
      </c>
      <c r="HS159" s="286">
        <v>2.8296560276633836E-2</v>
      </c>
      <c r="HT159" s="286">
        <v>2.9898435038191784E-2</v>
      </c>
      <c r="HU159" s="286">
        <v>1.7918595895349023E-2</v>
      </c>
      <c r="HV159" s="286">
        <v>1.8541000837351527E-2</v>
      </c>
      <c r="HW159" s="286">
        <v>3.4259316080511013E-2</v>
      </c>
      <c r="HX159" s="286">
        <v>2.5138340217389823E-2</v>
      </c>
      <c r="HY159" s="286">
        <v>3.0582463740964985E-2</v>
      </c>
      <c r="HZ159" s="286">
        <v>1.7573895922927782E-2</v>
      </c>
      <c r="IA159" s="286">
        <v>1.9667154340970737E-2</v>
      </c>
      <c r="IB159" s="286">
        <v>1.5651503629522119E-2</v>
      </c>
      <c r="IC159" s="286">
        <v>2.1509402327282861E-2</v>
      </c>
      <c r="ID159" s="286">
        <v>1.389991150748339E-2</v>
      </c>
      <c r="IE159" s="286">
        <v>2.1535057976545167E-2</v>
      </c>
      <c r="IF159" s="286">
        <v>1.4631018069409838E-2</v>
      </c>
      <c r="IG159" s="286">
        <v>2.1743788050728189E-2</v>
      </c>
      <c r="IH159" s="286">
        <v>1.9377288013600884E-2</v>
      </c>
      <c r="II159" s="286">
        <v>2.2420763351717395E-2</v>
      </c>
      <c r="IJ159" s="286">
        <v>3.2104663370703952E-2</v>
      </c>
      <c r="IK159" s="286">
        <v>1.3591064595714235E-2</v>
      </c>
      <c r="IL159" s="286">
        <v>1.5729578434372522E-2</v>
      </c>
      <c r="IM159" s="286">
        <v>1.5620698098045012E-2</v>
      </c>
      <c r="IN159" s="286">
        <v>1.2362060739348294E-2</v>
      </c>
      <c r="IO159" s="286">
        <v>1.8621678223415029E-2</v>
      </c>
      <c r="IP159" s="286">
        <v>1.5676080291734285E-2</v>
      </c>
      <c r="IQ159" s="286">
        <v>1.3117380849708152E-2</v>
      </c>
      <c r="IR159" s="286">
        <v>1.4778896322944261E-2</v>
      </c>
      <c r="IS159" s="286">
        <v>1.0247750884693192E-2</v>
      </c>
      <c r="IT159" s="286">
        <v>9.331020735353926E-3</v>
      </c>
      <c r="IU159" s="286">
        <v>1.5522236047522736E-2</v>
      </c>
      <c r="IV159" s="286">
        <v>1.6757817007038191E-2</v>
      </c>
      <c r="IW159" s="286">
        <v>1.8349178436005933E-2</v>
      </c>
      <c r="IX159" s="286">
        <v>1.0759690468228406E-2</v>
      </c>
      <c r="IY159" s="286">
        <v>2.7338681416515916E-2</v>
      </c>
      <c r="IZ159" s="286">
        <v>1.0295593467749293E-2</v>
      </c>
      <c r="JA159" s="286">
        <v>1.1264650703032014E-2</v>
      </c>
      <c r="JB159" s="286">
        <v>1.4700771272859034E-2</v>
      </c>
      <c r="JC159" s="286">
        <v>1.5247181642628876E-2</v>
      </c>
      <c r="JD159" s="286">
        <v>1.3572469358018343E-2</v>
      </c>
      <c r="JE159" s="286">
        <v>1.1508836428664196E-2</v>
      </c>
      <c r="JF159" s="286">
        <v>8.8066437021015239E-3</v>
      </c>
      <c r="JG159" s="286">
        <v>1.1622749541339893E-2</v>
      </c>
      <c r="JH159" s="286">
        <v>9.604412324077596E-3</v>
      </c>
      <c r="JI159" s="286">
        <v>1.0609980728484578E-2</v>
      </c>
      <c r="JJ159" s="286">
        <v>9.334727647402577E-3</v>
      </c>
      <c r="JK159" s="286">
        <v>7.0880419055294056E-3</v>
      </c>
      <c r="JL159" s="286">
        <v>5.3281436776582407E-3</v>
      </c>
      <c r="JM159" s="286">
        <v>1.0570445750322488E-2</v>
      </c>
      <c r="JN159" s="286">
        <v>1.1306774657414583E-2</v>
      </c>
      <c r="JO159" s="286">
        <v>1.3247170284903804E-2</v>
      </c>
      <c r="JP159" s="286">
        <v>9.3898352415526382E-3</v>
      </c>
      <c r="JQ159" s="286">
        <v>1.0088644771247095E-2</v>
      </c>
      <c r="JR159" s="286">
        <v>8.1242819447776074E-3</v>
      </c>
      <c r="JS159" s="286">
        <v>1.5112295035674617E-2</v>
      </c>
      <c r="JT159" s="286">
        <v>1.3718248285218964E-2</v>
      </c>
      <c r="JU159" s="286">
        <v>1.5557672531812476E-2</v>
      </c>
      <c r="JV159" s="286">
        <v>7.1061794632090941E-3</v>
      </c>
      <c r="JW159" s="286">
        <v>9.8486780804447529E-3</v>
      </c>
      <c r="JX159" s="286">
        <v>9.5296518549112027E-3</v>
      </c>
      <c r="JY159" s="286">
        <v>1.3084458326450728E-2</v>
      </c>
      <c r="JZ159" s="286">
        <v>8.264516464111353E-3</v>
      </c>
      <c r="KA159" s="286">
        <v>1.0688761650018808E-2</v>
      </c>
      <c r="KB159" s="286">
        <v>5.9457791639217121E-3</v>
      </c>
      <c r="KC159" s="286">
        <v>9.7148757718163239E-3</v>
      </c>
      <c r="KD159" s="286">
        <v>9.3610609699700149E-3</v>
      </c>
      <c r="KE159" s="286">
        <v>1.2488209477631138E-2</v>
      </c>
    </row>
    <row r="160" spans="1:291" s="25" customFormat="1" ht="13">
      <c r="A160" s="297" t="s">
        <v>77</v>
      </c>
      <c r="B160" s="288"/>
      <c r="C160" s="288"/>
      <c r="D160" s="288"/>
      <c r="E160" s="288"/>
      <c r="F160" s="288"/>
      <c r="G160" s="288"/>
      <c r="H160" s="288"/>
      <c r="I160" s="288"/>
      <c r="J160" s="288"/>
      <c r="K160" s="288"/>
      <c r="L160" s="288"/>
      <c r="M160" s="288"/>
      <c r="N160" s="288"/>
      <c r="O160" s="288"/>
      <c r="P160" s="288"/>
      <c r="Q160" s="288"/>
      <c r="R160" s="288"/>
      <c r="S160" s="288"/>
      <c r="T160" s="288"/>
      <c r="U160" s="288"/>
      <c r="V160" s="288"/>
      <c r="W160" s="288"/>
      <c r="X160" s="288"/>
      <c r="Y160" s="288"/>
      <c r="Z160" s="288"/>
      <c r="AA160" s="288"/>
      <c r="AB160" s="288"/>
      <c r="AC160" s="288"/>
      <c r="AD160" s="288"/>
      <c r="AE160" s="288"/>
      <c r="AF160" s="288"/>
      <c r="AG160" s="288"/>
      <c r="AH160" s="288"/>
      <c r="AI160" s="288"/>
      <c r="AJ160" s="288"/>
      <c r="AK160" s="288"/>
      <c r="AL160" s="288"/>
      <c r="AM160" s="288"/>
      <c r="AN160" s="288"/>
      <c r="AO160" s="288"/>
      <c r="AP160" s="288"/>
      <c r="AQ160" s="288"/>
      <c r="AR160" s="288"/>
      <c r="AS160" s="288"/>
      <c r="AT160" s="288"/>
      <c r="AU160" s="288"/>
      <c r="AV160" s="288"/>
      <c r="AW160" s="288"/>
      <c r="AX160" s="288">
        <v>5.9078581549233365E-2</v>
      </c>
      <c r="AY160" s="288">
        <v>4.8832670845356876E-2</v>
      </c>
      <c r="AZ160" s="288">
        <v>5.1934112059769569E-2</v>
      </c>
      <c r="BA160" s="288">
        <v>5.4973138694343657E-2</v>
      </c>
      <c r="BB160" s="288">
        <v>5.6480129764801296E-2</v>
      </c>
      <c r="BC160" s="288">
        <v>4.1817204851338212E-2</v>
      </c>
      <c r="BD160" s="288">
        <v>3.947005566799254E-2</v>
      </c>
      <c r="BE160" s="288">
        <v>3.6174471640422291E-2</v>
      </c>
      <c r="BF160" s="288">
        <v>3.7888218914901767E-2</v>
      </c>
      <c r="BG160" s="288">
        <v>3.6549307154456825E-2</v>
      </c>
      <c r="BH160" s="288">
        <v>3.645601739787626E-2</v>
      </c>
      <c r="BI160" s="288">
        <v>3.2033754805757195E-2</v>
      </c>
      <c r="BJ160" s="288">
        <v>3.5838649016224321E-2</v>
      </c>
      <c r="BK160" s="288">
        <v>2.8550961603325379E-2</v>
      </c>
      <c r="BL160" s="288">
        <v>3.9696620921455636E-2</v>
      </c>
      <c r="BM160" s="288">
        <v>3.1970647216273178E-2</v>
      </c>
      <c r="BN160" s="288">
        <v>3.6291962547712518E-2</v>
      </c>
      <c r="BO160" s="288">
        <v>3.0883233625357314E-2</v>
      </c>
      <c r="BP160" s="288">
        <v>3.8930848996869591E-2</v>
      </c>
      <c r="BQ160" s="288">
        <v>3.3448492707353193E-2</v>
      </c>
      <c r="BR160" s="288">
        <v>3.1576175548589339E-2</v>
      </c>
      <c r="BS160" s="288">
        <v>3.2280705045237695E-2</v>
      </c>
      <c r="BT160" s="288">
        <v>3.356560119081578E-2</v>
      </c>
      <c r="BU160" s="288">
        <v>2.83315724487328E-2</v>
      </c>
      <c r="BV160" s="288">
        <v>3.4414529914529916E-2</v>
      </c>
      <c r="BW160" s="288">
        <v>3.2556202029482582E-2</v>
      </c>
      <c r="BX160" s="288">
        <v>4.1417855929807387E-2</v>
      </c>
      <c r="BY160" s="288">
        <v>3.6989899652858531E-2</v>
      </c>
      <c r="BZ160" s="288">
        <v>3.8773749071254901E-2</v>
      </c>
      <c r="CA160" s="288">
        <v>3.677229619095284E-2</v>
      </c>
      <c r="CB160" s="288">
        <v>3.3772715384855059E-2</v>
      </c>
      <c r="CC160" s="288">
        <v>3.1439427242842981E-2</v>
      </c>
      <c r="CD160" s="288">
        <v>4.2249702526647538E-2</v>
      </c>
      <c r="CE160" s="288">
        <v>2.9048599215942543E-2</v>
      </c>
      <c r="CF160" s="288">
        <v>3.9307582041735831E-2</v>
      </c>
      <c r="CG160" s="288">
        <v>4.6117728244935548E-2</v>
      </c>
      <c r="CH160" s="288">
        <v>3.5223382534407793E-2</v>
      </c>
      <c r="CI160" s="288">
        <v>2.0782914574293102E-2</v>
      </c>
      <c r="CJ160" s="288">
        <v>1.9378293711448256E-2</v>
      </c>
      <c r="CK160" s="288">
        <v>2.0090991576040492E-2</v>
      </c>
      <c r="CL160" s="288">
        <v>2.2297530970668354E-2</v>
      </c>
      <c r="CM160" s="288">
        <v>1.8265920612898761E-2</v>
      </c>
      <c r="CN160" s="288">
        <v>2.2386362045553176E-2</v>
      </c>
      <c r="CO160" s="288">
        <v>2.3554433153997967E-2</v>
      </c>
      <c r="CP160" s="288">
        <v>1.9389300546555136E-2</v>
      </c>
      <c r="CQ160" s="288">
        <v>1.8970385872369704E-2</v>
      </c>
      <c r="CR160" s="288">
        <v>3.2133328698220359E-2</v>
      </c>
      <c r="CS160" s="288">
        <v>2.6654763731159558E-2</v>
      </c>
      <c r="CT160" s="288">
        <v>2.5331695630495324E-2</v>
      </c>
      <c r="CU160" s="288">
        <v>2.7699801869868607E-2</v>
      </c>
      <c r="CV160" s="288">
        <v>3.3098782204481848E-2</v>
      </c>
      <c r="CW160" s="288">
        <v>2.3196584519078033E-2</v>
      </c>
      <c r="CX160" s="288">
        <v>2.5363459180625832E-2</v>
      </c>
      <c r="CY160" s="288">
        <v>3.4571386776576001E-2</v>
      </c>
      <c r="CZ160" s="288">
        <v>2.2769383290031451E-2</v>
      </c>
      <c r="DA160" s="288">
        <v>2.5987236559407198E-2</v>
      </c>
      <c r="DB160" s="288">
        <v>3.7020596934140074E-2</v>
      </c>
      <c r="DC160" s="288">
        <v>3.2062677668755486E-2</v>
      </c>
      <c r="DD160" s="288">
        <v>3.4056599530124944E-2</v>
      </c>
      <c r="DE160" s="288">
        <v>2.9445577855084726E-2</v>
      </c>
      <c r="DF160" s="288">
        <v>3.6211167900768643E-2</v>
      </c>
      <c r="DG160" s="288">
        <v>3.0631982420833304E-2</v>
      </c>
      <c r="DH160" s="288">
        <v>2.7661018911814307E-2</v>
      </c>
      <c r="DI160" s="288">
        <v>1.825121118024392E-2</v>
      </c>
      <c r="DJ160" s="288">
        <v>1.6088287960076574E-2</v>
      </c>
      <c r="DK160" s="288">
        <v>1.0483429912801951E-2</v>
      </c>
      <c r="DL160" s="288">
        <v>1.0265302898247263E-2</v>
      </c>
      <c r="DM160" s="288">
        <v>1.6716925714338422E-2</v>
      </c>
      <c r="DN160" s="288">
        <v>1.5276012679492235E-2</v>
      </c>
      <c r="DO160" s="288">
        <v>1.2374626915850145E-2</v>
      </c>
      <c r="DP160" s="288">
        <v>1.1456396624119994E-2</v>
      </c>
      <c r="DQ160" s="288">
        <v>1.6913121344821105E-2</v>
      </c>
      <c r="DR160" s="288">
        <v>1.0090470028663099E-2</v>
      </c>
      <c r="DS160" s="288">
        <v>1.4193371136817784E-2</v>
      </c>
      <c r="DT160" s="288">
        <v>1.0041425195274321E-2</v>
      </c>
      <c r="DU160" s="288">
        <v>1.7169504441868801E-2</v>
      </c>
      <c r="DV160" s="288">
        <v>1.4895044885471963E-2</v>
      </c>
      <c r="DW160" s="288">
        <v>2.071241407635464E-2</v>
      </c>
      <c r="DX160" s="288">
        <v>1.5175486561543057E-2</v>
      </c>
      <c r="DY160" s="288">
        <v>1.0788826698749804E-2</v>
      </c>
      <c r="DZ160" s="288">
        <v>1.2519727286129633E-2</v>
      </c>
      <c r="EA160" s="288">
        <v>1.3265841099487797E-2</v>
      </c>
      <c r="EB160" s="288">
        <v>1.3987881926135952E-2</v>
      </c>
      <c r="EC160" s="288">
        <v>1.176021804638218E-2</v>
      </c>
      <c r="ED160" s="288">
        <v>1.967501965606919E-2</v>
      </c>
      <c r="EE160" s="288">
        <v>1.648558114296815E-2</v>
      </c>
      <c r="EF160" s="288">
        <v>2.1139967653638111E-2</v>
      </c>
      <c r="EG160" s="288">
        <v>9.8778681873322727E-3</v>
      </c>
      <c r="EH160" s="288">
        <v>9.4214307199124193E-3</v>
      </c>
      <c r="EI160" s="288">
        <v>2.2041799680952729E-2</v>
      </c>
      <c r="EJ160" s="288">
        <v>2.6483113439040157E-2</v>
      </c>
      <c r="EK160" s="288">
        <v>9.6066626807899663E-3</v>
      </c>
      <c r="EL160" s="288">
        <v>1.2041733197131834E-2</v>
      </c>
      <c r="EM160" s="288">
        <v>7.1243233372799185E-3</v>
      </c>
      <c r="EN160" s="288">
        <v>6.8924044620562374E-3</v>
      </c>
      <c r="EO160" s="288">
        <v>1.176021804638218E-2</v>
      </c>
      <c r="EP160" s="288">
        <v>7.2965243104367635E-3</v>
      </c>
      <c r="EQ160" s="288">
        <v>6.7783613020865087E-3</v>
      </c>
      <c r="ER160" s="288">
        <v>7.0215170089000037E-3</v>
      </c>
      <c r="ES160" s="288">
        <v>6.4782737233951742E-3</v>
      </c>
      <c r="ET160" s="288">
        <v>3.6832832371577334E-3</v>
      </c>
      <c r="EU160" s="288">
        <v>6.5947238080951882E-3</v>
      </c>
      <c r="EV160" s="288">
        <v>6.3575719520369339E-3</v>
      </c>
      <c r="EW160" s="288">
        <v>9.0997055870461075E-3</v>
      </c>
      <c r="EX160" s="288">
        <v>1.0061762764152989E-2</v>
      </c>
      <c r="EY160" s="288">
        <v>1.6884980809569888E-2</v>
      </c>
      <c r="EZ160" s="288">
        <v>1.1828197349513013E-2</v>
      </c>
      <c r="FA160" s="288">
        <v>9.9514860833368034E-3</v>
      </c>
      <c r="FB160" s="288">
        <v>1.6380535818141879E-2</v>
      </c>
      <c r="FC160" s="288">
        <v>7.3063333128326807E-3</v>
      </c>
      <c r="FD160" s="288">
        <v>6.696271733059019E-3</v>
      </c>
      <c r="FE160" s="288">
        <v>7.0489274534228383E-3</v>
      </c>
      <c r="FF160" s="288">
        <v>7.6272274865804846E-3</v>
      </c>
      <c r="FG160" s="288">
        <v>6.8971260096657439E-3</v>
      </c>
      <c r="FH160" s="288">
        <v>5.1857115406933052E-3</v>
      </c>
      <c r="FI160" s="288">
        <v>5.8918207056840571E-3</v>
      </c>
      <c r="FJ160" s="288">
        <v>5.9863613504982215E-3</v>
      </c>
      <c r="FK160" s="288">
        <v>6.7337960032488363E-3</v>
      </c>
      <c r="FL160" s="288">
        <v>5.3923268122607719E-3</v>
      </c>
      <c r="FM160" s="288">
        <v>7.8781448479801914E-3</v>
      </c>
      <c r="FN160" s="288">
        <v>7.5844783658215375E-3</v>
      </c>
      <c r="FO160" s="288">
        <v>6.9699870557722423E-3</v>
      </c>
      <c r="FP160" s="288">
        <v>9.1404344681200352E-3</v>
      </c>
      <c r="FQ160" s="288">
        <v>4.4073359487125773E-3</v>
      </c>
      <c r="FR160" s="288">
        <v>5.4444926695009057E-3</v>
      </c>
      <c r="FS160" s="288">
        <v>7.8615300382231679E-3</v>
      </c>
      <c r="FT160" s="288">
        <v>7.7788700202619876E-3</v>
      </c>
      <c r="FU160" s="288">
        <v>5.1000000000000004E-3</v>
      </c>
      <c r="FV160" s="288">
        <v>5.4499314387427633E-3</v>
      </c>
      <c r="FW160" s="288">
        <v>1.1070577845475759E-2</v>
      </c>
      <c r="FX160" s="288">
        <v>1.4347658393101001E-2</v>
      </c>
      <c r="FY160" s="288">
        <v>1.2160420253942497E-2</v>
      </c>
      <c r="FZ160" s="288">
        <v>8.8950700942513755E-3</v>
      </c>
      <c r="GA160" s="288">
        <v>9.8639598563715746E-3</v>
      </c>
      <c r="GB160" s="288">
        <v>1.6079978292773304E-2</v>
      </c>
      <c r="GC160" s="288">
        <v>1.1599999999999999E-2</v>
      </c>
      <c r="GD160" s="288">
        <v>1.065484728315896E-2</v>
      </c>
      <c r="GE160" s="288">
        <v>7.790646053709359E-3</v>
      </c>
      <c r="GF160" s="288">
        <v>7.6797953834457896E-3</v>
      </c>
      <c r="GG160" s="288">
        <v>4.2879759605134408E-3</v>
      </c>
      <c r="GH160" s="288">
        <v>3.8809164328908658E-3</v>
      </c>
      <c r="GI160" s="288">
        <v>4.0631067982351814E-3</v>
      </c>
      <c r="GJ160" s="288">
        <v>4.8735285159634397E-3</v>
      </c>
      <c r="GK160" s="288">
        <v>4.9627110250461898E-3</v>
      </c>
      <c r="GL160" s="288">
        <v>8.5927715994724811E-3</v>
      </c>
      <c r="GM160" s="288">
        <v>4.9638819103163291E-3</v>
      </c>
      <c r="GN160" s="288">
        <v>5.4080911978209734E-3</v>
      </c>
      <c r="GO160" s="288">
        <v>7.0749033245502179E-3</v>
      </c>
      <c r="GP160" s="288">
        <v>7.4510690118388513E-3</v>
      </c>
      <c r="GQ160" s="288">
        <v>3.723724661447526E-3</v>
      </c>
      <c r="GR160" s="288">
        <v>4.7246620397249093E-3</v>
      </c>
      <c r="GS160" s="288">
        <v>3.832986604180624E-3</v>
      </c>
      <c r="GT160" s="288">
        <v>3.2461439694480569E-3</v>
      </c>
      <c r="GU160" s="288">
        <v>3.3546030899279837E-3</v>
      </c>
      <c r="GV160" s="288">
        <v>2.6747328842253787E-3</v>
      </c>
      <c r="GW160" s="288">
        <v>2.4957759183224376E-3</v>
      </c>
      <c r="GX160" s="288">
        <v>2.6694184446640701E-3</v>
      </c>
      <c r="GY160" s="288">
        <v>2.6530153745693663E-3</v>
      </c>
      <c r="GZ160" s="288">
        <v>6.2791882953204545E-3</v>
      </c>
      <c r="HA160" s="288">
        <v>7.331045998874749E-3</v>
      </c>
      <c r="HB160" s="288">
        <v>7.0740981379112467E-3</v>
      </c>
      <c r="HC160" s="288">
        <v>7.5794533015416258E-3</v>
      </c>
      <c r="HD160" s="288">
        <v>7.9637729039701895E-3</v>
      </c>
      <c r="HE160" s="288">
        <v>5.7840560838846164E-3</v>
      </c>
      <c r="HF160" s="288">
        <v>1.084659870531092E-2</v>
      </c>
      <c r="HG160" s="288">
        <v>5.5920557907640327E-3</v>
      </c>
      <c r="HH160" s="288">
        <v>5.531564792995625E-3</v>
      </c>
      <c r="HI160" s="288">
        <v>6.1892392478245638E-3</v>
      </c>
      <c r="HJ160" s="288">
        <v>3.105715925821591E-3</v>
      </c>
      <c r="HK160" s="288">
        <v>4.2278109344447458E-3</v>
      </c>
      <c r="HL160" s="288">
        <v>8.5694316529358727E-3</v>
      </c>
      <c r="HM160" s="288">
        <v>9.7641844998934864E-3</v>
      </c>
      <c r="HN160" s="288">
        <v>7.8157542758559781E-3</v>
      </c>
      <c r="HO160" s="288">
        <v>2.8012129176364651E-3</v>
      </c>
      <c r="HP160" s="288">
        <v>2.6873982147093238E-3</v>
      </c>
      <c r="HQ160" s="288">
        <v>2.7354712999362136E-3</v>
      </c>
      <c r="HR160" s="288">
        <v>3.0018145111176779E-3</v>
      </c>
      <c r="HS160" s="288">
        <v>6.254170740413117E-3</v>
      </c>
      <c r="HT160" s="288">
        <v>3.2900938041382803E-3</v>
      </c>
      <c r="HU160" s="288">
        <v>3.2627329093035552E-3</v>
      </c>
      <c r="HV160" s="288">
        <v>2.7353228764895048E-3</v>
      </c>
      <c r="HW160" s="288">
        <v>3.2718914449000719E-3</v>
      </c>
      <c r="HX160" s="288">
        <v>2.4458400435270551E-3</v>
      </c>
      <c r="HY160" s="288">
        <v>2.8750310981049583E-3</v>
      </c>
      <c r="HZ160" s="288">
        <v>3.6534893018161149E-3</v>
      </c>
      <c r="IA160" s="288">
        <v>2.2670642421076083E-3</v>
      </c>
      <c r="IB160" s="288">
        <v>5.3541114007904685E-3</v>
      </c>
      <c r="IC160" s="288">
        <v>4.8110171410653936E-3</v>
      </c>
      <c r="ID160" s="288">
        <v>4.8299176439209812E-3</v>
      </c>
      <c r="IE160" s="288">
        <v>2.9596376016930949E-3</v>
      </c>
      <c r="IF160" s="288">
        <v>5.3083663997782688E-3</v>
      </c>
      <c r="IG160" s="288">
        <v>4.6058907703315048E-3</v>
      </c>
      <c r="IH160" s="288">
        <v>5.1149746224389758E-3</v>
      </c>
      <c r="II160" s="288">
        <v>8.0731469607819815E-3</v>
      </c>
      <c r="IJ160" s="288">
        <v>1.2830116939389959E-2</v>
      </c>
      <c r="IK160" s="288">
        <v>7.8258115315837894E-3</v>
      </c>
      <c r="IL160" s="288">
        <v>6.9215358132795656E-3</v>
      </c>
      <c r="IM160" s="288">
        <v>7.8365096926454551E-3</v>
      </c>
      <c r="IN160" s="288">
        <v>3.1793714272842929E-3</v>
      </c>
      <c r="IO160" s="288">
        <v>2.8374223983316385E-3</v>
      </c>
      <c r="IP160" s="288">
        <v>1.7552631884045907E-3</v>
      </c>
      <c r="IQ160" s="288">
        <v>1.6574814399943774E-3</v>
      </c>
      <c r="IR160" s="288">
        <v>2.6015055176727151E-3</v>
      </c>
      <c r="IS160" s="288">
        <v>2.1932717591427058E-3</v>
      </c>
      <c r="IT160" s="288">
        <v>4.1840464498425585E-3</v>
      </c>
      <c r="IU160" s="288">
        <v>1.5085057625880962E-3</v>
      </c>
      <c r="IV160" s="288">
        <v>2.5937463943694473E-3</v>
      </c>
      <c r="IW160" s="288">
        <v>3.3522009122382811E-3</v>
      </c>
      <c r="IX160" s="288">
        <v>2.2117793383435707E-3</v>
      </c>
      <c r="IY160" s="288">
        <v>2.358334201528655E-3</v>
      </c>
      <c r="IZ160" s="288">
        <v>2.960496305081653E-3</v>
      </c>
      <c r="JA160" s="288">
        <v>3.4617013979947953E-3</v>
      </c>
      <c r="JB160" s="288">
        <v>4.5366816780176141E-3</v>
      </c>
      <c r="JC160" s="288">
        <v>4.1969270063263869E-3</v>
      </c>
      <c r="JD160" s="288">
        <v>3.8870317990914545E-3</v>
      </c>
      <c r="JE160" s="288">
        <v>2.8372478695665206E-3</v>
      </c>
      <c r="JF160" s="288">
        <v>3.4446847712889528E-3</v>
      </c>
      <c r="JG160" s="288">
        <v>5.0906231729199005E-3</v>
      </c>
      <c r="JH160" s="288">
        <v>3.8393875998478507E-3</v>
      </c>
      <c r="JI160" s="288">
        <v>4.019335398899075E-3</v>
      </c>
      <c r="JJ160" s="288">
        <v>3.8804990824183147E-3</v>
      </c>
      <c r="JK160" s="288">
        <v>3.3059213538709502E-3</v>
      </c>
      <c r="JL160" s="288">
        <v>5.2406775707746584E-3</v>
      </c>
      <c r="JM160" s="288">
        <v>4.519953315997461E-3</v>
      </c>
      <c r="JN160" s="288">
        <v>7.8529223353596533E-3</v>
      </c>
      <c r="JO160" s="288">
        <v>8.4742048709745537E-3</v>
      </c>
      <c r="JP160" s="288">
        <v>1.929828060797064E-2</v>
      </c>
      <c r="JQ160" s="288">
        <v>1.440007731585136E-2</v>
      </c>
      <c r="JR160" s="288">
        <v>8.3452220132059027E-3</v>
      </c>
      <c r="JS160" s="288">
        <v>1.2603776426514054E-2</v>
      </c>
      <c r="JT160" s="288">
        <v>1.1400467324941585E-2</v>
      </c>
      <c r="JU160" s="288">
        <v>5.4571722384500372E-3</v>
      </c>
      <c r="JV160" s="288">
        <v>3.5361541275454214E-3</v>
      </c>
      <c r="JW160" s="288">
        <v>5.5698126564883111E-3</v>
      </c>
      <c r="JX160" s="288">
        <v>3.8203639367362309E-3</v>
      </c>
      <c r="JY160" s="288">
        <v>3.9293419228247214E-3</v>
      </c>
      <c r="JZ160" s="288">
        <v>4.4146670821647452E-3</v>
      </c>
      <c r="KA160" s="288">
        <v>2.3456764324821331E-3</v>
      </c>
      <c r="KB160" s="288">
        <v>1.6761593435459525E-3</v>
      </c>
      <c r="KC160" s="288">
        <v>1.7210011309436004E-3</v>
      </c>
      <c r="KD160" s="288">
        <v>1.1934420360121135E-3</v>
      </c>
      <c r="KE160" s="288">
        <v>2.0969590196521699E-3</v>
      </c>
    </row>
    <row r="161" spans="1:291" s="25" customFormat="1" ht="11.25" customHeight="1">
      <c r="A161" s="76" t="s">
        <v>398</v>
      </c>
      <c r="B161" s="339"/>
      <c r="C161" s="339"/>
      <c r="D161" s="339"/>
      <c r="E161" s="339"/>
      <c r="F161" s="339"/>
      <c r="G161" s="339"/>
      <c r="H161" s="339"/>
      <c r="I161" s="339"/>
      <c r="J161" s="339"/>
      <c r="K161" s="339"/>
      <c r="L161" s="339"/>
      <c r="M161" s="339"/>
      <c r="N161" s="339"/>
      <c r="O161" s="339"/>
      <c r="P161" s="339"/>
      <c r="Q161" s="339"/>
      <c r="R161" s="339"/>
      <c r="S161" s="339"/>
      <c r="T161" s="339"/>
      <c r="U161" s="339"/>
      <c r="V161" s="339"/>
      <c r="W161" s="339"/>
      <c r="X161" s="339"/>
      <c r="Y161" s="339"/>
      <c r="Z161" s="339"/>
      <c r="AA161" s="339"/>
      <c r="AB161" s="339"/>
      <c r="AC161" s="339"/>
      <c r="AD161" s="339"/>
      <c r="AE161" s="339"/>
      <c r="AF161" s="339"/>
      <c r="AG161" s="339"/>
      <c r="AH161" s="339"/>
      <c r="AI161" s="339"/>
      <c r="AJ161" s="339"/>
      <c r="AK161" s="339"/>
      <c r="AL161" s="339"/>
      <c r="AM161" s="339"/>
      <c r="AN161" s="339"/>
      <c r="AO161" s="339"/>
      <c r="AP161" s="339"/>
      <c r="AQ161" s="339"/>
      <c r="AR161" s="339"/>
      <c r="AS161" s="339"/>
      <c r="AT161" s="339"/>
      <c r="AU161" s="339"/>
      <c r="AV161" s="339"/>
      <c r="AW161" s="339"/>
      <c r="AX161" s="339"/>
      <c r="AY161" s="339"/>
      <c r="AZ161" s="339"/>
      <c r="BA161" s="339"/>
      <c r="BB161" s="339"/>
      <c r="BC161" s="339"/>
      <c r="BD161" s="339"/>
      <c r="BE161" s="339"/>
      <c r="BF161" s="339"/>
      <c r="BG161" s="339"/>
      <c r="BH161" s="339"/>
      <c r="BI161" s="339"/>
      <c r="BJ161" s="339"/>
      <c r="BK161" s="339"/>
      <c r="BL161" s="339"/>
      <c r="BM161" s="339"/>
      <c r="BN161" s="339"/>
      <c r="BO161" s="339"/>
      <c r="BP161" s="339"/>
      <c r="BQ161" s="339"/>
      <c r="BR161" s="339"/>
      <c r="BS161" s="339"/>
      <c r="BT161" s="339"/>
      <c r="BU161" s="339"/>
      <c r="BV161" s="339"/>
      <c r="BW161" s="339"/>
      <c r="BX161" s="339"/>
      <c r="BY161" s="339"/>
      <c r="BZ161" s="339"/>
      <c r="CA161" s="339"/>
      <c r="CB161" s="339"/>
      <c r="CC161" s="339"/>
      <c r="CD161" s="339"/>
      <c r="CE161" s="339"/>
      <c r="CF161" s="339"/>
      <c r="CG161" s="339"/>
      <c r="CH161" s="339"/>
      <c r="CI161" s="339"/>
      <c r="CJ161" s="339"/>
      <c r="CK161" s="339"/>
      <c r="CL161" s="339"/>
      <c r="CM161" s="339"/>
      <c r="CN161" s="339"/>
      <c r="CO161" s="339"/>
      <c r="CP161" s="339"/>
      <c r="CQ161" s="339"/>
      <c r="CR161" s="339"/>
      <c r="CS161" s="339"/>
      <c r="CT161" s="339"/>
      <c r="CU161" s="339"/>
      <c r="CV161" s="339"/>
      <c r="CW161" s="339"/>
      <c r="CX161" s="339"/>
      <c r="CY161" s="339"/>
      <c r="CZ161" s="339"/>
      <c r="DA161" s="339"/>
      <c r="DB161" s="339"/>
      <c r="DC161" s="339"/>
      <c r="DD161" s="339"/>
      <c r="DE161" s="339"/>
      <c r="DF161" s="339"/>
      <c r="DG161" s="339"/>
      <c r="DH161" s="339"/>
      <c r="DI161" s="339"/>
      <c r="DJ161" s="339"/>
      <c r="DK161" s="339"/>
      <c r="DL161" s="339"/>
      <c r="DM161" s="339"/>
      <c r="DN161" s="339"/>
      <c r="DO161" s="339"/>
      <c r="DP161" s="339"/>
      <c r="DQ161" s="339"/>
      <c r="DR161" s="339"/>
      <c r="DS161" s="339"/>
      <c r="DT161" s="339"/>
      <c r="DU161" s="339"/>
      <c r="DV161" s="339"/>
      <c r="DW161" s="339"/>
      <c r="DX161" s="339"/>
      <c r="DY161" s="339"/>
      <c r="DZ161" s="339"/>
      <c r="EA161" s="339"/>
      <c r="EB161" s="339"/>
      <c r="EC161" s="339"/>
      <c r="ED161" s="339"/>
      <c r="EE161" s="339"/>
      <c r="EF161" s="339"/>
      <c r="EG161" s="339"/>
      <c r="EH161" s="339"/>
      <c r="EI161" s="339"/>
      <c r="EJ161" s="339"/>
      <c r="EK161" s="339"/>
      <c r="EL161" s="339"/>
      <c r="EM161" s="339"/>
      <c r="EN161" s="339"/>
      <c r="EO161" s="339"/>
      <c r="EP161" s="339"/>
      <c r="EQ161" s="339"/>
      <c r="ER161" s="339"/>
      <c r="ES161" s="339"/>
      <c r="ET161" s="339"/>
      <c r="EU161" s="339"/>
      <c r="EV161" s="339"/>
      <c r="EW161" s="339"/>
      <c r="EX161" s="339"/>
      <c r="EY161" s="339"/>
      <c r="EZ161" s="339"/>
      <c r="FA161" s="339"/>
      <c r="FB161" s="339"/>
      <c r="FC161" s="339"/>
      <c r="FD161" s="339"/>
      <c r="FE161" s="339"/>
      <c r="FF161" s="339"/>
      <c r="FG161" s="339"/>
      <c r="FH161" s="339"/>
      <c r="FI161" s="339"/>
      <c r="FJ161" s="339"/>
      <c r="FK161" s="339"/>
      <c r="FL161" s="339"/>
      <c r="FM161" s="339"/>
      <c r="FN161" s="339"/>
      <c r="FO161" s="339"/>
      <c r="FP161" s="339"/>
      <c r="FQ161" s="339"/>
      <c r="FR161" s="339"/>
      <c r="FS161" s="339"/>
      <c r="FT161" s="339"/>
      <c r="FU161" s="339"/>
      <c r="FV161" s="339"/>
      <c r="FW161" s="339"/>
      <c r="FX161" s="339"/>
      <c r="FY161" s="339"/>
      <c r="FZ161" s="339"/>
      <c r="GA161" s="339"/>
      <c r="GB161" s="339"/>
      <c r="GC161" s="339"/>
      <c r="GD161" s="339"/>
      <c r="GE161" s="339"/>
      <c r="GF161" s="339"/>
      <c r="GG161" s="339"/>
      <c r="GH161" s="339"/>
      <c r="GI161" s="339"/>
      <c r="GJ161" s="339"/>
      <c r="GK161" s="339"/>
      <c r="GL161" s="339"/>
      <c r="GM161" s="339"/>
      <c r="GN161" s="339"/>
      <c r="GO161" s="339"/>
      <c r="GP161" s="339"/>
      <c r="GQ161" s="339"/>
      <c r="GR161" s="339"/>
      <c r="GS161" s="339"/>
      <c r="GT161" s="339"/>
      <c r="GU161" s="339"/>
      <c r="GV161" s="339"/>
      <c r="GW161" s="339"/>
      <c r="GX161" s="339"/>
      <c r="GY161" s="339"/>
      <c r="GZ161" s="339"/>
      <c r="HA161" s="339"/>
      <c r="HB161" s="339"/>
      <c r="HC161" s="339"/>
      <c r="HD161" s="339"/>
      <c r="HE161" s="339"/>
      <c r="HF161" s="339"/>
      <c r="HG161" s="339"/>
      <c r="HH161" s="339"/>
      <c r="HI161" s="339"/>
      <c r="HJ161" s="339"/>
      <c r="HK161" s="339"/>
      <c r="HL161" s="339"/>
      <c r="HM161" s="339"/>
      <c r="HN161" s="339"/>
      <c r="HO161" s="339"/>
      <c r="HP161" s="339"/>
      <c r="HQ161" s="339"/>
      <c r="HR161" s="339"/>
      <c r="HS161" s="339"/>
      <c r="HT161" s="339"/>
      <c r="HU161" s="339"/>
      <c r="HV161" s="339"/>
      <c r="HW161" s="339"/>
      <c r="HX161" s="339"/>
      <c r="HY161" s="339"/>
      <c r="HZ161" s="339"/>
      <c r="IR161" s="498"/>
    </row>
    <row r="162" spans="1:291" ht="11.25" customHeight="1">
      <c r="A162" s="445"/>
      <c r="IN162" s="25"/>
      <c r="IO162" s="25"/>
      <c r="IP162" s="25"/>
      <c r="IQ162" s="25"/>
      <c r="IR162" s="498"/>
    </row>
    <row r="163" spans="1:291" ht="11.25" customHeight="1">
      <c r="A163" s="445"/>
    </row>
    <row r="164" spans="1:291" ht="15.5">
      <c r="A164" s="378" t="s">
        <v>379</v>
      </c>
    </row>
    <row r="165" spans="1:291" ht="13">
      <c r="A165" s="275" t="s">
        <v>387</v>
      </c>
      <c r="B165" s="485">
        <v>36526</v>
      </c>
      <c r="C165" s="486">
        <v>36557</v>
      </c>
      <c r="D165" s="486">
        <v>36586</v>
      </c>
      <c r="E165" s="486">
        <v>36617</v>
      </c>
      <c r="F165" s="486">
        <v>36647</v>
      </c>
      <c r="G165" s="486">
        <v>36678</v>
      </c>
      <c r="H165" s="486">
        <v>36708</v>
      </c>
      <c r="I165" s="486">
        <v>36739</v>
      </c>
      <c r="J165" s="486">
        <v>36770</v>
      </c>
      <c r="K165" s="486">
        <v>36800</v>
      </c>
      <c r="L165" s="486">
        <v>36831</v>
      </c>
      <c r="M165" s="487">
        <v>36861</v>
      </c>
      <c r="N165" s="485">
        <v>36892</v>
      </c>
      <c r="O165" s="486">
        <v>36923</v>
      </c>
      <c r="P165" s="486">
        <v>36951</v>
      </c>
      <c r="Q165" s="486">
        <v>36982</v>
      </c>
      <c r="R165" s="486">
        <v>37012</v>
      </c>
      <c r="S165" s="486">
        <v>37043</v>
      </c>
      <c r="T165" s="486">
        <v>37073</v>
      </c>
      <c r="U165" s="486">
        <v>37104</v>
      </c>
      <c r="V165" s="486">
        <v>37135</v>
      </c>
      <c r="W165" s="486">
        <v>37165</v>
      </c>
      <c r="X165" s="486">
        <v>37196</v>
      </c>
      <c r="Y165" s="487">
        <v>37226</v>
      </c>
      <c r="Z165" s="485">
        <v>37257</v>
      </c>
      <c r="AA165" s="486">
        <v>37288</v>
      </c>
      <c r="AB165" s="486">
        <v>37316</v>
      </c>
      <c r="AC165" s="486">
        <v>37347</v>
      </c>
      <c r="AD165" s="486">
        <v>37377</v>
      </c>
      <c r="AE165" s="486">
        <v>37408</v>
      </c>
      <c r="AF165" s="486">
        <v>37438</v>
      </c>
      <c r="AG165" s="486">
        <v>37469</v>
      </c>
      <c r="AH165" s="486">
        <v>37500</v>
      </c>
      <c r="AI165" s="486">
        <v>37530</v>
      </c>
      <c r="AJ165" s="486">
        <v>37561</v>
      </c>
      <c r="AK165" s="487">
        <v>37591</v>
      </c>
      <c r="AL165" s="485">
        <v>37622</v>
      </c>
      <c r="AM165" s="486">
        <v>37653</v>
      </c>
      <c r="AN165" s="486">
        <v>37681</v>
      </c>
      <c r="AO165" s="486">
        <v>37712</v>
      </c>
      <c r="AP165" s="486">
        <v>37742</v>
      </c>
      <c r="AQ165" s="486">
        <v>37773</v>
      </c>
      <c r="AR165" s="486">
        <v>37803</v>
      </c>
      <c r="AS165" s="486">
        <v>37834</v>
      </c>
      <c r="AT165" s="486">
        <v>37865</v>
      </c>
      <c r="AU165" s="486">
        <v>37895</v>
      </c>
      <c r="AV165" s="486">
        <v>37926</v>
      </c>
      <c r="AW165" s="487">
        <v>37956</v>
      </c>
      <c r="AX165" s="485">
        <v>37987</v>
      </c>
      <c r="AY165" s="486">
        <v>38018</v>
      </c>
      <c r="AZ165" s="486">
        <v>38047</v>
      </c>
      <c r="BA165" s="486">
        <v>38078</v>
      </c>
      <c r="BB165" s="486">
        <v>38108</v>
      </c>
      <c r="BC165" s="486">
        <v>38139</v>
      </c>
      <c r="BD165" s="486">
        <v>38169</v>
      </c>
      <c r="BE165" s="486">
        <v>38200</v>
      </c>
      <c r="BF165" s="486">
        <v>38231</v>
      </c>
      <c r="BG165" s="486">
        <v>38261</v>
      </c>
      <c r="BH165" s="486">
        <v>38292</v>
      </c>
      <c r="BI165" s="487">
        <v>38322</v>
      </c>
      <c r="BJ165" s="485">
        <v>38353</v>
      </c>
      <c r="BK165" s="486">
        <v>38384</v>
      </c>
      <c r="BL165" s="486">
        <v>38412</v>
      </c>
      <c r="BM165" s="486">
        <v>38443</v>
      </c>
      <c r="BN165" s="486">
        <v>38473</v>
      </c>
      <c r="BO165" s="486">
        <v>38504</v>
      </c>
      <c r="BP165" s="486">
        <v>38534</v>
      </c>
      <c r="BQ165" s="486">
        <v>38565</v>
      </c>
      <c r="BR165" s="486">
        <v>38596</v>
      </c>
      <c r="BS165" s="486">
        <v>38626</v>
      </c>
      <c r="BT165" s="486">
        <v>38657</v>
      </c>
      <c r="BU165" s="487">
        <v>38687</v>
      </c>
      <c r="BV165" s="485">
        <v>38718</v>
      </c>
      <c r="BW165" s="486">
        <v>38749</v>
      </c>
      <c r="BX165" s="486">
        <v>38777</v>
      </c>
      <c r="BY165" s="486">
        <v>38808</v>
      </c>
      <c r="BZ165" s="486">
        <v>38838</v>
      </c>
      <c r="CA165" s="486">
        <v>38869</v>
      </c>
      <c r="CB165" s="486">
        <v>38899</v>
      </c>
      <c r="CC165" s="486">
        <v>38930</v>
      </c>
      <c r="CD165" s="486">
        <v>38961</v>
      </c>
      <c r="CE165" s="486">
        <v>38991</v>
      </c>
      <c r="CF165" s="486">
        <v>39022</v>
      </c>
      <c r="CG165" s="487">
        <v>39052</v>
      </c>
      <c r="CH165" s="485">
        <v>39083</v>
      </c>
      <c r="CI165" s="486">
        <v>39114</v>
      </c>
      <c r="CJ165" s="486">
        <v>39142</v>
      </c>
      <c r="CK165" s="486">
        <v>39173</v>
      </c>
      <c r="CL165" s="486">
        <v>39203</v>
      </c>
      <c r="CM165" s="486">
        <v>39234</v>
      </c>
      <c r="CN165" s="486">
        <v>39264</v>
      </c>
      <c r="CO165" s="486">
        <v>39295</v>
      </c>
      <c r="CP165" s="486">
        <v>39326</v>
      </c>
      <c r="CQ165" s="486">
        <v>39356</v>
      </c>
      <c r="CR165" s="486">
        <v>39387</v>
      </c>
      <c r="CS165" s="487">
        <v>39417</v>
      </c>
      <c r="CT165" s="485">
        <v>39448</v>
      </c>
      <c r="CU165" s="486">
        <v>39479</v>
      </c>
      <c r="CV165" s="486">
        <v>39508</v>
      </c>
      <c r="CW165" s="486">
        <v>39539</v>
      </c>
      <c r="CX165" s="486">
        <v>39569</v>
      </c>
      <c r="CY165" s="486">
        <v>39600</v>
      </c>
      <c r="CZ165" s="486">
        <v>39630</v>
      </c>
      <c r="DA165" s="486">
        <v>39661</v>
      </c>
      <c r="DB165" s="486">
        <v>39692</v>
      </c>
      <c r="DC165" s="486">
        <v>39722</v>
      </c>
      <c r="DD165" s="486">
        <v>39753</v>
      </c>
      <c r="DE165" s="487">
        <v>39783</v>
      </c>
      <c r="DF165" s="485">
        <v>39814</v>
      </c>
      <c r="DG165" s="486">
        <v>39845</v>
      </c>
      <c r="DH165" s="486">
        <v>39873</v>
      </c>
      <c r="DI165" s="486">
        <v>39904</v>
      </c>
      <c r="DJ165" s="486">
        <v>39934</v>
      </c>
      <c r="DK165" s="486">
        <v>39965</v>
      </c>
      <c r="DL165" s="486">
        <v>39995</v>
      </c>
      <c r="DM165" s="486">
        <v>40026</v>
      </c>
      <c r="DN165" s="486">
        <v>40057</v>
      </c>
      <c r="DO165" s="486">
        <v>40087</v>
      </c>
      <c r="DP165" s="486">
        <v>40118</v>
      </c>
      <c r="DQ165" s="486">
        <v>40148</v>
      </c>
      <c r="DR165" s="485">
        <v>40179</v>
      </c>
      <c r="DS165" s="486">
        <v>40210</v>
      </c>
      <c r="DT165" s="486">
        <v>40238</v>
      </c>
      <c r="DU165" s="486">
        <v>40269</v>
      </c>
      <c r="DV165" s="486">
        <v>40299</v>
      </c>
      <c r="DW165" s="486">
        <v>40330</v>
      </c>
      <c r="DX165" s="486">
        <v>40360</v>
      </c>
      <c r="DY165" s="486">
        <v>40391</v>
      </c>
      <c r="DZ165" s="488">
        <v>40422</v>
      </c>
      <c r="EA165" s="488">
        <v>40452</v>
      </c>
      <c r="EB165" s="488" t="s">
        <v>43</v>
      </c>
      <c r="EC165" s="488">
        <v>40513</v>
      </c>
      <c r="ED165" s="488" t="s">
        <v>44</v>
      </c>
      <c r="EE165" s="488">
        <v>40575</v>
      </c>
      <c r="EF165" s="488">
        <v>40603</v>
      </c>
      <c r="EG165" s="488">
        <v>40634</v>
      </c>
      <c r="EH165" s="488">
        <v>40664</v>
      </c>
      <c r="EI165" s="488">
        <v>40695</v>
      </c>
      <c r="EJ165" s="488">
        <v>40725</v>
      </c>
      <c r="EK165" s="488">
        <v>40756</v>
      </c>
      <c r="EL165" s="488">
        <v>40787</v>
      </c>
      <c r="EM165" s="488">
        <v>40817</v>
      </c>
      <c r="EN165" s="488">
        <v>40848</v>
      </c>
      <c r="EO165" s="488">
        <v>40878</v>
      </c>
      <c r="EP165" s="488">
        <v>40909</v>
      </c>
      <c r="EQ165" s="488">
        <v>40940</v>
      </c>
      <c r="ER165" s="488">
        <v>40969</v>
      </c>
      <c r="ES165" s="488">
        <v>41000</v>
      </c>
      <c r="ET165" s="488">
        <v>41030</v>
      </c>
      <c r="EU165" s="488">
        <v>41061</v>
      </c>
      <c r="EV165" s="488">
        <v>41091</v>
      </c>
      <c r="EW165" s="488">
        <v>41122</v>
      </c>
      <c r="EX165" s="488">
        <v>41153</v>
      </c>
      <c r="EY165" s="488">
        <v>41183</v>
      </c>
      <c r="EZ165" s="488">
        <v>41214</v>
      </c>
      <c r="FA165" s="488">
        <v>41244</v>
      </c>
      <c r="FB165" s="488">
        <v>41275</v>
      </c>
      <c r="FC165" s="488">
        <v>41306</v>
      </c>
      <c r="FD165" s="488">
        <v>41334</v>
      </c>
      <c r="FE165" s="488">
        <v>41365</v>
      </c>
      <c r="FF165" s="488">
        <v>41395</v>
      </c>
      <c r="FG165" s="488">
        <v>41426</v>
      </c>
      <c r="FH165" s="488">
        <v>41456</v>
      </c>
      <c r="FI165" s="488">
        <v>41487</v>
      </c>
      <c r="FJ165" s="488">
        <v>41518</v>
      </c>
      <c r="FK165" s="488">
        <v>41548</v>
      </c>
      <c r="FL165" s="488">
        <v>41579</v>
      </c>
      <c r="FM165" s="488">
        <v>41609</v>
      </c>
      <c r="FN165" s="488">
        <v>41640</v>
      </c>
      <c r="FO165" s="488">
        <v>41671</v>
      </c>
      <c r="FP165" s="488">
        <v>41699</v>
      </c>
      <c r="FQ165" s="488">
        <v>41730</v>
      </c>
      <c r="FR165" s="488">
        <v>41760</v>
      </c>
      <c r="FS165" s="488">
        <v>41791</v>
      </c>
      <c r="FT165" s="488">
        <v>41821</v>
      </c>
      <c r="FU165" s="488">
        <v>41852</v>
      </c>
      <c r="FV165" s="488">
        <v>41883</v>
      </c>
      <c r="FW165" s="488">
        <v>41913</v>
      </c>
      <c r="FX165" s="488">
        <v>41944</v>
      </c>
      <c r="FY165" s="488">
        <v>41974</v>
      </c>
      <c r="FZ165" s="488">
        <v>42005</v>
      </c>
      <c r="GA165" s="488">
        <v>42036</v>
      </c>
      <c r="GB165" s="488">
        <v>42064</v>
      </c>
      <c r="GC165" s="488">
        <v>42095</v>
      </c>
      <c r="GD165" s="488">
        <v>42125</v>
      </c>
      <c r="GE165" s="488">
        <v>42156</v>
      </c>
      <c r="GF165" s="488">
        <v>42186</v>
      </c>
      <c r="GG165" s="488">
        <v>42217</v>
      </c>
      <c r="GH165" s="488">
        <v>42248</v>
      </c>
      <c r="GI165" s="488">
        <v>42278</v>
      </c>
      <c r="GJ165" s="488">
        <v>42309</v>
      </c>
      <c r="GK165" s="488">
        <v>42339</v>
      </c>
      <c r="GL165" s="488">
        <v>42370</v>
      </c>
      <c r="GM165" s="488">
        <v>42401</v>
      </c>
      <c r="GN165" s="488">
        <v>42430</v>
      </c>
      <c r="GO165" s="488">
        <v>42461</v>
      </c>
      <c r="GP165" s="488">
        <v>42491</v>
      </c>
      <c r="GQ165" s="488">
        <v>42522</v>
      </c>
      <c r="GR165" s="488">
        <v>42552</v>
      </c>
      <c r="GS165" s="488">
        <v>42583</v>
      </c>
      <c r="GT165" s="488">
        <v>42614</v>
      </c>
      <c r="GU165" s="488">
        <v>42644</v>
      </c>
      <c r="GV165" s="488">
        <v>42675</v>
      </c>
      <c r="GW165" s="488">
        <v>42705</v>
      </c>
      <c r="GX165" s="488">
        <v>42736</v>
      </c>
      <c r="GY165" s="488">
        <v>42767</v>
      </c>
      <c r="GZ165" s="488">
        <v>42795</v>
      </c>
      <c r="HA165" s="488">
        <v>42826</v>
      </c>
      <c r="HB165" s="488">
        <v>42856</v>
      </c>
      <c r="HC165" s="488">
        <v>42887</v>
      </c>
      <c r="HD165" s="488">
        <v>42917</v>
      </c>
      <c r="HE165" s="488">
        <v>42948</v>
      </c>
      <c r="HF165" s="488">
        <v>42979</v>
      </c>
      <c r="HG165" s="488">
        <v>43009</v>
      </c>
      <c r="HH165" s="488">
        <v>43040</v>
      </c>
      <c r="HI165" s="488">
        <v>43070</v>
      </c>
      <c r="HJ165" s="488">
        <v>43101</v>
      </c>
      <c r="HK165" s="488">
        <v>43132</v>
      </c>
      <c r="HL165" s="488">
        <v>43160</v>
      </c>
      <c r="HM165" s="488">
        <v>43191</v>
      </c>
      <c r="HN165" s="488">
        <v>43221</v>
      </c>
      <c r="HO165" s="488">
        <v>43252</v>
      </c>
      <c r="HP165" s="488">
        <v>43282</v>
      </c>
      <c r="HQ165" s="488">
        <v>43313</v>
      </c>
      <c r="HR165" s="488">
        <v>43344</v>
      </c>
      <c r="HS165" s="488">
        <v>43374</v>
      </c>
      <c r="HT165" s="488">
        <v>43405</v>
      </c>
      <c r="HU165" s="488">
        <v>43435</v>
      </c>
      <c r="HV165" s="223">
        <v>43466</v>
      </c>
      <c r="HW165" s="223">
        <v>43497</v>
      </c>
      <c r="HX165" s="223">
        <v>43525</v>
      </c>
      <c r="HY165" s="223">
        <v>43556</v>
      </c>
      <c r="HZ165" s="223">
        <v>43586</v>
      </c>
      <c r="IA165" s="223">
        <v>43617</v>
      </c>
      <c r="IB165" s="223">
        <v>43647</v>
      </c>
      <c r="IC165" s="223">
        <v>43678</v>
      </c>
      <c r="ID165" s="223">
        <v>43709</v>
      </c>
      <c r="IE165" s="223">
        <v>43739</v>
      </c>
      <c r="IF165" s="224">
        <v>43770</v>
      </c>
      <c r="IG165" s="224">
        <v>43800</v>
      </c>
      <c r="IH165" s="224">
        <v>43831</v>
      </c>
      <c r="II165" s="224">
        <v>43862</v>
      </c>
      <c r="IJ165" s="224">
        <v>43891</v>
      </c>
      <c r="IK165" s="224">
        <v>43922</v>
      </c>
      <c r="IL165" s="224">
        <v>43952</v>
      </c>
      <c r="IM165" s="224">
        <v>43983</v>
      </c>
      <c r="IN165" s="224">
        <v>44013</v>
      </c>
      <c r="IO165" s="224">
        <v>44044</v>
      </c>
      <c r="IP165" s="508">
        <v>44075</v>
      </c>
      <c r="IQ165" s="508">
        <v>44105</v>
      </c>
      <c r="IR165" s="508">
        <v>44136</v>
      </c>
      <c r="IS165" s="508">
        <v>44166</v>
      </c>
      <c r="IT165" s="271">
        <v>44197</v>
      </c>
      <c r="IU165" s="271">
        <v>44228</v>
      </c>
      <c r="IV165" s="271">
        <v>44256</v>
      </c>
      <c r="IW165" s="271">
        <v>44287</v>
      </c>
      <c r="IX165" s="271">
        <v>44317</v>
      </c>
      <c r="IY165" s="271">
        <v>44348</v>
      </c>
      <c r="IZ165" s="271">
        <v>44378</v>
      </c>
      <c r="JA165" s="271">
        <v>44409</v>
      </c>
      <c r="JB165" s="271">
        <v>44440</v>
      </c>
      <c r="JC165" s="271">
        <v>44470</v>
      </c>
      <c r="JD165" s="271">
        <v>44501</v>
      </c>
      <c r="JE165" s="271">
        <v>44531</v>
      </c>
      <c r="JF165" s="271">
        <v>44562</v>
      </c>
      <c r="JG165" s="271">
        <v>44593</v>
      </c>
      <c r="JH165" s="271">
        <v>44621</v>
      </c>
      <c r="JI165" s="271">
        <v>44652</v>
      </c>
      <c r="JJ165" s="271">
        <v>44682</v>
      </c>
      <c r="JK165" s="271">
        <v>44713</v>
      </c>
      <c r="JL165" s="271">
        <v>44743</v>
      </c>
      <c r="JM165" s="271">
        <v>44774</v>
      </c>
      <c r="JN165" s="271">
        <v>44805</v>
      </c>
      <c r="JO165" s="271">
        <v>44835</v>
      </c>
      <c r="JP165" s="271">
        <v>44866</v>
      </c>
      <c r="JQ165" s="271">
        <v>44896</v>
      </c>
      <c r="JR165" s="271">
        <v>44927</v>
      </c>
      <c r="JS165" s="271">
        <v>44958</v>
      </c>
      <c r="JT165" s="271">
        <v>44986</v>
      </c>
      <c r="JU165" s="271">
        <f t="shared" ref="JU165:JZ165" si="108">JU11</f>
        <v>45017</v>
      </c>
      <c r="JV165" s="271">
        <f t="shared" si="108"/>
        <v>45047</v>
      </c>
      <c r="JW165" s="271">
        <f t="shared" si="108"/>
        <v>45078</v>
      </c>
      <c r="JX165" s="271">
        <f t="shared" si="108"/>
        <v>45108</v>
      </c>
      <c r="JY165" s="271">
        <f t="shared" si="108"/>
        <v>45139</v>
      </c>
      <c r="JZ165" s="271">
        <f t="shared" si="108"/>
        <v>45170</v>
      </c>
      <c r="KA165" s="271">
        <f t="shared" ref="KA165:KB165" si="109">KA11</f>
        <v>45200</v>
      </c>
      <c r="KB165" s="271">
        <f t="shared" si="109"/>
        <v>45231</v>
      </c>
      <c r="KC165" s="271">
        <f t="shared" ref="KC165:KD165" si="110">KC11</f>
        <v>45261</v>
      </c>
      <c r="KD165" s="271">
        <f t="shared" si="110"/>
        <v>45292</v>
      </c>
      <c r="KE165" s="271">
        <f>KE11</f>
        <v>45323</v>
      </c>
    </row>
    <row r="166" spans="1:291" ht="13">
      <c r="A166" s="296" t="s">
        <v>274</v>
      </c>
      <c r="B166" s="287"/>
      <c r="C166" s="287"/>
      <c r="D166" s="287"/>
      <c r="E166" s="287"/>
      <c r="F166" s="287"/>
      <c r="G166" s="287"/>
      <c r="H166" s="287"/>
      <c r="I166" s="287"/>
      <c r="J166" s="287"/>
      <c r="K166" s="287"/>
      <c r="L166" s="287"/>
      <c r="M166" s="287"/>
      <c r="N166" s="287"/>
      <c r="O166" s="287"/>
      <c r="P166" s="287"/>
      <c r="Q166" s="287"/>
      <c r="R166" s="287"/>
      <c r="S166" s="287"/>
      <c r="T166" s="287"/>
      <c r="U166" s="287"/>
      <c r="V166" s="287"/>
      <c r="W166" s="287"/>
      <c r="X166" s="287"/>
      <c r="Y166" s="287"/>
      <c r="Z166" s="287"/>
      <c r="AA166" s="287"/>
      <c r="AB166" s="287"/>
      <c r="AC166" s="287"/>
      <c r="AD166" s="287"/>
      <c r="AE166" s="287"/>
      <c r="AF166" s="287"/>
      <c r="AG166" s="287"/>
      <c r="AH166" s="287"/>
      <c r="AI166" s="287"/>
      <c r="AJ166" s="287"/>
      <c r="AK166" s="287"/>
      <c r="AL166" s="287"/>
      <c r="AM166" s="287"/>
      <c r="AN166" s="287"/>
      <c r="AO166" s="287"/>
      <c r="AP166" s="287"/>
      <c r="AQ166" s="287"/>
      <c r="AR166" s="287"/>
      <c r="AS166" s="287"/>
      <c r="AT166" s="287"/>
      <c r="AU166" s="287"/>
      <c r="AV166" s="287"/>
      <c r="AW166" s="287"/>
      <c r="AX166" s="287"/>
      <c r="AY166" s="287"/>
      <c r="AZ166" s="287"/>
      <c r="BA166" s="287"/>
      <c r="BB166" s="287"/>
      <c r="BC166" s="287"/>
      <c r="BD166" s="287"/>
      <c r="BE166" s="287"/>
      <c r="BF166" s="287"/>
      <c r="BG166" s="287"/>
      <c r="BH166" s="287"/>
      <c r="BI166" s="287"/>
      <c r="BJ166" s="362">
        <v>63704</v>
      </c>
      <c r="BK166" s="362">
        <v>53895</v>
      </c>
      <c r="BL166" s="362">
        <v>60682</v>
      </c>
      <c r="BM166" s="362">
        <v>61421</v>
      </c>
      <c r="BN166" s="362">
        <v>56380</v>
      </c>
      <c r="BO166" s="362">
        <v>52519</v>
      </c>
      <c r="BP166" s="362">
        <v>68826</v>
      </c>
      <c r="BQ166" s="362">
        <v>60248</v>
      </c>
      <c r="BR166" s="362">
        <v>61896</v>
      </c>
      <c r="BS166" s="362">
        <v>57315</v>
      </c>
      <c r="BT166" s="362">
        <v>59040</v>
      </c>
      <c r="BU166" s="362">
        <v>51921</v>
      </c>
      <c r="BV166" s="362">
        <v>71886</v>
      </c>
      <c r="BW166" s="362">
        <v>48927</v>
      </c>
      <c r="BX166" s="362">
        <v>52931</v>
      </c>
      <c r="BY166" s="362">
        <v>145901</v>
      </c>
      <c r="BZ166" s="362">
        <v>165190</v>
      </c>
      <c r="CA166" s="362">
        <v>140980</v>
      </c>
      <c r="CB166" s="362">
        <v>167706</v>
      </c>
      <c r="CC166" s="362">
        <v>151032</v>
      </c>
      <c r="CD166" s="362">
        <v>172311</v>
      </c>
      <c r="CE166" s="362">
        <v>162762</v>
      </c>
      <c r="CF166" s="362">
        <v>179119</v>
      </c>
      <c r="CG166" s="362">
        <v>175123</v>
      </c>
      <c r="CH166" s="362">
        <v>180483</v>
      </c>
      <c r="CI166" s="362">
        <v>203730</v>
      </c>
      <c r="CJ166" s="362">
        <v>270352</v>
      </c>
      <c r="CK166" s="362">
        <v>244496</v>
      </c>
      <c r="CL166" s="362">
        <v>394341</v>
      </c>
      <c r="CM166" s="362">
        <v>300389</v>
      </c>
      <c r="CN166" s="362">
        <v>415148</v>
      </c>
      <c r="CO166" s="362">
        <v>315938</v>
      </c>
      <c r="CP166" s="362">
        <v>318480</v>
      </c>
      <c r="CQ166" s="362">
        <v>243599</v>
      </c>
      <c r="CR166" s="362">
        <v>316911</v>
      </c>
      <c r="CS166" s="362">
        <v>247481</v>
      </c>
      <c r="CT166" s="362">
        <v>334360</v>
      </c>
      <c r="CU166" s="362">
        <v>308344</v>
      </c>
      <c r="CV166" s="362">
        <v>351839</v>
      </c>
      <c r="CW166" s="362">
        <v>272278</v>
      </c>
      <c r="CX166" s="362">
        <v>395467</v>
      </c>
      <c r="CY166" s="362">
        <v>310580</v>
      </c>
      <c r="CZ166" s="362">
        <v>294530</v>
      </c>
      <c r="DA166" s="362">
        <v>253510</v>
      </c>
      <c r="DB166" s="362">
        <v>289178</v>
      </c>
      <c r="DC166" s="362">
        <v>230447</v>
      </c>
      <c r="DD166" s="362">
        <v>224629</v>
      </c>
      <c r="DE166" s="362">
        <v>134269</v>
      </c>
      <c r="DF166" s="362">
        <v>198836</v>
      </c>
      <c r="DG166" s="362">
        <v>171025</v>
      </c>
      <c r="DH166" s="362">
        <v>328588</v>
      </c>
      <c r="DI166" s="362">
        <v>277975</v>
      </c>
      <c r="DJ166" s="362">
        <v>341374</v>
      </c>
      <c r="DK166" s="362">
        <v>238581</v>
      </c>
      <c r="DL166" s="362">
        <v>285386</v>
      </c>
      <c r="DM166" s="362">
        <v>261960</v>
      </c>
      <c r="DN166" s="362">
        <v>303482</v>
      </c>
      <c r="DO166" s="362">
        <v>268325</v>
      </c>
      <c r="DP166" s="362">
        <v>301262</v>
      </c>
      <c r="DQ166" s="362">
        <v>148662</v>
      </c>
      <c r="DR166" s="362">
        <v>245971</v>
      </c>
      <c r="DS166" s="362">
        <v>185437</v>
      </c>
      <c r="DT166" s="362">
        <v>219011</v>
      </c>
      <c r="DU166" s="362">
        <v>196402</v>
      </c>
      <c r="DV166" s="362">
        <v>292980</v>
      </c>
      <c r="DW166" s="362">
        <v>206973</v>
      </c>
      <c r="DX166" s="362">
        <v>314948</v>
      </c>
      <c r="DY166" s="362">
        <v>254426</v>
      </c>
      <c r="DZ166" s="362">
        <v>337123</v>
      </c>
      <c r="EA166" s="362">
        <v>266188</v>
      </c>
      <c r="EB166" s="362">
        <v>352276</v>
      </c>
      <c r="EC166" s="362">
        <v>238277</v>
      </c>
      <c r="ED166" s="362">
        <v>318279</v>
      </c>
      <c r="EE166" s="362">
        <v>271535</v>
      </c>
      <c r="EF166" s="362">
        <v>356577</v>
      </c>
      <c r="EG166" s="362">
        <v>291185</v>
      </c>
      <c r="EH166" s="362">
        <v>400570</v>
      </c>
      <c r="EI166" s="362">
        <v>354119</v>
      </c>
      <c r="EJ166" s="362">
        <v>625560</v>
      </c>
      <c r="EK166" s="362">
        <v>637532</v>
      </c>
      <c r="EL166" s="362">
        <v>705660</v>
      </c>
      <c r="EM166" s="362">
        <v>709851</v>
      </c>
      <c r="EN166" s="362">
        <v>1138257</v>
      </c>
      <c r="EO166" s="362">
        <v>615916</v>
      </c>
      <c r="EP166" s="362">
        <v>1056993</v>
      </c>
      <c r="EQ166" s="362">
        <v>728500</v>
      </c>
      <c r="ER166" s="362">
        <v>951105</v>
      </c>
      <c r="ES166" s="362">
        <v>925543</v>
      </c>
      <c r="ET166" s="362">
        <v>1439679</v>
      </c>
      <c r="EU166" s="362">
        <v>564864</v>
      </c>
      <c r="EV166" s="362">
        <v>715404</v>
      </c>
      <c r="EW166" s="362">
        <v>619969</v>
      </c>
      <c r="EX166" s="362">
        <v>734560</v>
      </c>
      <c r="EY166" s="362">
        <v>607258</v>
      </c>
      <c r="EZ166" s="362">
        <v>729801</v>
      </c>
      <c r="FA166" s="362">
        <v>416987</v>
      </c>
      <c r="FB166" s="362">
        <v>680103</v>
      </c>
      <c r="FC166" s="362">
        <v>635713</v>
      </c>
      <c r="FD166" s="362">
        <v>770766</v>
      </c>
      <c r="FE166" s="362">
        <v>712083</v>
      </c>
      <c r="FF166" s="362">
        <v>775154</v>
      </c>
      <c r="FG166" s="362">
        <v>621801</v>
      </c>
      <c r="FH166" s="362">
        <v>706081</v>
      </c>
      <c r="FI166" s="362">
        <v>622220</v>
      </c>
      <c r="FJ166" s="362">
        <v>558515</v>
      </c>
      <c r="FK166" s="362">
        <v>470003</v>
      </c>
      <c r="FL166" s="362">
        <v>551463</v>
      </c>
      <c r="FM166" s="362">
        <v>367751</v>
      </c>
      <c r="FN166" s="362">
        <v>514668</v>
      </c>
      <c r="FO166" s="362">
        <v>498810</v>
      </c>
      <c r="FP166" s="362">
        <v>615954</v>
      </c>
      <c r="FQ166" s="362">
        <v>539430</v>
      </c>
      <c r="FR166" s="362">
        <v>666641</v>
      </c>
      <c r="FS166" s="362">
        <v>669528</v>
      </c>
      <c r="FT166" s="362">
        <v>870816</v>
      </c>
      <c r="FU166" s="362">
        <v>978497</v>
      </c>
      <c r="FV166" s="362">
        <v>1187999</v>
      </c>
      <c r="FW166" s="362">
        <v>1017314</v>
      </c>
      <c r="FX166" s="362">
        <v>1058695</v>
      </c>
      <c r="FY166" s="362">
        <v>477466</v>
      </c>
      <c r="FZ166" s="362">
        <v>649476</v>
      </c>
      <c r="GA166" s="362">
        <v>594668</v>
      </c>
      <c r="GB166" s="362">
        <v>704141</v>
      </c>
      <c r="GC166" s="362">
        <v>607183</v>
      </c>
      <c r="GD166" s="362">
        <v>666910</v>
      </c>
      <c r="GE166" s="362">
        <v>540682</v>
      </c>
      <c r="GF166" s="362">
        <v>645772</v>
      </c>
      <c r="GG166" s="362">
        <v>703118</v>
      </c>
      <c r="GH166" s="362">
        <v>688174</v>
      </c>
      <c r="GI166" s="362">
        <v>560957</v>
      </c>
      <c r="GJ166" s="362">
        <v>577792</v>
      </c>
      <c r="GK166" s="362">
        <v>371820</v>
      </c>
      <c r="GL166" s="362">
        <v>451077</v>
      </c>
      <c r="GM166" s="362">
        <v>388241</v>
      </c>
      <c r="GN166" s="362">
        <v>360574</v>
      </c>
      <c r="GO166" s="362">
        <v>325014</v>
      </c>
      <c r="GP166" s="362">
        <v>376857</v>
      </c>
      <c r="GQ166" s="362">
        <v>327798</v>
      </c>
      <c r="GR166" s="362">
        <v>329159</v>
      </c>
      <c r="GS166" s="362">
        <v>324745</v>
      </c>
      <c r="GT166" s="362">
        <v>337393</v>
      </c>
      <c r="GU166" s="362">
        <v>358094</v>
      </c>
      <c r="GV166" s="362">
        <v>366095</v>
      </c>
      <c r="GW166" s="362">
        <v>320784</v>
      </c>
      <c r="GX166" s="362">
        <v>340250.4</v>
      </c>
      <c r="GY166" s="362">
        <v>311101.59999999998</v>
      </c>
      <c r="GZ166" s="362">
        <v>360255</v>
      </c>
      <c r="HA166" s="362">
        <v>294775.8</v>
      </c>
      <c r="HB166" s="362">
        <v>366663.6</v>
      </c>
      <c r="HC166" s="362">
        <v>289464.8</v>
      </c>
      <c r="HD166" s="362">
        <v>314118</v>
      </c>
      <c r="HE166" s="362">
        <v>400806.40000000002</v>
      </c>
      <c r="HF166" s="362">
        <v>476989.8</v>
      </c>
      <c r="HG166" s="362">
        <v>455792.6</v>
      </c>
      <c r="HH166" s="362">
        <v>465888.2</v>
      </c>
      <c r="HI166" s="362">
        <v>401369.59999999998</v>
      </c>
      <c r="HJ166" s="362">
        <v>444463.2</v>
      </c>
      <c r="HK166" s="362">
        <v>427003.6</v>
      </c>
      <c r="HL166" s="362">
        <v>471996.6</v>
      </c>
      <c r="HM166" s="362">
        <v>438638.8</v>
      </c>
      <c r="HN166" s="362">
        <v>521600.6</v>
      </c>
      <c r="HO166" s="362">
        <v>384749.6</v>
      </c>
      <c r="HP166" s="362">
        <v>388675.8</v>
      </c>
      <c r="HQ166" s="362">
        <v>395153</v>
      </c>
      <c r="HR166" s="362">
        <v>419841.2</v>
      </c>
      <c r="HS166" s="362">
        <v>474094.4</v>
      </c>
      <c r="HT166" s="362">
        <v>488526.4</v>
      </c>
      <c r="HU166" s="362">
        <v>454259.6</v>
      </c>
      <c r="HV166" s="362">
        <v>506963</v>
      </c>
      <c r="HW166" s="362">
        <v>462462</v>
      </c>
      <c r="HX166" s="362">
        <v>517484</v>
      </c>
      <c r="HY166" s="362">
        <v>480709.2</v>
      </c>
      <c r="HZ166" s="362">
        <v>515187.8</v>
      </c>
      <c r="IA166" s="145">
        <v>500384.2</v>
      </c>
      <c r="IB166" s="145">
        <v>604784</v>
      </c>
      <c r="IC166" s="145">
        <v>556113.19999999995</v>
      </c>
      <c r="ID166" s="145">
        <v>762639</v>
      </c>
      <c r="IE166" s="145">
        <v>544913.80000000005</v>
      </c>
      <c r="IF166" s="483">
        <v>621980</v>
      </c>
      <c r="IG166" s="483">
        <v>538697</v>
      </c>
      <c r="IH166" s="483">
        <v>771906.6</v>
      </c>
      <c r="II166" s="483">
        <v>795051.4</v>
      </c>
      <c r="IJ166" s="483">
        <v>854756.2</v>
      </c>
      <c r="IK166" s="483">
        <v>618162.6</v>
      </c>
      <c r="IL166" s="483">
        <v>693229.2</v>
      </c>
      <c r="IM166" s="483">
        <v>559471.80000000005</v>
      </c>
      <c r="IN166" s="483">
        <v>682025</v>
      </c>
      <c r="IO166" s="483">
        <v>649056.80000000005</v>
      </c>
      <c r="IP166" s="483">
        <v>730126.2</v>
      </c>
      <c r="IQ166" s="483">
        <v>673212.2</v>
      </c>
      <c r="IR166" s="483">
        <v>720694.8</v>
      </c>
      <c r="IS166" s="483">
        <v>594645</v>
      </c>
      <c r="IT166" s="483">
        <v>767842.4</v>
      </c>
      <c r="IU166" s="528">
        <v>721776.4</v>
      </c>
      <c r="IV166" s="528">
        <v>811951</v>
      </c>
      <c r="IW166" s="528">
        <v>698955.6</v>
      </c>
      <c r="IX166" s="528">
        <v>798542.8</v>
      </c>
      <c r="IY166" s="528">
        <v>627465.19999999995</v>
      </c>
      <c r="IZ166" s="528">
        <v>708794.28</v>
      </c>
      <c r="JA166" s="528">
        <v>696060.28</v>
      </c>
      <c r="JB166" s="528">
        <v>724525.84</v>
      </c>
      <c r="JC166" s="528">
        <v>756323.67999999993</v>
      </c>
      <c r="JD166" s="528">
        <v>743269.88</v>
      </c>
      <c r="JE166" s="528">
        <v>662084.91999999993</v>
      </c>
      <c r="JF166" s="528">
        <v>739421.08000000007</v>
      </c>
      <c r="JG166" s="528">
        <v>653682.32000000007</v>
      </c>
      <c r="JH166" s="528">
        <v>617447.96</v>
      </c>
      <c r="JI166" s="528">
        <v>589390.80000000005</v>
      </c>
      <c r="JJ166" s="528">
        <v>652666.4</v>
      </c>
      <c r="JK166" s="528">
        <v>668204.96761904738</v>
      </c>
      <c r="JL166" s="528">
        <v>559012.96</v>
      </c>
      <c r="JM166" s="528">
        <v>600821.60869565187</v>
      </c>
      <c r="JN166" s="528">
        <v>691631</v>
      </c>
      <c r="JO166" s="528">
        <v>688564</v>
      </c>
      <c r="JP166" s="528">
        <v>671241.8</v>
      </c>
      <c r="JQ166" s="528">
        <v>625038.6</v>
      </c>
      <c r="JR166" s="528">
        <v>594118.40000000002</v>
      </c>
      <c r="JS166" s="528">
        <v>631010.19999999995</v>
      </c>
      <c r="JT166" s="528">
        <v>628944</v>
      </c>
      <c r="JU166" s="528">
        <v>579726.6</v>
      </c>
      <c r="JV166" s="528">
        <v>598864.4</v>
      </c>
      <c r="JW166" s="528">
        <v>582495.80000000005</v>
      </c>
      <c r="JX166" s="528">
        <v>589452.4</v>
      </c>
      <c r="JY166" s="528">
        <v>656217</v>
      </c>
      <c r="JZ166" s="528">
        <v>614811.80000000005</v>
      </c>
      <c r="KA166" s="528">
        <v>734165</v>
      </c>
      <c r="KB166" s="528">
        <v>638028</v>
      </c>
      <c r="KC166" s="528">
        <v>560973.4</v>
      </c>
      <c r="KD166" s="528">
        <v>593176.19999999995</v>
      </c>
      <c r="KE166" s="528">
        <v>600443</v>
      </c>
    </row>
    <row r="167" spans="1:291" ht="13">
      <c r="A167" s="76" t="s">
        <v>315</v>
      </c>
      <c r="ID167" s="25"/>
    </row>
    <row r="168" spans="1:291">
      <c r="A168" s="76" t="s">
        <v>399</v>
      </c>
    </row>
    <row r="171" spans="1:291" ht="15.5">
      <c r="A171" s="378" t="s">
        <v>380</v>
      </c>
    </row>
    <row r="172" spans="1:291" ht="13">
      <c r="A172" s="310" t="s">
        <v>448</v>
      </c>
      <c r="B172" s="226">
        <v>36526</v>
      </c>
      <c r="C172" s="227">
        <v>36557</v>
      </c>
      <c r="D172" s="227">
        <v>36586</v>
      </c>
      <c r="E172" s="227">
        <v>36617</v>
      </c>
      <c r="F172" s="227">
        <v>36647</v>
      </c>
      <c r="G172" s="227">
        <v>36678</v>
      </c>
      <c r="H172" s="227">
        <v>36708</v>
      </c>
      <c r="I172" s="227">
        <v>36739</v>
      </c>
      <c r="J172" s="227">
        <v>36770</v>
      </c>
      <c r="K172" s="227">
        <v>36800</v>
      </c>
      <c r="L172" s="227">
        <v>36831</v>
      </c>
      <c r="M172" s="228">
        <v>36861</v>
      </c>
      <c r="N172" s="226">
        <v>36892</v>
      </c>
      <c r="O172" s="227">
        <v>36923</v>
      </c>
      <c r="P172" s="227">
        <v>36951</v>
      </c>
      <c r="Q172" s="227">
        <v>36982</v>
      </c>
      <c r="R172" s="227">
        <v>37012</v>
      </c>
      <c r="S172" s="227">
        <v>37043</v>
      </c>
      <c r="T172" s="227">
        <v>37073</v>
      </c>
      <c r="U172" s="227">
        <v>37104</v>
      </c>
      <c r="V172" s="227">
        <v>37135</v>
      </c>
      <c r="W172" s="227">
        <v>37165</v>
      </c>
      <c r="X172" s="227">
        <v>37196</v>
      </c>
      <c r="Y172" s="228">
        <v>37226</v>
      </c>
      <c r="Z172" s="226">
        <v>37257</v>
      </c>
      <c r="AA172" s="227">
        <v>37288</v>
      </c>
      <c r="AB172" s="227">
        <v>37316</v>
      </c>
      <c r="AC172" s="227">
        <v>37347</v>
      </c>
      <c r="AD172" s="227">
        <v>37377</v>
      </c>
      <c r="AE172" s="227">
        <v>37408</v>
      </c>
      <c r="AF172" s="227">
        <v>37438</v>
      </c>
      <c r="AG172" s="227">
        <v>37469</v>
      </c>
      <c r="AH172" s="227">
        <v>37500</v>
      </c>
      <c r="AI172" s="227">
        <v>37530</v>
      </c>
      <c r="AJ172" s="227">
        <v>37561</v>
      </c>
      <c r="AK172" s="228">
        <v>37591</v>
      </c>
      <c r="AL172" s="226">
        <v>37622</v>
      </c>
      <c r="AM172" s="227">
        <v>37653</v>
      </c>
      <c r="AN172" s="227">
        <v>37681</v>
      </c>
      <c r="AO172" s="227">
        <v>37712</v>
      </c>
      <c r="AP172" s="227">
        <v>37742</v>
      </c>
      <c r="AQ172" s="227">
        <v>37773</v>
      </c>
      <c r="AR172" s="227">
        <v>37803</v>
      </c>
      <c r="AS172" s="227">
        <v>37834</v>
      </c>
      <c r="AT172" s="227">
        <v>37865</v>
      </c>
      <c r="AU172" s="227">
        <v>37895</v>
      </c>
      <c r="AV172" s="227">
        <v>37926</v>
      </c>
      <c r="AW172" s="228">
        <v>37956</v>
      </c>
      <c r="AX172" s="226">
        <v>37987</v>
      </c>
      <c r="AY172" s="227">
        <v>38018</v>
      </c>
      <c r="AZ172" s="227">
        <v>38047</v>
      </c>
      <c r="BA172" s="227">
        <v>38078</v>
      </c>
      <c r="BB172" s="227">
        <v>38108</v>
      </c>
      <c r="BC172" s="227">
        <v>38139</v>
      </c>
      <c r="BD172" s="227">
        <v>38169</v>
      </c>
      <c r="BE172" s="227">
        <v>38200</v>
      </c>
      <c r="BF172" s="227">
        <v>38231</v>
      </c>
      <c r="BG172" s="227">
        <v>38261</v>
      </c>
      <c r="BH172" s="227">
        <v>38292</v>
      </c>
      <c r="BI172" s="228">
        <v>38322</v>
      </c>
      <c r="BJ172" s="226">
        <v>38353</v>
      </c>
      <c r="BK172" s="227">
        <v>38384</v>
      </c>
      <c r="BL172" s="227">
        <v>38412</v>
      </c>
      <c r="BM172" s="227">
        <v>38443</v>
      </c>
      <c r="BN172" s="227">
        <v>38473</v>
      </c>
      <c r="BO172" s="227">
        <v>38504</v>
      </c>
      <c r="BP172" s="227">
        <v>38534</v>
      </c>
      <c r="BQ172" s="227">
        <v>38565</v>
      </c>
      <c r="BR172" s="227">
        <v>38596</v>
      </c>
      <c r="BS172" s="227">
        <v>38626</v>
      </c>
      <c r="BT172" s="227">
        <v>38657</v>
      </c>
      <c r="BU172" s="228">
        <v>38687</v>
      </c>
      <c r="BV172" s="226">
        <v>38718</v>
      </c>
      <c r="BW172" s="227">
        <v>38749</v>
      </c>
      <c r="BX172" s="227">
        <v>38777</v>
      </c>
      <c r="BY172" s="227">
        <v>38808</v>
      </c>
      <c r="BZ172" s="227">
        <v>38838</v>
      </c>
      <c r="CA172" s="227">
        <v>38869</v>
      </c>
      <c r="CB172" s="227">
        <v>38899</v>
      </c>
      <c r="CC172" s="227">
        <v>38930</v>
      </c>
      <c r="CD172" s="227">
        <v>38961</v>
      </c>
      <c r="CE172" s="227">
        <v>38991</v>
      </c>
      <c r="CF172" s="227">
        <v>39022</v>
      </c>
      <c r="CG172" s="228">
        <v>39052</v>
      </c>
      <c r="CH172" s="226">
        <v>39083</v>
      </c>
      <c r="CI172" s="227">
        <v>39114</v>
      </c>
      <c r="CJ172" s="227">
        <v>39142</v>
      </c>
      <c r="CK172" s="227">
        <v>39173</v>
      </c>
      <c r="CL172" s="227">
        <v>39203</v>
      </c>
      <c r="CM172" s="227">
        <v>39234</v>
      </c>
      <c r="CN172" s="227">
        <v>39264</v>
      </c>
      <c r="CO172" s="227">
        <v>39295</v>
      </c>
      <c r="CP172" s="227">
        <v>39326</v>
      </c>
      <c r="CQ172" s="227">
        <v>39356</v>
      </c>
      <c r="CR172" s="227">
        <v>39387</v>
      </c>
      <c r="CS172" s="228">
        <v>39417</v>
      </c>
      <c r="CT172" s="226">
        <v>39448</v>
      </c>
      <c r="CU172" s="227">
        <v>39479</v>
      </c>
      <c r="CV172" s="227">
        <v>39508</v>
      </c>
      <c r="CW172" s="227">
        <v>39539</v>
      </c>
      <c r="CX172" s="227">
        <v>39569</v>
      </c>
      <c r="CY172" s="227">
        <v>39600</v>
      </c>
      <c r="CZ172" s="227">
        <v>39630</v>
      </c>
      <c r="DA172" s="227">
        <v>39661</v>
      </c>
      <c r="DB172" s="227">
        <v>39692</v>
      </c>
      <c r="DC172" s="227">
        <v>39722</v>
      </c>
      <c r="DD172" s="227">
        <v>39753</v>
      </c>
      <c r="DE172" s="228">
        <v>39783</v>
      </c>
      <c r="DF172" s="226">
        <v>39814</v>
      </c>
      <c r="DG172" s="227">
        <v>39845</v>
      </c>
      <c r="DH172" s="227">
        <v>39873</v>
      </c>
      <c r="DI172" s="227">
        <v>39904</v>
      </c>
      <c r="DJ172" s="227">
        <v>39934</v>
      </c>
      <c r="DK172" s="227">
        <v>39965</v>
      </c>
      <c r="DL172" s="227">
        <v>39995</v>
      </c>
      <c r="DM172" s="227">
        <v>40026</v>
      </c>
      <c r="DN172" s="227">
        <v>40057</v>
      </c>
      <c r="DO172" s="227">
        <v>40087</v>
      </c>
      <c r="DP172" s="227">
        <v>40118</v>
      </c>
      <c r="DQ172" s="227">
        <v>40148</v>
      </c>
      <c r="DR172" s="226">
        <v>40179</v>
      </c>
      <c r="DS172" s="227">
        <v>40210</v>
      </c>
      <c r="DT172" s="227">
        <v>40238</v>
      </c>
      <c r="DU172" s="227">
        <v>40269</v>
      </c>
      <c r="DV172" s="227">
        <v>40299</v>
      </c>
      <c r="DW172" s="227">
        <v>40330</v>
      </c>
      <c r="DX172" s="227">
        <v>40360</v>
      </c>
      <c r="DY172" s="227">
        <v>40391</v>
      </c>
      <c r="DZ172" s="467">
        <v>40422</v>
      </c>
      <c r="EA172" s="467">
        <v>40452</v>
      </c>
      <c r="EB172" s="467" t="s">
        <v>43</v>
      </c>
      <c r="EC172" s="467">
        <v>40513</v>
      </c>
      <c r="ED172" s="467" t="s">
        <v>44</v>
      </c>
      <c r="EE172" s="467">
        <v>40575</v>
      </c>
      <c r="EF172" s="467">
        <v>40603</v>
      </c>
      <c r="EG172" s="467">
        <v>40634</v>
      </c>
      <c r="EH172" s="467">
        <v>40664</v>
      </c>
      <c r="EI172" s="467">
        <v>40695</v>
      </c>
      <c r="EJ172" s="467">
        <v>40725</v>
      </c>
      <c r="EK172" s="467">
        <v>40756</v>
      </c>
      <c r="EL172" s="467">
        <v>40787</v>
      </c>
      <c r="EM172" s="467">
        <v>40817</v>
      </c>
      <c r="EN172" s="467">
        <v>40848</v>
      </c>
      <c r="EO172" s="467">
        <v>40878</v>
      </c>
      <c r="EP172" s="467">
        <v>40909</v>
      </c>
      <c r="EQ172" s="467">
        <v>40940</v>
      </c>
      <c r="ER172" s="467">
        <v>40969</v>
      </c>
      <c r="ES172" s="467">
        <v>41000</v>
      </c>
      <c r="ET172" s="467">
        <v>41030</v>
      </c>
      <c r="EU172" s="467">
        <v>41061</v>
      </c>
      <c r="EV172" s="467">
        <v>41091</v>
      </c>
      <c r="EW172" s="467">
        <v>41122</v>
      </c>
      <c r="EX172" s="467">
        <v>41153</v>
      </c>
      <c r="EY172" s="467">
        <v>41183</v>
      </c>
      <c r="EZ172" s="467">
        <v>41214</v>
      </c>
      <c r="FA172" s="467">
        <v>41244</v>
      </c>
      <c r="FB172" s="467">
        <v>41275</v>
      </c>
      <c r="FC172" s="467">
        <v>41306</v>
      </c>
      <c r="FD172" s="467">
        <v>41334</v>
      </c>
      <c r="FE172" s="467">
        <v>41365</v>
      </c>
      <c r="FF172" s="467">
        <v>41395</v>
      </c>
      <c r="FG172" s="467">
        <v>41426</v>
      </c>
      <c r="FH172" s="467">
        <v>41456</v>
      </c>
      <c r="FI172" s="467">
        <v>41487</v>
      </c>
      <c r="FJ172" s="467">
        <v>41518</v>
      </c>
      <c r="FK172" s="467">
        <v>41548</v>
      </c>
      <c r="FL172" s="467">
        <v>41579</v>
      </c>
      <c r="FM172" s="467">
        <v>41609</v>
      </c>
      <c r="FN172" s="467">
        <v>41640</v>
      </c>
      <c r="FO172" s="467">
        <v>41671</v>
      </c>
      <c r="FP172" s="467">
        <v>41699</v>
      </c>
      <c r="FQ172" s="467">
        <v>41730</v>
      </c>
      <c r="FR172" s="467">
        <v>41760</v>
      </c>
      <c r="FS172" s="467">
        <v>41791</v>
      </c>
      <c r="FT172" s="467">
        <v>41821</v>
      </c>
      <c r="FU172" s="467">
        <v>41852</v>
      </c>
      <c r="FV172" s="467">
        <v>41883</v>
      </c>
      <c r="FW172" s="467">
        <v>41913</v>
      </c>
      <c r="FX172" s="467">
        <v>41944</v>
      </c>
      <c r="FY172" s="467">
        <v>41974</v>
      </c>
      <c r="FZ172" s="467">
        <v>42005</v>
      </c>
      <c r="GA172" s="467">
        <v>42036</v>
      </c>
      <c r="GB172" s="467">
        <v>42064</v>
      </c>
      <c r="GC172" s="467">
        <v>42095</v>
      </c>
      <c r="GD172" s="467">
        <v>42125</v>
      </c>
      <c r="GE172" s="467">
        <v>42156</v>
      </c>
      <c r="GF172" s="467">
        <v>42186</v>
      </c>
      <c r="GG172" s="467">
        <v>42217</v>
      </c>
      <c r="GH172" s="467">
        <v>42248</v>
      </c>
      <c r="GI172" s="467">
        <v>42278</v>
      </c>
      <c r="GJ172" s="467">
        <v>42309</v>
      </c>
      <c r="GK172" s="467">
        <v>42339</v>
      </c>
      <c r="GL172" s="467">
        <v>42370</v>
      </c>
      <c r="GM172" s="467">
        <v>42401</v>
      </c>
      <c r="GN172" s="467">
        <v>42430</v>
      </c>
      <c r="GO172" s="467">
        <v>42461</v>
      </c>
      <c r="GP172" s="467">
        <v>42491</v>
      </c>
      <c r="GQ172" s="467">
        <v>42522</v>
      </c>
      <c r="GR172" s="467">
        <v>42552</v>
      </c>
      <c r="GS172" s="467">
        <v>42583</v>
      </c>
      <c r="GT172" s="467">
        <v>42614</v>
      </c>
      <c r="GU172" s="467">
        <v>42644</v>
      </c>
      <c r="GV172" s="467">
        <v>42675</v>
      </c>
      <c r="GW172" s="467">
        <v>42705</v>
      </c>
      <c r="GX172" s="467">
        <v>42736</v>
      </c>
      <c r="GY172" s="467">
        <v>42767</v>
      </c>
      <c r="GZ172" s="467">
        <v>42795</v>
      </c>
      <c r="HA172" s="467">
        <v>42826</v>
      </c>
      <c r="HB172" s="467">
        <v>42856</v>
      </c>
      <c r="HC172" s="467">
        <v>42887</v>
      </c>
      <c r="HD172" s="467">
        <v>42917</v>
      </c>
      <c r="HE172" s="467">
        <v>42948</v>
      </c>
      <c r="HF172" s="467">
        <v>42979</v>
      </c>
      <c r="HG172" s="467">
        <v>43009</v>
      </c>
      <c r="HH172" s="467">
        <v>43040</v>
      </c>
      <c r="HI172" s="467">
        <v>43070</v>
      </c>
      <c r="HJ172" s="467">
        <v>43101</v>
      </c>
      <c r="HK172" s="467">
        <v>43132</v>
      </c>
      <c r="HL172" s="467">
        <v>43160</v>
      </c>
      <c r="HM172" s="467">
        <v>43191</v>
      </c>
      <c r="HN172" s="467">
        <v>43221</v>
      </c>
      <c r="HO172" s="467">
        <v>43252</v>
      </c>
      <c r="HP172" s="467">
        <v>43282</v>
      </c>
      <c r="HQ172" s="467">
        <v>43313</v>
      </c>
      <c r="HR172" s="467">
        <v>43344</v>
      </c>
      <c r="HS172" s="467">
        <v>43374</v>
      </c>
      <c r="HT172" s="467">
        <v>43405</v>
      </c>
      <c r="HU172" s="467">
        <v>43435</v>
      </c>
      <c r="HV172" s="467">
        <v>43466</v>
      </c>
      <c r="HW172" s="467">
        <v>43497</v>
      </c>
      <c r="HX172" s="467">
        <v>43525</v>
      </c>
      <c r="HY172" s="467">
        <v>43556</v>
      </c>
      <c r="HZ172" s="467">
        <v>43586</v>
      </c>
      <c r="IA172" s="467">
        <v>43617</v>
      </c>
      <c r="IB172" s="467">
        <v>43647</v>
      </c>
      <c r="IC172" s="467">
        <v>43678</v>
      </c>
      <c r="ID172" s="467">
        <v>43709</v>
      </c>
      <c r="IE172" s="467">
        <v>43739</v>
      </c>
      <c r="IF172" s="467">
        <v>43770</v>
      </c>
      <c r="IG172" s="467">
        <v>43800</v>
      </c>
      <c r="IH172" s="467">
        <v>43831</v>
      </c>
      <c r="II172" s="467">
        <v>43862</v>
      </c>
      <c r="IJ172" s="467">
        <v>43891</v>
      </c>
      <c r="IK172" s="467">
        <v>43922</v>
      </c>
      <c r="IL172" s="467">
        <v>43952</v>
      </c>
      <c r="IM172" s="467">
        <v>43983</v>
      </c>
      <c r="IN172" s="467">
        <v>44013</v>
      </c>
      <c r="IO172" s="467">
        <v>44044</v>
      </c>
      <c r="IP172" s="271">
        <v>44075</v>
      </c>
      <c r="IQ172" s="271">
        <v>44105</v>
      </c>
      <c r="IR172" s="271">
        <v>44136</v>
      </c>
      <c r="IS172" s="271">
        <v>44166</v>
      </c>
      <c r="IT172" s="271">
        <v>44197</v>
      </c>
      <c r="IU172" s="271">
        <v>44228</v>
      </c>
      <c r="IV172" s="271">
        <v>44256</v>
      </c>
      <c r="IW172" s="271">
        <v>44287</v>
      </c>
      <c r="IX172" s="271">
        <v>44317</v>
      </c>
      <c r="IY172" s="271">
        <v>44348</v>
      </c>
      <c r="IZ172" s="271">
        <v>44378</v>
      </c>
      <c r="JA172" s="271">
        <v>44409</v>
      </c>
      <c r="JB172" s="271">
        <v>44440</v>
      </c>
      <c r="JC172" s="271">
        <v>44470</v>
      </c>
      <c r="JD172" s="271">
        <v>44501</v>
      </c>
      <c r="JE172" s="271">
        <v>44531</v>
      </c>
      <c r="JF172" s="271">
        <v>44562</v>
      </c>
      <c r="JG172" s="271">
        <v>44593</v>
      </c>
      <c r="JH172" s="271">
        <v>44621</v>
      </c>
      <c r="JI172" s="271">
        <v>44652</v>
      </c>
      <c r="JJ172" s="271">
        <v>44682</v>
      </c>
      <c r="JK172" s="271">
        <v>44713</v>
      </c>
      <c r="JL172" s="271">
        <v>44743</v>
      </c>
      <c r="JM172" s="271">
        <v>44774</v>
      </c>
      <c r="JN172" s="271">
        <v>44805</v>
      </c>
      <c r="JO172" s="271">
        <v>44835</v>
      </c>
      <c r="JP172" s="271">
        <v>44866</v>
      </c>
      <c r="JQ172" s="271">
        <v>44896</v>
      </c>
      <c r="JR172" s="271">
        <v>44927</v>
      </c>
      <c r="JS172" s="271">
        <v>44958</v>
      </c>
      <c r="JT172" s="271">
        <v>44986</v>
      </c>
      <c r="JU172" s="271">
        <f t="shared" ref="JU172:JZ172" si="111">JU11</f>
        <v>45017</v>
      </c>
      <c r="JV172" s="271">
        <f t="shared" si="111"/>
        <v>45047</v>
      </c>
      <c r="JW172" s="271">
        <f t="shared" si="111"/>
        <v>45078</v>
      </c>
      <c r="JX172" s="271">
        <f t="shared" si="111"/>
        <v>45108</v>
      </c>
      <c r="JY172" s="271">
        <f t="shared" si="111"/>
        <v>45139</v>
      </c>
      <c r="JZ172" s="271">
        <f t="shared" si="111"/>
        <v>45170</v>
      </c>
      <c r="KA172" s="271">
        <f t="shared" ref="KA172:KB172" si="112">KA11</f>
        <v>45200</v>
      </c>
      <c r="KB172" s="271">
        <f t="shared" si="112"/>
        <v>45231</v>
      </c>
      <c r="KC172" s="271">
        <f t="shared" ref="KC172:KD172" si="113">KC11</f>
        <v>45261</v>
      </c>
      <c r="KD172" s="271">
        <f t="shared" si="113"/>
        <v>45292</v>
      </c>
      <c r="KE172" s="271">
        <f>KE11</f>
        <v>45323</v>
      </c>
    </row>
    <row r="173" spans="1:291" ht="13">
      <c r="A173" s="311" t="s">
        <v>63</v>
      </c>
      <c r="B173" s="312"/>
      <c r="C173" s="312"/>
      <c r="D173" s="312"/>
      <c r="E173" s="312"/>
      <c r="F173" s="312"/>
      <c r="G173" s="312"/>
      <c r="H173" s="312"/>
      <c r="I173" s="312"/>
      <c r="J173" s="312"/>
      <c r="K173" s="312"/>
      <c r="L173" s="312"/>
      <c r="M173" s="312"/>
      <c r="N173" s="312"/>
      <c r="O173" s="312"/>
      <c r="P173" s="312"/>
      <c r="Q173" s="312"/>
      <c r="R173" s="312"/>
      <c r="S173" s="312"/>
      <c r="T173" s="312"/>
      <c r="U173" s="312"/>
      <c r="V173" s="312"/>
      <c r="W173" s="312"/>
      <c r="X173" s="312"/>
      <c r="Y173" s="312"/>
      <c r="Z173" s="312"/>
      <c r="AA173" s="312"/>
      <c r="AB173" s="312"/>
      <c r="AC173" s="312"/>
      <c r="AD173" s="312"/>
      <c r="AE173" s="312"/>
      <c r="AF173" s="312"/>
      <c r="AG173" s="312"/>
      <c r="AH173" s="312"/>
      <c r="AI173" s="312"/>
      <c r="AJ173" s="312"/>
      <c r="AK173" s="312"/>
      <c r="AL173" s="312"/>
      <c r="AM173" s="312"/>
      <c r="AN173" s="312"/>
      <c r="AO173" s="312"/>
      <c r="AP173" s="312"/>
      <c r="AQ173" s="312"/>
      <c r="AR173" s="312"/>
      <c r="AS173" s="312"/>
      <c r="AT173" s="312"/>
      <c r="AU173" s="312"/>
      <c r="AV173" s="312"/>
      <c r="AW173" s="312"/>
      <c r="AX173" s="312"/>
      <c r="AY173" s="312"/>
      <c r="AZ173" s="312"/>
      <c r="BA173" s="312"/>
      <c r="BB173" s="312"/>
      <c r="BC173" s="312"/>
      <c r="BD173" s="312"/>
      <c r="BE173" s="312"/>
      <c r="BF173" s="312"/>
      <c r="BG173" s="312"/>
      <c r="BH173" s="312"/>
      <c r="BI173" s="312"/>
      <c r="BJ173" s="312"/>
      <c r="BK173" s="312"/>
      <c r="BL173" s="312"/>
      <c r="BM173" s="312"/>
      <c r="BN173" s="312"/>
      <c r="BO173" s="312"/>
      <c r="BP173" s="312"/>
      <c r="BQ173" s="312"/>
      <c r="BR173" s="312"/>
      <c r="BS173" s="312"/>
      <c r="BT173" s="312"/>
      <c r="BU173" s="312"/>
      <c r="BV173" s="313">
        <v>1216.8904080842922</v>
      </c>
      <c r="BW173" s="313">
        <v>1269.4582674670064</v>
      </c>
      <c r="BX173" s="313">
        <v>1279.5401937631279</v>
      </c>
      <c r="BY173" s="313">
        <v>1324.2927137612633</v>
      </c>
      <c r="BZ173" s="313">
        <v>1362.6156967992367</v>
      </c>
      <c r="CA173" s="313">
        <v>1243.3521936610857</v>
      </c>
      <c r="CB173" s="313">
        <v>1256.3810968308007</v>
      </c>
      <c r="CC173" s="313">
        <v>1277.2186607324354</v>
      </c>
      <c r="CD173" s="313">
        <v>1260.8586385931062</v>
      </c>
      <c r="CE173" s="313">
        <v>1325.7723588662855</v>
      </c>
      <c r="CF173" s="313">
        <v>1416.5655389149154</v>
      </c>
      <c r="CG173" s="313">
        <v>1506.9588792094487</v>
      </c>
      <c r="CH173" s="313">
        <v>1536.2693462285949</v>
      </c>
      <c r="CI173" s="313">
        <v>1599.3208475121</v>
      </c>
      <c r="CJ173" s="313">
        <v>1571.6515887677988</v>
      </c>
      <c r="CK173" s="313">
        <v>1711.0242674042499</v>
      </c>
      <c r="CL173" s="313">
        <v>1850.2151058068034</v>
      </c>
      <c r="CM173" s="313">
        <v>1949.5561208351287</v>
      </c>
      <c r="CN173" s="313">
        <v>2103.9004978287035</v>
      </c>
      <c r="CO173" s="313">
        <v>2083.3099392334452</v>
      </c>
      <c r="CP173" s="313">
        <v>2196.7397937322248</v>
      </c>
      <c r="CQ173" s="313">
        <v>2363.3455318083497</v>
      </c>
      <c r="CR173" s="313">
        <v>2400.044344173587</v>
      </c>
      <c r="CS173" s="313">
        <v>2441.3446820260197</v>
      </c>
      <c r="CT173" s="313">
        <v>2302.8525272938518</v>
      </c>
      <c r="CU173" s="313">
        <v>2376.3754046635768</v>
      </c>
      <c r="CV173" s="313">
        <v>2319.938956065057</v>
      </c>
      <c r="CW173" s="313">
        <v>2356.6806692387572</v>
      </c>
      <c r="CX173" s="313">
        <v>2545.9749009877737</v>
      </c>
      <c r="CY173" s="313">
        <v>2451.9394243821062</v>
      </c>
      <c r="CZ173" s="313">
        <v>2159.0769864336053</v>
      </c>
      <c r="DA173" s="313">
        <v>1991.5633305422646</v>
      </c>
      <c r="DB173" s="313">
        <v>1832.7258942154535</v>
      </c>
      <c r="DC173" s="313">
        <v>1423.2437286332483</v>
      </c>
      <c r="DD173" s="313">
        <v>1342.7325687049583</v>
      </c>
      <c r="DE173" s="313">
        <v>1379.073500400604</v>
      </c>
      <c r="DF173" s="313">
        <v>1407.9356427487044</v>
      </c>
      <c r="DG173" s="313">
        <v>1462.0648995172223</v>
      </c>
      <c r="DH173" s="313">
        <v>1456.6417738259513</v>
      </c>
      <c r="DI173" s="313">
        <v>1598.9515553384183</v>
      </c>
      <c r="DJ173" s="313">
        <v>1750.2802296254881</v>
      </c>
      <c r="DK173" s="313">
        <v>1785.8374101357927</v>
      </c>
      <c r="DL173" s="313">
        <v>1804.9224705322149</v>
      </c>
      <c r="DM173" s="313">
        <v>1941.3034390091773</v>
      </c>
      <c r="DN173" s="313">
        <v>2015.9896952923057</v>
      </c>
      <c r="DO173" s="313">
        <v>2170.7890161520199</v>
      </c>
      <c r="DP173" s="313">
        <v>2235.5265933382484</v>
      </c>
      <c r="DQ173" s="313">
        <v>2306.4800288443871</v>
      </c>
      <c r="DR173" s="313">
        <v>2380.0787908222815</v>
      </c>
      <c r="DS173" s="313">
        <v>2278.4134550432277</v>
      </c>
      <c r="DT173" s="313">
        <v>2331.6636713422336</v>
      </c>
      <c r="DU173" s="313">
        <v>2337.8559407664302</v>
      </c>
      <c r="DV173" s="313">
        <v>2125.5288135055175</v>
      </c>
      <c r="DW173" s="313">
        <v>2149.8396562045295</v>
      </c>
      <c r="DX173" s="313">
        <v>2191.7396570569435</v>
      </c>
      <c r="DY173" s="313">
        <v>2271.6285489238894</v>
      </c>
      <c r="DZ173" s="313">
        <v>2332.0235718740623</v>
      </c>
      <c r="EA173" s="313">
        <v>2549.6458117916764</v>
      </c>
      <c r="EB173" s="313">
        <v>2565.3731363177067</v>
      </c>
      <c r="EC173" s="313">
        <v>2525.4825937476944</v>
      </c>
      <c r="ED173" s="313">
        <v>2572.3673093676216</v>
      </c>
      <c r="EE173" s="313">
        <v>2490.6245163888452</v>
      </c>
      <c r="EF173" s="313">
        <v>2537.829109987822</v>
      </c>
      <c r="EG173" s="313">
        <v>2535.9044031941862</v>
      </c>
      <c r="EH173" s="313">
        <v>2434.0494634378479</v>
      </c>
      <c r="EI173" s="313">
        <v>2393.4219921222766</v>
      </c>
      <c r="EJ173" s="313">
        <v>2363.954438327723</v>
      </c>
      <c r="EK173" s="313">
        <v>2141.3893381790585</v>
      </c>
      <c r="EL173" s="313">
        <v>2208.0415867555594</v>
      </c>
      <c r="EM173" s="313">
        <v>2188.6673143370203</v>
      </c>
      <c r="EN173" s="313">
        <v>2259.9354594188799</v>
      </c>
      <c r="EO173" s="313">
        <v>2297.3473929504175</v>
      </c>
      <c r="EP173" s="313">
        <v>2377.9697810434623</v>
      </c>
      <c r="EQ173" s="313">
        <v>2503.2652921234253</v>
      </c>
      <c r="ER173" s="313">
        <v>2589.5008428554875</v>
      </c>
      <c r="ES173" s="313">
        <v>2478.3843919256597</v>
      </c>
      <c r="ET173" s="313">
        <v>2336.5897347748614</v>
      </c>
      <c r="EU173" s="313">
        <v>2281.4198339462509</v>
      </c>
      <c r="EV173" s="313">
        <v>2306.0739210577622</v>
      </c>
      <c r="EW173" s="313">
        <v>2398.3520285910336</v>
      </c>
      <c r="EX173" s="313">
        <v>2430.4178735935106</v>
      </c>
      <c r="EY173" s="313">
        <v>2403.2380546532772</v>
      </c>
      <c r="EZ173" s="313">
        <v>2379.2560710295329</v>
      </c>
      <c r="FA173" s="313">
        <v>2480.389584089944</v>
      </c>
      <c r="FB173" s="313">
        <v>2537.8081135808234</v>
      </c>
      <c r="FC173" s="313">
        <v>2455.0782703715377</v>
      </c>
      <c r="FD173" s="313">
        <v>2454.932153560595</v>
      </c>
      <c r="FE173" s="313">
        <v>2406.8489801073733</v>
      </c>
      <c r="FF173" s="313">
        <v>2494.7842082942011</v>
      </c>
      <c r="FG173" s="313">
        <v>2310.3666732735737</v>
      </c>
      <c r="FH173" s="313">
        <v>2251.7435813967272</v>
      </c>
      <c r="FI173" s="313">
        <v>2319.5286448215952</v>
      </c>
      <c r="FJ173" s="313">
        <v>2410.7178527000851</v>
      </c>
      <c r="FK173" s="313">
        <v>2470.0410532607639</v>
      </c>
      <c r="FL173" s="313">
        <v>2483.7692890528187</v>
      </c>
      <c r="FM173" s="313">
        <v>2378.2401089856689</v>
      </c>
      <c r="FN173" s="313">
        <v>2291.0284699753533</v>
      </c>
      <c r="FO173" s="313">
        <v>2202.2767402496602</v>
      </c>
      <c r="FP173" s="313">
        <v>2200.7445479992775</v>
      </c>
      <c r="FQ173" s="313">
        <v>2355.8898099768116</v>
      </c>
      <c r="FR173" s="313">
        <v>2422.1608867203686</v>
      </c>
      <c r="FS173" s="313">
        <v>2451.6562722223193</v>
      </c>
      <c r="FT173" s="313">
        <v>2512.5637548776986</v>
      </c>
      <c r="FU173" s="313">
        <v>2561.9862865358677</v>
      </c>
      <c r="FV173" s="313">
        <v>2594.5495210062177</v>
      </c>
      <c r="FW173" s="313">
        <v>2420.9616458611954</v>
      </c>
      <c r="FX173" s="313">
        <v>2386.6168183955756</v>
      </c>
      <c r="FY173" s="313">
        <v>2244.3305721840634</v>
      </c>
      <c r="FZ173" s="313">
        <v>2173.7727538877743</v>
      </c>
      <c r="GA173" s="313">
        <v>2216.6351382010748</v>
      </c>
      <c r="GB173" s="313">
        <v>2220.2094450668183</v>
      </c>
      <c r="GC173" s="313">
        <v>2381.4792456589994</v>
      </c>
      <c r="GD173" s="313">
        <v>2441.0399667654997</v>
      </c>
      <c r="GE173" s="313">
        <v>2365.9933085706398</v>
      </c>
      <c r="GF173" s="313">
        <v>2311.0429281975253</v>
      </c>
      <c r="GG173" s="313">
        <v>2157.8890319761904</v>
      </c>
      <c r="GH173" s="313">
        <v>2084.2999740835326</v>
      </c>
      <c r="GI173" s="313">
        <v>2115.5484426018156</v>
      </c>
      <c r="GJ173" s="313">
        <v>2104.6782665566316</v>
      </c>
      <c r="GK173" s="313">
        <v>1962.5940533673106</v>
      </c>
      <c r="GL173" s="313">
        <v>1755.1660982343265</v>
      </c>
      <c r="GM173" s="313">
        <v>1815.2692517176117</v>
      </c>
      <c r="GN173" s="313">
        <v>2090.4992754453483</v>
      </c>
      <c r="GO173" s="313">
        <v>2185.5966661312918</v>
      </c>
      <c r="GP173" s="313">
        <v>2158.9585370009295</v>
      </c>
      <c r="GQ173" s="313">
        <v>2125.1000026941433</v>
      </c>
      <c r="GR173" s="313">
        <v>2306.0516097195236</v>
      </c>
      <c r="GS173" s="313">
        <v>2433.6643516128415</v>
      </c>
      <c r="GT173" s="313">
        <v>2452.3088940468915</v>
      </c>
      <c r="GU173" s="313">
        <v>2576.4199204479855</v>
      </c>
      <c r="GV173" s="313">
        <v>2526.369861473001</v>
      </c>
      <c r="GW173" s="313">
        <v>2422.4715367571912</v>
      </c>
      <c r="GX173" s="313">
        <v>2579.1923504215174</v>
      </c>
      <c r="GY173" s="313">
        <v>2714.5104633017845</v>
      </c>
      <c r="GZ173" s="313">
        <v>2673.7754829418723</v>
      </c>
      <c r="HA173" s="313">
        <v>2634.871481784774</v>
      </c>
      <c r="HB173" s="313">
        <v>2673.8823137166469</v>
      </c>
      <c r="HC173" s="313">
        <v>2556.8741547228865</v>
      </c>
      <c r="HD173" s="313">
        <v>2659.990116123462</v>
      </c>
      <c r="HE173" s="313">
        <v>2838.7643473664098</v>
      </c>
      <c r="HF173" s="313">
        <v>3068.7718546583042</v>
      </c>
      <c r="HG173" s="313">
        <v>3149.8943715165037</v>
      </c>
      <c r="HH173" s="313">
        <v>3047.3532505821595</v>
      </c>
      <c r="HI173" s="313">
        <v>3055.5879293905746</v>
      </c>
      <c r="HJ173" s="313">
        <v>3318.4533320724413</v>
      </c>
      <c r="HK173" s="313">
        <v>3472.7976056165699</v>
      </c>
      <c r="HL173" s="313">
        <v>3518.7155115478126</v>
      </c>
      <c r="HM173" s="313">
        <v>3517.0456871493634</v>
      </c>
      <c r="HN173" s="313">
        <v>3409.6270121296479</v>
      </c>
      <c r="HO173" s="313">
        <v>3043.3345831783131</v>
      </c>
      <c r="HP173" s="313">
        <v>3189.5071987486367</v>
      </c>
      <c r="HQ173" s="313">
        <v>3220.1942848582198</v>
      </c>
      <c r="HR173" s="313">
        <v>3171.9359021717696</v>
      </c>
      <c r="HS173" s="313">
        <v>3412.8710336079166</v>
      </c>
      <c r="HT173" s="313">
        <v>3542.2370308895156</v>
      </c>
      <c r="HU173" s="313">
        <v>3533.3271196286378</v>
      </c>
      <c r="HV173" s="313">
        <v>3791.8716151108374</v>
      </c>
      <c r="HW173" s="313">
        <v>3916.1029779642531</v>
      </c>
      <c r="HX173" s="313">
        <v>3865.5956287893182</v>
      </c>
      <c r="HY173" s="313">
        <v>3823.4034005727817</v>
      </c>
      <c r="HZ173" s="313">
        <v>3770.3594289161647</v>
      </c>
      <c r="IA173" s="313">
        <v>3945.4937821879885</v>
      </c>
      <c r="IB173" s="313">
        <v>4153.3376053216061</v>
      </c>
      <c r="IC173" s="313">
        <v>4091.2914316329015</v>
      </c>
      <c r="ID173" s="313">
        <v>4198.5464917474001</v>
      </c>
      <c r="IE173" s="313">
        <v>4232.77667149846</v>
      </c>
      <c r="IF173" s="313">
        <v>4364.2086521187402</v>
      </c>
      <c r="IG173" s="313">
        <v>4607.4994717113505</v>
      </c>
      <c r="IH173" s="313">
        <v>4854.7190385398098</v>
      </c>
      <c r="II173" s="313">
        <v>4711.2836361207301</v>
      </c>
      <c r="IJ173" s="313">
        <v>3503.8255848968902</v>
      </c>
      <c r="IK173" s="313">
        <v>3302.2576969704801</v>
      </c>
      <c r="IL173" s="313">
        <v>3424.9756534410699</v>
      </c>
      <c r="IM173" s="313">
        <v>3950.6679182929502</v>
      </c>
      <c r="IN173" s="313">
        <v>4252.5127321321406</v>
      </c>
      <c r="IO173" s="313">
        <v>4285.1550172820025</v>
      </c>
      <c r="IP173" s="313">
        <v>4161.9955201832654</v>
      </c>
      <c r="IQ173" s="313">
        <v>4183.2535174744098</v>
      </c>
      <c r="IR173" s="313">
        <v>4475.453722330627</v>
      </c>
      <c r="IS173" s="313">
        <v>4946.4993350934001</v>
      </c>
      <c r="IT173" s="313">
        <v>5228.9502419476903</v>
      </c>
      <c r="IU173" s="313">
        <v>5229.0677552520947</v>
      </c>
      <c r="IV173" s="313">
        <v>5051.9987934806259</v>
      </c>
      <c r="IW173" s="313">
        <v>5250.6455271140203</v>
      </c>
      <c r="IX173" s="313">
        <v>5439.9914595837599</v>
      </c>
      <c r="IY173" s="313">
        <v>5755.55307174478</v>
      </c>
      <c r="IZ173" s="313">
        <v>5672.9811711967704</v>
      </c>
      <c r="JA173" s="313">
        <v>5501.8370581126501</v>
      </c>
      <c r="JB173" s="313">
        <v>5183.2890010964002</v>
      </c>
      <c r="JC173" s="313">
        <v>4913.3714581120803</v>
      </c>
      <c r="JD173" s="313">
        <v>4672.1143090135602</v>
      </c>
      <c r="JE173" s="313">
        <v>4602.4746795526698</v>
      </c>
      <c r="JF173" s="313">
        <v>4536.9830546997</v>
      </c>
      <c r="JG173" s="313">
        <v>4765.6305384437601</v>
      </c>
      <c r="JH173" s="313">
        <v>4804.3546413824297</v>
      </c>
      <c r="JI173" s="313">
        <v>4794.78184276094</v>
      </c>
      <c r="JJ173" s="313">
        <v>4496.5409011560796</v>
      </c>
      <c r="JK173" s="313">
        <v>4289.04806347877</v>
      </c>
      <c r="JL173" s="313">
        <v>4122.1683165020704</v>
      </c>
      <c r="JM173" s="313">
        <v>4469.9501359688102</v>
      </c>
      <c r="JN173" s="313">
        <v>4443.1684123550403</v>
      </c>
      <c r="JO173" s="313">
        <v>4713.0008772606498</v>
      </c>
      <c r="JP173" s="313">
        <v>4408.6020156591039</v>
      </c>
      <c r="JQ173" s="313">
        <v>4136.4075789992685</v>
      </c>
      <c r="JR173" s="313">
        <v>4201.2636549672843</v>
      </c>
      <c r="JS173" s="313">
        <v>4134.1465561199848</v>
      </c>
      <c r="JT173" s="313">
        <v>3911.3132343215934</v>
      </c>
      <c r="JU173" s="313">
        <v>3950.1416614484783</v>
      </c>
      <c r="JV173" s="313">
        <v>4072.9797490400838</v>
      </c>
      <c r="JW173" s="313">
        <v>4390.4695531765956</v>
      </c>
      <c r="JX173" s="313">
        <v>4460.9876727722294</v>
      </c>
      <c r="JY173" s="313">
        <v>4388.009194724119</v>
      </c>
      <c r="JZ173" s="313">
        <v>4306.4789794332455</v>
      </c>
      <c r="KA173" s="313">
        <v>4201.0352115530541</v>
      </c>
      <c r="KB173" s="313">
        <v>4453.2793160952378</v>
      </c>
      <c r="KC173" s="313">
        <v>4670.0601888378596</v>
      </c>
      <c r="KD173" s="313">
        <v>4659.0082039605877</v>
      </c>
      <c r="KE173" s="313">
        <v>4644.9937342883704</v>
      </c>
    </row>
    <row r="174" spans="1:291" ht="13">
      <c r="A174" s="314" t="s">
        <v>311</v>
      </c>
      <c r="B174" s="315"/>
      <c r="C174" s="315"/>
      <c r="D174" s="315"/>
      <c r="E174" s="315"/>
      <c r="F174" s="315"/>
      <c r="G174" s="315"/>
      <c r="H174" s="315"/>
      <c r="I174" s="315"/>
      <c r="J174" s="315"/>
      <c r="K174" s="315"/>
      <c r="L174" s="315"/>
      <c r="M174" s="315"/>
      <c r="N174" s="315"/>
      <c r="O174" s="315"/>
      <c r="P174" s="315"/>
      <c r="Q174" s="315"/>
      <c r="R174" s="315"/>
      <c r="S174" s="315"/>
      <c r="T174" s="315"/>
      <c r="U174" s="315"/>
      <c r="V174" s="315"/>
      <c r="W174" s="315"/>
      <c r="X174" s="315"/>
      <c r="Y174" s="315"/>
      <c r="Z174" s="315"/>
      <c r="AA174" s="315"/>
      <c r="AB174" s="315"/>
      <c r="AC174" s="315"/>
      <c r="AD174" s="315"/>
      <c r="AE174" s="315"/>
      <c r="AF174" s="315"/>
      <c r="AG174" s="315"/>
      <c r="AH174" s="315"/>
      <c r="AI174" s="315"/>
      <c r="AJ174" s="315"/>
      <c r="AK174" s="315"/>
      <c r="AL174" s="315"/>
      <c r="AM174" s="315"/>
      <c r="AN174" s="315"/>
      <c r="AO174" s="315"/>
      <c r="AP174" s="315"/>
      <c r="AQ174" s="315"/>
      <c r="AR174" s="315"/>
      <c r="AS174" s="315"/>
      <c r="AT174" s="315"/>
      <c r="AU174" s="315"/>
      <c r="AV174" s="315"/>
      <c r="AW174" s="315"/>
      <c r="AX174" s="315"/>
      <c r="AY174" s="315"/>
      <c r="AZ174" s="315"/>
      <c r="BA174" s="315"/>
      <c r="BB174" s="315"/>
      <c r="BC174" s="315"/>
      <c r="BD174" s="315"/>
      <c r="BE174" s="315"/>
      <c r="BF174" s="315"/>
      <c r="BG174" s="315"/>
      <c r="BH174" s="315"/>
      <c r="BI174" s="315"/>
      <c r="BJ174" s="315"/>
      <c r="BK174" s="315"/>
      <c r="BL174" s="315"/>
      <c r="BM174" s="315"/>
      <c r="BN174" s="315"/>
      <c r="BO174" s="315"/>
      <c r="BP174" s="315"/>
      <c r="BQ174" s="315"/>
      <c r="BR174" s="315"/>
      <c r="BS174" s="315"/>
      <c r="BT174" s="315"/>
      <c r="BU174" s="315"/>
      <c r="BV174" s="316">
        <v>339.71428571428572</v>
      </c>
      <c r="BW174" s="316">
        <v>340.27777777777777</v>
      </c>
      <c r="BX174" s="316">
        <v>340.56521739130437</v>
      </c>
      <c r="BY174" s="316">
        <v>337.77777777777777</v>
      </c>
      <c r="BZ174" s="316">
        <v>340.68181818181819</v>
      </c>
      <c r="CA174" s="316">
        <v>341.52380952380952</v>
      </c>
      <c r="CB174" s="316">
        <v>338</v>
      </c>
      <c r="CC174" s="316">
        <v>341.6521739130435</v>
      </c>
      <c r="CD174" s="316">
        <v>340.3</v>
      </c>
      <c r="CE174" s="316">
        <v>343.04761904761904</v>
      </c>
      <c r="CF174" s="316">
        <v>346.36842105263156</v>
      </c>
      <c r="CG174" s="316">
        <v>348.4736842105263</v>
      </c>
      <c r="CH174" s="316">
        <v>349.71428571428572</v>
      </c>
      <c r="CI174" s="316">
        <v>354.27777777777777</v>
      </c>
      <c r="CJ174" s="316">
        <v>357.22727272727275</v>
      </c>
      <c r="CK174" s="316">
        <v>361.8</v>
      </c>
      <c r="CL174" s="316">
        <v>366.18181818181819</v>
      </c>
      <c r="CM174" s="316">
        <v>369.6</v>
      </c>
      <c r="CN174" s="316">
        <v>378.85714285714283</v>
      </c>
      <c r="CO174" s="316">
        <v>389.17391304347825</v>
      </c>
      <c r="CP174" s="316">
        <v>389.31578947368422</v>
      </c>
      <c r="CQ174" s="316">
        <v>394.95454545454544</v>
      </c>
      <c r="CR174" s="316">
        <v>403</v>
      </c>
      <c r="CS174" s="316">
        <v>403.66666666666669</v>
      </c>
      <c r="CT174" s="316">
        <v>404</v>
      </c>
      <c r="CU174" s="316">
        <v>400.21052631578948</v>
      </c>
      <c r="CV174" s="316">
        <v>400.3</v>
      </c>
      <c r="CW174" s="316">
        <v>399.38095238095241</v>
      </c>
      <c r="CX174" s="316">
        <v>398.35</v>
      </c>
      <c r="CY174" s="316">
        <v>397.04761904761904</v>
      </c>
      <c r="CZ174" s="316">
        <v>396.36363636363637</v>
      </c>
      <c r="DA174" s="316">
        <v>398</v>
      </c>
      <c r="DB174" s="316">
        <v>396.77272727272725</v>
      </c>
      <c r="DC174" s="316">
        <v>396</v>
      </c>
      <c r="DD174" s="316">
        <v>394.4736842105263</v>
      </c>
      <c r="DE174" s="316">
        <v>393</v>
      </c>
      <c r="DF174" s="316">
        <v>392</v>
      </c>
      <c r="DG174" s="316">
        <v>391.27777777777777</v>
      </c>
      <c r="DH174" s="316">
        <v>388.90909090909093</v>
      </c>
      <c r="DI174" s="316">
        <v>387</v>
      </c>
      <c r="DJ174" s="316">
        <v>387.2</v>
      </c>
      <c r="DK174" s="316">
        <v>388.09523809523807</v>
      </c>
      <c r="DL174" s="316">
        <v>388.63636363636363</v>
      </c>
      <c r="DM174" s="316">
        <v>388</v>
      </c>
      <c r="DN174" s="316">
        <v>386.1904761904762</v>
      </c>
      <c r="DO174" s="316">
        <v>386.28571428571428</v>
      </c>
      <c r="DP174" s="316">
        <v>385.78947368421052</v>
      </c>
      <c r="DQ174" s="316">
        <v>385.1</v>
      </c>
      <c r="DR174" s="316">
        <v>384.89473684210526</v>
      </c>
      <c r="DS174" s="316">
        <v>380.83333333333331</v>
      </c>
      <c r="DT174" s="316">
        <v>374.3478260869565</v>
      </c>
      <c r="DU174" s="316">
        <v>376.1</v>
      </c>
      <c r="DV174" s="316">
        <v>375.57142857142856</v>
      </c>
      <c r="DW174" s="316">
        <v>373.71428571428572</v>
      </c>
      <c r="DX174" s="316">
        <v>373.66666666666669</v>
      </c>
      <c r="DY174" s="316">
        <v>374.22727272727275</v>
      </c>
      <c r="DZ174" s="316">
        <v>376.71428571428572</v>
      </c>
      <c r="EA174" s="316">
        <v>377.5</v>
      </c>
      <c r="EB174" s="316">
        <v>379.95</v>
      </c>
      <c r="EC174" s="316">
        <v>380.28571428571428</v>
      </c>
      <c r="ED174" s="316">
        <v>375.35</v>
      </c>
      <c r="EE174" s="316">
        <v>375.2</v>
      </c>
      <c r="EF174" s="316">
        <v>375.42857142857144</v>
      </c>
      <c r="EG174" s="316">
        <v>374.57894736842104</v>
      </c>
      <c r="EH174" s="316">
        <v>376.22727272727275</v>
      </c>
      <c r="EI174" s="316">
        <v>374.90476190476193</v>
      </c>
      <c r="EJ174" s="316">
        <v>377.71428571428572</v>
      </c>
      <c r="EK174" s="316">
        <v>377</v>
      </c>
      <c r="EL174" s="316">
        <v>377</v>
      </c>
      <c r="EM174" s="316">
        <v>377</v>
      </c>
      <c r="EN174" s="316">
        <v>375.8</v>
      </c>
      <c r="EO174" s="316">
        <v>374.38095238095241</v>
      </c>
      <c r="EP174" s="316">
        <v>372.61904761904759</v>
      </c>
      <c r="EQ174" s="316">
        <v>373.42105263157896</v>
      </c>
      <c r="ER174" s="316">
        <v>372</v>
      </c>
      <c r="ES174" s="316">
        <v>370.3</v>
      </c>
      <c r="ET174" s="316">
        <v>371.40909090909093</v>
      </c>
      <c r="EU174" s="316">
        <v>370.55</v>
      </c>
      <c r="EV174" s="316">
        <v>370.09523809523807</v>
      </c>
      <c r="EW174" s="316">
        <v>368.56521739130437</v>
      </c>
      <c r="EX174" s="316">
        <v>367.21052631578948</v>
      </c>
      <c r="EY174" s="316">
        <v>366.13636363636363</v>
      </c>
      <c r="EZ174" s="316">
        <v>364</v>
      </c>
      <c r="FA174" s="316">
        <v>364</v>
      </c>
      <c r="FB174" s="316">
        <v>362.38095238095241</v>
      </c>
      <c r="FC174" s="316">
        <v>362.72222222222223</v>
      </c>
      <c r="FD174" s="316">
        <v>362.85</v>
      </c>
      <c r="FE174" s="316">
        <v>362.77272727272725</v>
      </c>
      <c r="FF174" s="316">
        <v>365.33333333333331</v>
      </c>
      <c r="FG174" s="316">
        <v>365</v>
      </c>
      <c r="FH174" s="316">
        <v>364.90909090909093</v>
      </c>
      <c r="FI174" s="316">
        <v>364.81818181818181</v>
      </c>
      <c r="FJ174" s="316">
        <v>364</v>
      </c>
      <c r="FK174" s="316">
        <v>364.30434782608694</v>
      </c>
      <c r="FL174" s="316">
        <v>365.63157894736844</v>
      </c>
      <c r="FM174" s="316">
        <v>364.89473684210526</v>
      </c>
      <c r="FN174" s="316">
        <v>361.27272727272725</v>
      </c>
      <c r="FO174" s="316">
        <v>369.7</v>
      </c>
      <c r="FP174" s="316">
        <v>370</v>
      </c>
      <c r="FQ174" s="316">
        <v>370</v>
      </c>
      <c r="FR174" s="316">
        <v>369.76190476190476</v>
      </c>
      <c r="FS174" s="316">
        <v>369</v>
      </c>
      <c r="FT174" s="316">
        <v>368.13636363636363</v>
      </c>
      <c r="FU174" s="316">
        <v>366.23809523809524</v>
      </c>
      <c r="FV174" s="316">
        <v>366</v>
      </c>
      <c r="FW174" s="316">
        <v>365.60869565217394</v>
      </c>
      <c r="FX174" s="316">
        <v>365.4736842105263</v>
      </c>
      <c r="FY174" s="316">
        <v>365.1</v>
      </c>
      <c r="FZ174" s="316">
        <v>362.04761904761904</v>
      </c>
      <c r="GA174" s="316">
        <v>360.22222222222223</v>
      </c>
      <c r="GB174" s="316">
        <v>359.27272727272725</v>
      </c>
      <c r="GC174" s="316">
        <v>358</v>
      </c>
      <c r="GD174" s="316">
        <v>358</v>
      </c>
      <c r="GE174" s="316">
        <v>358.57142857142856</v>
      </c>
      <c r="GF174" s="316">
        <v>359</v>
      </c>
      <c r="GG174" s="316">
        <v>359</v>
      </c>
      <c r="GH174" s="316">
        <v>359</v>
      </c>
      <c r="GI174" s="316">
        <v>358.90476190476193</v>
      </c>
      <c r="GJ174" s="316">
        <v>358.26315789473682</v>
      </c>
      <c r="GK174" s="316">
        <v>357.7</v>
      </c>
      <c r="GL174" s="316">
        <v>358.84210526315792</v>
      </c>
      <c r="GM174" s="316">
        <v>358</v>
      </c>
      <c r="GN174" s="316">
        <v>358</v>
      </c>
      <c r="GO174" s="316">
        <v>358</v>
      </c>
      <c r="GP174" s="316">
        <v>356.8095238095238</v>
      </c>
      <c r="GQ174" s="316">
        <v>354.59090909090907</v>
      </c>
      <c r="GR174" s="316">
        <v>353</v>
      </c>
      <c r="GS174" s="316">
        <v>352.3478260869565</v>
      </c>
      <c r="GT174" s="316">
        <v>352.38095238095241</v>
      </c>
      <c r="GU174" s="316">
        <v>351.1</v>
      </c>
      <c r="GV174" s="316">
        <v>351.95</v>
      </c>
      <c r="GW174" s="316">
        <v>350.04761904761904</v>
      </c>
      <c r="GX174" s="316">
        <v>349</v>
      </c>
      <c r="GY174" s="316">
        <v>348.83333333333331</v>
      </c>
      <c r="GZ174" s="316">
        <v>340.56521739130437</v>
      </c>
      <c r="HA174" s="316">
        <v>338.66666666666669</v>
      </c>
      <c r="HB174" s="316">
        <v>338.90909090909093</v>
      </c>
      <c r="HC174" s="316">
        <v>339</v>
      </c>
      <c r="HD174" s="316">
        <v>340.23809523809524</v>
      </c>
      <c r="HE174" s="316">
        <v>343</v>
      </c>
      <c r="HF174" s="316">
        <v>343.05</v>
      </c>
      <c r="HG174" s="316">
        <v>344.57142857142856</v>
      </c>
      <c r="HH174" s="316">
        <v>344.26315789473682</v>
      </c>
      <c r="HI174" s="316">
        <v>342.89473684210526</v>
      </c>
      <c r="HJ174" s="316">
        <v>343.04761904761904</v>
      </c>
      <c r="HK174" s="316">
        <v>341.22222222222223</v>
      </c>
      <c r="HL174" s="316">
        <v>342.47619047619048</v>
      </c>
      <c r="HM174" s="316">
        <v>341.47619047619048</v>
      </c>
      <c r="HN174" s="316">
        <v>342.8095238095238</v>
      </c>
      <c r="HO174" s="316">
        <v>343</v>
      </c>
      <c r="HP174" s="316">
        <v>342.47619047619048</v>
      </c>
      <c r="HQ174" s="316">
        <v>342</v>
      </c>
      <c r="HR174" s="316">
        <v>340.21052631578948</v>
      </c>
      <c r="HS174" s="316">
        <v>340.5</v>
      </c>
      <c r="HT174" s="316">
        <v>339.5263157894737</v>
      </c>
      <c r="HU174" s="316">
        <v>339.22222222222223</v>
      </c>
      <c r="HV174" s="316">
        <v>337.8095238095238</v>
      </c>
      <c r="HW174" s="316">
        <v>336</v>
      </c>
      <c r="HX174" s="316">
        <v>336.05263157894734</v>
      </c>
      <c r="HY174" s="316">
        <v>336.04761904761904</v>
      </c>
      <c r="HZ174" s="316">
        <v>334.45454545454544</v>
      </c>
      <c r="IA174" s="316">
        <v>332.36842105263156</v>
      </c>
      <c r="IB174" s="316">
        <v>331.54545454545456</v>
      </c>
      <c r="IC174" s="316">
        <v>326</v>
      </c>
      <c r="ID174" s="316">
        <v>326</v>
      </c>
      <c r="IE174" s="316">
        <v>327</v>
      </c>
      <c r="IF174" s="316">
        <v>328</v>
      </c>
      <c r="IG174" s="316">
        <v>328</v>
      </c>
      <c r="IH174" s="316">
        <v>328</v>
      </c>
      <c r="II174" s="316">
        <v>329</v>
      </c>
      <c r="IJ174" s="316">
        <v>330</v>
      </c>
      <c r="IK174" s="316">
        <v>330</v>
      </c>
      <c r="IL174" s="316">
        <v>330</v>
      </c>
      <c r="IM174" s="316">
        <v>330</v>
      </c>
      <c r="IN174" s="316">
        <v>329.78260869565219</v>
      </c>
      <c r="IO174" s="316">
        <v>332.42857142857144</v>
      </c>
      <c r="IP174" s="316">
        <v>335.47619047619048</v>
      </c>
      <c r="IQ174" s="316">
        <v>340.71428571428572</v>
      </c>
      <c r="IR174" s="316">
        <v>345.75</v>
      </c>
      <c r="IS174" s="316">
        <v>348.6</v>
      </c>
      <c r="IT174" s="316">
        <v>348.26315789473682</v>
      </c>
      <c r="IU174" s="316">
        <v>358.33333333333331</v>
      </c>
      <c r="IV174" s="316">
        <v>363.21739130434781</v>
      </c>
      <c r="IW174" s="316">
        <v>365.15</v>
      </c>
      <c r="IX174" s="316">
        <v>373</v>
      </c>
      <c r="IY174" s="316">
        <v>376</v>
      </c>
      <c r="IZ174" s="316">
        <v>379</v>
      </c>
      <c r="JA174" s="316">
        <v>391</v>
      </c>
      <c r="JB174" s="316">
        <v>394</v>
      </c>
      <c r="JC174" s="316">
        <v>394</v>
      </c>
      <c r="JD174" s="316">
        <v>395.25</v>
      </c>
      <c r="JE174" s="316">
        <v>396.66666666666669</v>
      </c>
      <c r="JF174" s="316">
        <v>397.71428571428572</v>
      </c>
      <c r="JG174" s="316">
        <v>396.4736842105263</v>
      </c>
      <c r="JH174" s="316">
        <v>394.95454545454544</v>
      </c>
      <c r="JI174" s="316">
        <v>394</v>
      </c>
      <c r="JJ174" s="316">
        <v>393.6</v>
      </c>
      <c r="JK174" s="316">
        <v>394</v>
      </c>
      <c r="JL174" s="316">
        <v>394</v>
      </c>
      <c r="JM174" s="316">
        <v>387.6521739130435</v>
      </c>
      <c r="JN174" s="316">
        <v>387</v>
      </c>
      <c r="JO174" s="316">
        <v>386.65</v>
      </c>
      <c r="JP174" s="316">
        <v>385</v>
      </c>
      <c r="JQ174" s="316">
        <v>383.95238095238096</v>
      </c>
      <c r="JR174" s="316">
        <v>380.45454545454544</v>
      </c>
      <c r="JS174" s="316">
        <v>379.72222222222223</v>
      </c>
      <c r="JT174" s="316">
        <v>378.26086956521738</v>
      </c>
      <c r="JU174" s="316">
        <v>379.72222222222223</v>
      </c>
      <c r="JV174" s="316">
        <v>379</v>
      </c>
      <c r="JW174" s="316">
        <v>377.66666666666669</v>
      </c>
      <c r="JX174" s="316">
        <v>376</v>
      </c>
      <c r="JY174" s="316">
        <v>375.17391304347825</v>
      </c>
      <c r="JZ174" s="316">
        <v>373.75</v>
      </c>
      <c r="KA174" s="316">
        <v>378.33333333333331</v>
      </c>
      <c r="KB174" s="316">
        <v>379.4</v>
      </c>
      <c r="KC174" s="316">
        <v>379.31578947368422</v>
      </c>
      <c r="KD174" s="316">
        <v>379.54545454545456</v>
      </c>
      <c r="KE174" s="316">
        <v>377.73684210526318</v>
      </c>
    </row>
    <row r="175" spans="1:291" ht="13">
      <c r="A175" s="340"/>
      <c r="B175" s="341"/>
      <c r="C175" s="341"/>
      <c r="D175" s="341"/>
      <c r="E175" s="341"/>
      <c r="F175" s="341"/>
      <c r="G175" s="341"/>
      <c r="H175" s="341"/>
      <c r="I175" s="341"/>
      <c r="J175" s="341"/>
      <c r="K175" s="341"/>
      <c r="L175" s="341"/>
      <c r="M175" s="341"/>
      <c r="N175" s="341"/>
      <c r="O175" s="341"/>
      <c r="P175" s="341"/>
      <c r="Q175" s="341"/>
      <c r="R175" s="341"/>
      <c r="S175" s="341"/>
      <c r="T175" s="341"/>
      <c r="U175" s="341"/>
      <c r="V175" s="341"/>
      <c r="W175" s="341"/>
      <c r="X175" s="341"/>
      <c r="Y175" s="341"/>
      <c r="Z175" s="341"/>
      <c r="AA175" s="341"/>
      <c r="AB175" s="341"/>
      <c r="AC175" s="341"/>
      <c r="AD175" s="341"/>
      <c r="AE175" s="341"/>
      <c r="AF175" s="341"/>
      <c r="AG175" s="341"/>
      <c r="AH175" s="341"/>
      <c r="AI175" s="341"/>
      <c r="AJ175" s="341"/>
      <c r="AK175" s="341"/>
      <c r="AL175" s="341"/>
      <c r="AM175" s="341"/>
      <c r="AN175" s="341"/>
      <c r="AO175" s="341"/>
      <c r="AP175" s="341"/>
      <c r="AQ175" s="341"/>
      <c r="AR175" s="341"/>
      <c r="AS175" s="341"/>
      <c r="AT175" s="341"/>
      <c r="AU175" s="341"/>
      <c r="AV175" s="341"/>
      <c r="AW175" s="341"/>
      <c r="AX175" s="341"/>
      <c r="AY175" s="341"/>
      <c r="AZ175" s="341"/>
      <c r="BA175" s="341"/>
      <c r="BB175" s="341"/>
      <c r="BC175" s="341"/>
      <c r="BD175" s="341"/>
      <c r="BE175" s="341"/>
      <c r="BF175" s="341"/>
      <c r="BG175" s="341"/>
      <c r="BH175" s="341"/>
      <c r="BI175" s="341"/>
      <c r="BJ175" s="341"/>
      <c r="BK175" s="341"/>
      <c r="BL175" s="341"/>
      <c r="BM175" s="341"/>
      <c r="BN175" s="341"/>
      <c r="BO175" s="341"/>
      <c r="BP175" s="341"/>
      <c r="BQ175" s="341"/>
      <c r="BR175" s="341"/>
      <c r="BS175" s="341"/>
      <c r="BT175" s="341"/>
      <c r="BU175" s="341"/>
      <c r="BV175" s="342"/>
      <c r="BW175" s="342"/>
      <c r="BX175" s="342"/>
      <c r="BY175" s="342"/>
      <c r="BZ175" s="342"/>
      <c r="CA175" s="342"/>
      <c r="CB175" s="342"/>
      <c r="CC175" s="342"/>
      <c r="CD175" s="342"/>
      <c r="CE175" s="342"/>
      <c r="CF175" s="342"/>
      <c r="CG175" s="342"/>
      <c r="CH175" s="342"/>
      <c r="CI175" s="342"/>
      <c r="CJ175" s="342"/>
      <c r="CK175" s="342"/>
      <c r="CL175" s="342"/>
      <c r="CM175" s="342"/>
      <c r="CN175" s="342"/>
      <c r="CO175" s="342"/>
      <c r="CP175" s="342"/>
      <c r="CQ175" s="342"/>
      <c r="CR175" s="342"/>
      <c r="CS175" s="342"/>
      <c r="CT175" s="342"/>
      <c r="CU175" s="342"/>
      <c r="CV175" s="342"/>
      <c r="CW175" s="342"/>
      <c r="CX175" s="342"/>
      <c r="CY175" s="342"/>
      <c r="CZ175" s="342"/>
      <c r="DA175" s="342"/>
      <c r="DB175" s="342"/>
      <c r="DC175" s="342"/>
      <c r="DD175" s="342"/>
      <c r="DE175" s="342"/>
      <c r="DF175" s="342"/>
      <c r="DG175" s="342"/>
      <c r="DH175" s="342"/>
      <c r="DI175" s="342"/>
      <c r="DJ175" s="342"/>
      <c r="DK175" s="342"/>
      <c r="DL175" s="342"/>
      <c r="DM175" s="342"/>
      <c r="DN175" s="342"/>
      <c r="DO175" s="342"/>
      <c r="DP175" s="342"/>
      <c r="DQ175" s="342"/>
      <c r="DR175" s="342"/>
      <c r="DS175" s="342"/>
      <c r="DT175" s="342"/>
      <c r="DU175" s="342"/>
      <c r="DV175" s="342"/>
      <c r="DW175" s="342"/>
      <c r="DX175" s="342"/>
      <c r="DY175" s="342"/>
      <c r="DZ175" s="342"/>
      <c r="EA175" s="342"/>
      <c r="EB175" s="342"/>
      <c r="EC175" s="342"/>
      <c r="ED175" s="342"/>
      <c r="EE175" s="342"/>
      <c r="EF175" s="342"/>
      <c r="EG175" s="342"/>
      <c r="EH175" s="342"/>
      <c r="EI175" s="342"/>
      <c r="EJ175" s="342"/>
      <c r="EK175" s="342"/>
      <c r="EL175" s="342"/>
      <c r="EM175" s="342"/>
      <c r="EN175" s="342"/>
      <c r="EO175" s="342"/>
      <c r="EP175" s="342"/>
      <c r="EQ175" s="342"/>
      <c r="ER175" s="342"/>
      <c r="ES175" s="342"/>
      <c r="ET175" s="342"/>
      <c r="EU175" s="342"/>
      <c r="EV175" s="342"/>
      <c r="EW175" s="342"/>
      <c r="EX175" s="342"/>
      <c r="EY175" s="342"/>
      <c r="EZ175" s="342"/>
      <c r="FA175" s="342"/>
      <c r="FB175" s="342"/>
      <c r="FC175" s="342"/>
      <c r="FD175" s="342"/>
      <c r="FE175" s="342"/>
      <c r="FF175" s="342"/>
      <c r="FG175" s="342"/>
      <c r="FH175" s="342"/>
      <c r="FI175" s="342"/>
      <c r="FJ175" s="342"/>
      <c r="FK175" s="342"/>
      <c r="FL175" s="342"/>
      <c r="FM175" s="342"/>
      <c r="FN175" s="342"/>
      <c r="FO175" s="342"/>
      <c r="FP175" s="342"/>
      <c r="FQ175" s="342"/>
      <c r="FR175" s="342"/>
      <c r="FS175" s="342"/>
      <c r="FT175" s="342"/>
      <c r="FU175" s="342"/>
      <c r="FV175" s="342"/>
      <c r="FW175" s="342"/>
      <c r="FX175" s="342"/>
      <c r="FY175" s="342"/>
      <c r="FZ175" s="342"/>
      <c r="GA175" s="342"/>
      <c r="GB175" s="342"/>
      <c r="GC175" s="342"/>
      <c r="GD175" s="342"/>
      <c r="GE175" s="342"/>
      <c r="GF175" s="342"/>
      <c r="GG175" s="342"/>
      <c r="GH175" s="342"/>
      <c r="GI175" s="342"/>
      <c r="GJ175" s="342"/>
      <c r="GK175" s="342"/>
      <c r="GL175" s="342"/>
      <c r="GM175" s="342"/>
      <c r="GN175" s="342"/>
      <c r="GO175" s="342"/>
      <c r="GP175" s="342"/>
      <c r="GQ175" s="342"/>
      <c r="GR175" s="342"/>
      <c r="GS175" s="342"/>
      <c r="GT175" s="342"/>
      <c r="GU175" s="342"/>
      <c r="GV175" s="342"/>
      <c r="GW175" s="342"/>
      <c r="GX175" s="342"/>
      <c r="GY175" s="342"/>
      <c r="GZ175" s="342"/>
      <c r="HA175" s="342"/>
      <c r="HB175" s="342"/>
      <c r="HC175" s="342"/>
      <c r="HD175" s="342"/>
      <c r="HE175" s="342"/>
      <c r="HF175" s="342"/>
      <c r="HG175" s="342"/>
      <c r="HH175" s="342"/>
      <c r="HI175" s="342"/>
      <c r="HJ175" s="342"/>
      <c r="HK175" s="342"/>
      <c r="HL175" s="342"/>
      <c r="HM175" s="342"/>
      <c r="HN175" s="342"/>
      <c r="HO175" s="342"/>
      <c r="HP175" s="342"/>
      <c r="HQ175" s="342"/>
      <c r="HR175" s="342"/>
      <c r="HS175" s="342"/>
      <c r="HT175" s="342"/>
      <c r="HU175" s="342"/>
      <c r="HV175" s="342"/>
      <c r="HW175" s="342"/>
      <c r="HX175" s="342"/>
      <c r="HY175" s="342"/>
      <c r="HZ175" s="480"/>
      <c r="IA175" s="342"/>
      <c r="IB175" s="342"/>
      <c r="IG175" s="25"/>
    </row>
    <row r="176" spans="1:291" s="19" customFormat="1" ht="13">
      <c r="B176" s="71"/>
      <c r="E176" s="71"/>
      <c r="G176" s="71"/>
      <c r="IA176" s="480"/>
      <c r="IS176" s="501"/>
      <c r="IT176" s="501"/>
    </row>
    <row r="177" spans="1:291" ht="15.5">
      <c r="A177" s="378" t="s">
        <v>381</v>
      </c>
      <c r="IS177" s="502"/>
      <c r="IT177" s="502"/>
    </row>
    <row r="178" spans="1:291" s="19" customFormat="1" ht="13">
      <c r="A178" s="310" t="s">
        <v>509</v>
      </c>
      <c r="B178" s="224">
        <v>36526</v>
      </c>
      <c r="C178" s="224">
        <v>36557</v>
      </c>
      <c r="D178" s="224">
        <v>36586</v>
      </c>
      <c r="E178" s="224">
        <v>36617</v>
      </c>
      <c r="F178" s="224">
        <v>36647</v>
      </c>
      <c r="G178" s="224">
        <v>36678</v>
      </c>
      <c r="H178" s="224">
        <v>36708</v>
      </c>
      <c r="I178" s="224">
        <v>36739</v>
      </c>
      <c r="J178" s="224">
        <v>36770</v>
      </c>
      <c r="K178" s="224">
        <v>36800</v>
      </c>
      <c r="L178" s="224">
        <v>36831</v>
      </c>
      <c r="M178" s="224">
        <v>36861</v>
      </c>
      <c r="N178" s="224">
        <v>36892</v>
      </c>
      <c r="O178" s="224">
        <v>36923</v>
      </c>
      <c r="P178" s="224">
        <v>36951</v>
      </c>
      <c r="Q178" s="224">
        <v>36982</v>
      </c>
      <c r="R178" s="224">
        <v>37012</v>
      </c>
      <c r="S178" s="224">
        <v>37043</v>
      </c>
      <c r="T178" s="224">
        <v>37073</v>
      </c>
      <c r="U178" s="224">
        <v>37104</v>
      </c>
      <c r="V178" s="224">
        <v>37135</v>
      </c>
      <c r="W178" s="224">
        <v>37165</v>
      </c>
      <c r="X178" s="224">
        <v>37196</v>
      </c>
      <c r="Y178" s="224">
        <v>37226</v>
      </c>
      <c r="Z178" s="224">
        <v>37257</v>
      </c>
      <c r="AA178" s="224">
        <v>37288</v>
      </c>
      <c r="AB178" s="224">
        <v>37316</v>
      </c>
      <c r="AC178" s="224">
        <v>37347</v>
      </c>
      <c r="AD178" s="224">
        <v>37377</v>
      </c>
      <c r="AE178" s="224">
        <v>37408</v>
      </c>
      <c r="AF178" s="224">
        <v>37438</v>
      </c>
      <c r="AG178" s="224">
        <v>37469</v>
      </c>
      <c r="AH178" s="224">
        <v>37500</v>
      </c>
      <c r="AI178" s="224">
        <v>37530</v>
      </c>
      <c r="AJ178" s="224">
        <v>37561</v>
      </c>
      <c r="AK178" s="224">
        <v>37591</v>
      </c>
      <c r="AL178" s="224">
        <v>37622</v>
      </c>
      <c r="AM178" s="224">
        <v>37653</v>
      </c>
      <c r="AN178" s="224">
        <v>37681</v>
      </c>
      <c r="AO178" s="224">
        <v>37712</v>
      </c>
      <c r="AP178" s="224">
        <v>37742</v>
      </c>
      <c r="AQ178" s="224">
        <v>37773</v>
      </c>
      <c r="AR178" s="224">
        <v>37803</v>
      </c>
      <c r="AS178" s="224">
        <v>37834</v>
      </c>
      <c r="AT178" s="224">
        <v>37865</v>
      </c>
      <c r="AU178" s="224">
        <v>37895</v>
      </c>
      <c r="AV178" s="224">
        <v>37926</v>
      </c>
      <c r="AW178" s="224">
        <v>37956</v>
      </c>
      <c r="AX178" s="224">
        <v>37987</v>
      </c>
      <c r="AY178" s="224">
        <v>38018</v>
      </c>
      <c r="AZ178" s="224">
        <v>38047</v>
      </c>
      <c r="BA178" s="224">
        <v>38078</v>
      </c>
      <c r="BB178" s="224">
        <v>38108</v>
      </c>
      <c r="BC178" s="224">
        <v>38139</v>
      </c>
      <c r="BD178" s="224">
        <v>38169</v>
      </c>
      <c r="BE178" s="224">
        <v>38200</v>
      </c>
      <c r="BF178" s="224">
        <v>38231</v>
      </c>
      <c r="BG178" s="224">
        <v>38261</v>
      </c>
      <c r="BH178" s="224">
        <v>38292</v>
      </c>
      <c r="BI178" s="224">
        <v>38322</v>
      </c>
      <c r="BJ178" s="224">
        <v>38353</v>
      </c>
      <c r="BK178" s="224">
        <v>38384</v>
      </c>
      <c r="BL178" s="224">
        <v>38412</v>
      </c>
      <c r="BM178" s="224">
        <v>38443</v>
      </c>
      <c r="BN178" s="224">
        <v>38473</v>
      </c>
      <c r="BO178" s="224">
        <v>38504</v>
      </c>
      <c r="BP178" s="224">
        <v>38534</v>
      </c>
      <c r="BQ178" s="224">
        <v>38565</v>
      </c>
      <c r="BR178" s="224">
        <v>38596</v>
      </c>
      <c r="BS178" s="224">
        <v>38626</v>
      </c>
      <c r="BT178" s="224">
        <v>38657</v>
      </c>
      <c r="BU178" s="224">
        <v>38687</v>
      </c>
      <c r="BV178" s="224">
        <v>38718</v>
      </c>
      <c r="BW178" s="224">
        <v>38749</v>
      </c>
      <c r="BX178" s="224">
        <v>38777</v>
      </c>
      <c r="BY178" s="224">
        <v>38808</v>
      </c>
      <c r="BZ178" s="224">
        <v>38838</v>
      </c>
      <c r="CA178" s="224">
        <v>38869</v>
      </c>
      <c r="CB178" s="224">
        <v>38899</v>
      </c>
      <c r="CC178" s="224">
        <v>38930</v>
      </c>
      <c r="CD178" s="224">
        <v>38961</v>
      </c>
      <c r="CE178" s="224">
        <v>38991</v>
      </c>
      <c r="CF178" s="224">
        <v>39022</v>
      </c>
      <c r="CG178" s="224">
        <v>39052</v>
      </c>
      <c r="CH178" s="224">
        <v>39083</v>
      </c>
      <c r="CI178" s="224">
        <v>39114</v>
      </c>
      <c r="CJ178" s="224">
        <v>39142</v>
      </c>
      <c r="CK178" s="224">
        <v>39173</v>
      </c>
      <c r="CL178" s="224">
        <v>39203</v>
      </c>
      <c r="CM178" s="224">
        <v>39234</v>
      </c>
      <c r="CN178" s="224">
        <v>39264</v>
      </c>
      <c r="CO178" s="224">
        <v>39295</v>
      </c>
      <c r="CP178" s="224">
        <v>39326</v>
      </c>
      <c r="CQ178" s="224">
        <v>39356</v>
      </c>
      <c r="CR178" s="224">
        <v>39387</v>
      </c>
      <c r="CS178" s="224">
        <v>39417</v>
      </c>
      <c r="CT178" s="224">
        <v>39448</v>
      </c>
      <c r="CU178" s="224">
        <v>39479</v>
      </c>
      <c r="CV178" s="224">
        <v>39508</v>
      </c>
      <c r="CW178" s="224">
        <v>39539</v>
      </c>
      <c r="CX178" s="224">
        <v>39569</v>
      </c>
      <c r="CY178" s="224">
        <v>39600</v>
      </c>
      <c r="CZ178" s="224">
        <v>39630</v>
      </c>
      <c r="DA178" s="224">
        <v>39661</v>
      </c>
      <c r="DB178" s="224">
        <v>39692</v>
      </c>
      <c r="DC178" s="224">
        <v>39722</v>
      </c>
      <c r="DD178" s="224">
        <v>39753</v>
      </c>
      <c r="DE178" s="224">
        <v>39783</v>
      </c>
      <c r="DF178" s="224">
        <v>39814</v>
      </c>
      <c r="DG178" s="224">
        <v>39845</v>
      </c>
      <c r="DH178" s="224">
        <v>39873</v>
      </c>
      <c r="DI178" s="224">
        <v>39904</v>
      </c>
      <c r="DJ178" s="224">
        <v>39934</v>
      </c>
      <c r="DK178" s="224">
        <v>39965</v>
      </c>
      <c r="DL178" s="224">
        <v>39995</v>
      </c>
      <c r="DM178" s="224">
        <v>40026</v>
      </c>
      <c r="DN178" s="224">
        <v>40057</v>
      </c>
      <c r="DO178" s="224">
        <v>40087</v>
      </c>
      <c r="DP178" s="224">
        <v>40118</v>
      </c>
      <c r="DQ178" s="224">
        <v>40148</v>
      </c>
      <c r="DR178" s="224">
        <v>40179</v>
      </c>
      <c r="DS178" s="224">
        <v>40210</v>
      </c>
      <c r="DT178" s="224">
        <v>40238</v>
      </c>
      <c r="DU178" s="224">
        <v>40269</v>
      </c>
      <c r="DV178" s="224">
        <v>40299</v>
      </c>
      <c r="DW178" s="224">
        <v>40330</v>
      </c>
      <c r="DX178" s="224">
        <v>40360</v>
      </c>
      <c r="DY178" s="224">
        <v>40391</v>
      </c>
      <c r="DZ178" s="224">
        <v>40422</v>
      </c>
      <c r="EA178" s="224">
        <v>40452</v>
      </c>
      <c r="EB178" s="224">
        <v>40483</v>
      </c>
      <c r="EC178" s="224">
        <v>40513</v>
      </c>
      <c r="ED178" s="224">
        <v>40544</v>
      </c>
      <c r="EE178" s="224">
        <v>40575</v>
      </c>
      <c r="EF178" s="224">
        <v>40603</v>
      </c>
      <c r="EG178" s="224">
        <v>40634</v>
      </c>
      <c r="EH178" s="224">
        <v>40664</v>
      </c>
      <c r="EI178" s="224">
        <v>40695</v>
      </c>
      <c r="EJ178" s="224">
        <v>40725</v>
      </c>
      <c r="EK178" s="224">
        <v>40756</v>
      </c>
      <c r="EL178" s="224">
        <v>40787</v>
      </c>
      <c r="EM178" s="224">
        <v>40817</v>
      </c>
      <c r="EN178" s="224">
        <v>40848</v>
      </c>
      <c r="EO178" s="224">
        <v>40878</v>
      </c>
      <c r="EP178" s="224">
        <v>40909</v>
      </c>
      <c r="EQ178" s="224">
        <v>40940</v>
      </c>
      <c r="ER178" s="224">
        <v>40969</v>
      </c>
      <c r="ES178" s="224">
        <v>41000</v>
      </c>
      <c r="ET178" s="224">
        <v>41030</v>
      </c>
      <c r="EU178" s="224">
        <v>41061</v>
      </c>
      <c r="EV178" s="224">
        <v>41091</v>
      </c>
      <c r="EW178" s="224">
        <v>41122</v>
      </c>
      <c r="EX178" s="224">
        <v>41153</v>
      </c>
      <c r="EY178" s="224">
        <v>41183</v>
      </c>
      <c r="EZ178" s="224">
        <v>41214</v>
      </c>
      <c r="FA178" s="224">
        <v>41244</v>
      </c>
      <c r="FB178" s="224">
        <v>41275</v>
      </c>
      <c r="FC178" s="224">
        <v>41306</v>
      </c>
      <c r="FD178" s="224">
        <v>41334</v>
      </c>
      <c r="FE178" s="224">
        <v>41365</v>
      </c>
      <c r="FF178" s="224">
        <v>41395</v>
      </c>
      <c r="FG178" s="224">
        <v>41426</v>
      </c>
      <c r="FH178" s="224">
        <v>41456</v>
      </c>
      <c r="FI178" s="224">
        <v>41487</v>
      </c>
      <c r="FJ178" s="224">
        <v>41518</v>
      </c>
      <c r="FK178" s="224">
        <v>41548</v>
      </c>
      <c r="FL178" s="224">
        <v>41579</v>
      </c>
      <c r="FM178" s="224">
        <v>41609</v>
      </c>
      <c r="FN178" s="224">
        <v>41640</v>
      </c>
      <c r="FO178" s="224">
        <v>41671</v>
      </c>
      <c r="FP178" s="224">
        <v>41699</v>
      </c>
      <c r="FQ178" s="224">
        <v>41730</v>
      </c>
      <c r="FR178" s="224">
        <v>41760</v>
      </c>
      <c r="FS178" s="224">
        <v>41791</v>
      </c>
      <c r="FT178" s="224">
        <v>41821</v>
      </c>
      <c r="FU178" s="224">
        <v>41852</v>
      </c>
      <c r="FV178" s="224">
        <v>41883</v>
      </c>
      <c r="FW178" s="224">
        <v>41913</v>
      </c>
      <c r="FX178" s="224">
        <v>41944</v>
      </c>
      <c r="FY178" s="224">
        <v>41974</v>
      </c>
      <c r="FZ178" s="224">
        <v>42005</v>
      </c>
      <c r="GA178" s="224">
        <v>42036</v>
      </c>
      <c r="GB178" s="224">
        <v>42064</v>
      </c>
      <c r="GC178" s="224">
        <v>42095</v>
      </c>
      <c r="GD178" s="224">
        <v>42125</v>
      </c>
      <c r="GE178" s="224">
        <v>42156</v>
      </c>
      <c r="GF178" s="224">
        <v>42186</v>
      </c>
      <c r="GG178" s="224">
        <v>42217</v>
      </c>
      <c r="GH178" s="224">
        <v>42248</v>
      </c>
      <c r="GI178" s="224">
        <v>42278</v>
      </c>
      <c r="GJ178" s="224">
        <v>42309</v>
      </c>
      <c r="GK178" s="224">
        <v>42339</v>
      </c>
      <c r="GL178" s="224">
        <v>42370</v>
      </c>
      <c r="GM178" s="224">
        <v>42401</v>
      </c>
      <c r="GN178" s="224">
        <v>42430</v>
      </c>
      <c r="GO178" s="224">
        <v>42461</v>
      </c>
      <c r="GP178" s="224">
        <v>42491</v>
      </c>
      <c r="GQ178" s="224">
        <v>42522</v>
      </c>
      <c r="GR178" s="224">
        <v>42552</v>
      </c>
      <c r="GS178" s="224">
        <v>42583</v>
      </c>
      <c r="GT178" s="224">
        <v>42614</v>
      </c>
      <c r="GU178" s="224">
        <v>42644</v>
      </c>
      <c r="GV178" s="224">
        <v>42675</v>
      </c>
      <c r="GW178" s="224">
        <v>42705</v>
      </c>
      <c r="GX178" s="224">
        <v>42736</v>
      </c>
      <c r="GY178" s="224">
        <v>42767</v>
      </c>
      <c r="GZ178" s="224">
        <v>42795</v>
      </c>
      <c r="HA178" s="224">
        <v>42826</v>
      </c>
      <c r="HB178" s="224">
        <v>42856</v>
      </c>
      <c r="HC178" s="224">
        <v>42887</v>
      </c>
      <c r="HD178" s="224">
        <v>42917</v>
      </c>
      <c r="HE178" s="224">
        <v>42948</v>
      </c>
      <c r="HF178" s="224">
        <v>42979</v>
      </c>
      <c r="HG178" s="224">
        <v>43009</v>
      </c>
      <c r="HH178" s="224">
        <v>43040</v>
      </c>
      <c r="HI178" s="224">
        <v>43070</v>
      </c>
      <c r="HJ178" s="224">
        <v>43101</v>
      </c>
      <c r="HK178" s="224">
        <v>43132</v>
      </c>
      <c r="HL178" s="224">
        <v>43160</v>
      </c>
      <c r="HM178" s="224">
        <v>43191</v>
      </c>
      <c r="HN178" s="224">
        <v>43221</v>
      </c>
      <c r="HO178" s="224">
        <v>43252</v>
      </c>
      <c r="HP178" s="224">
        <v>43282</v>
      </c>
      <c r="HQ178" s="224">
        <v>43313</v>
      </c>
      <c r="HR178" s="224">
        <v>43344</v>
      </c>
      <c r="HS178" s="224">
        <v>43374</v>
      </c>
      <c r="HT178" s="224">
        <v>43405</v>
      </c>
      <c r="HU178" s="224">
        <v>43435</v>
      </c>
      <c r="HV178" s="224">
        <v>43466</v>
      </c>
      <c r="HW178" s="224">
        <v>43497</v>
      </c>
      <c r="HX178" s="224">
        <v>43525</v>
      </c>
      <c r="HY178" s="224">
        <v>43556</v>
      </c>
      <c r="HZ178" s="224">
        <v>43586</v>
      </c>
      <c r="IA178" s="467">
        <v>43617</v>
      </c>
      <c r="IB178" s="467">
        <v>43647</v>
      </c>
      <c r="IC178" s="467">
        <v>43678</v>
      </c>
      <c r="ID178" s="467">
        <v>43709</v>
      </c>
      <c r="IE178" s="467">
        <v>43739</v>
      </c>
      <c r="IF178" s="467">
        <v>43770</v>
      </c>
      <c r="IG178" s="467">
        <v>43800</v>
      </c>
      <c r="IH178" s="467">
        <v>43831</v>
      </c>
      <c r="II178" s="467">
        <v>43862</v>
      </c>
      <c r="IJ178" s="467">
        <v>43891</v>
      </c>
      <c r="IK178" s="467">
        <v>43922</v>
      </c>
      <c r="IL178" s="467">
        <v>43952</v>
      </c>
      <c r="IM178" s="467">
        <v>43983</v>
      </c>
      <c r="IN178" s="467">
        <v>44013</v>
      </c>
      <c r="IO178" s="467">
        <v>44044</v>
      </c>
      <c r="IP178" s="271">
        <v>44075</v>
      </c>
      <c r="IQ178" s="271">
        <v>44105</v>
      </c>
      <c r="IR178" s="271">
        <v>44136</v>
      </c>
      <c r="IS178" s="271">
        <v>44166</v>
      </c>
      <c r="IT178" s="271">
        <v>44197</v>
      </c>
      <c r="IU178" s="271">
        <v>44228</v>
      </c>
      <c r="IV178" s="271">
        <v>44256</v>
      </c>
      <c r="IW178" s="271">
        <v>44287</v>
      </c>
      <c r="IX178" s="271">
        <v>44317</v>
      </c>
      <c r="IY178" s="271">
        <v>44348</v>
      </c>
      <c r="IZ178" s="271">
        <v>44378</v>
      </c>
      <c r="JA178" s="271">
        <v>44409</v>
      </c>
      <c r="JB178" s="271">
        <v>44440</v>
      </c>
      <c r="JC178" s="271">
        <v>44470</v>
      </c>
      <c r="JD178" s="271">
        <v>44501</v>
      </c>
      <c r="JE178" s="271">
        <v>44531</v>
      </c>
      <c r="JF178" s="271">
        <v>44562</v>
      </c>
      <c r="JG178" s="271">
        <v>44593</v>
      </c>
      <c r="JH178" s="271">
        <v>44621</v>
      </c>
      <c r="JI178" s="271">
        <v>44652</v>
      </c>
      <c r="JJ178" s="271">
        <v>44682</v>
      </c>
      <c r="JK178" s="271">
        <v>44713</v>
      </c>
      <c r="JL178" s="271">
        <v>44743</v>
      </c>
      <c r="JM178" s="271">
        <v>44774</v>
      </c>
      <c r="JN178" s="271">
        <v>44805</v>
      </c>
      <c r="JO178" s="271">
        <v>44835</v>
      </c>
      <c r="JP178" s="271">
        <v>44866</v>
      </c>
      <c r="JQ178" s="271">
        <v>44896</v>
      </c>
      <c r="JR178" s="271">
        <v>44927</v>
      </c>
      <c r="JS178" s="271" t="s">
        <v>511</v>
      </c>
      <c r="JT178" s="271">
        <v>44986</v>
      </c>
      <c r="JU178" s="271">
        <f t="shared" ref="JU178:JZ178" si="114">JU11</f>
        <v>45017</v>
      </c>
      <c r="JV178" s="271">
        <f t="shared" si="114"/>
        <v>45047</v>
      </c>
      <c r="JW178" s="271">
        <f t="shared" si="114"/>
        <v>45078</v>
      </c>
      <c r="JX178" s="271">
        <f t="shared" si="114"/>
        <v>45108</v>
      </c>
      <c r="JY178" s="271">
        <f t="shared" si="114"/>
        <v>45139</v>
      </c>
      <c r="JZ178" s="271">
        <f t="shared" si="114"/>
        <v>45170</v>
      </c>
      <c r="KA178" s="271">
        <f t="shared" ref="KA178:KB178" si="115">KA11</f>
        <v>45200</v>
      </c>
      <c r="KB178" s="271">
        <f t="shared" si="115"/>
        <v>45231</v>
      </c>
      <c r="KC178" s="271">
        <f t="shared" ref="KC178:KD178" si="116">KC11</f>
        <v>45261</v>
      </c>
      <c r="KD178" s="271">
        <f t="shared" si="116"/>
        <v>45292</v>
      </c>
      <c r="KE178" s="271">
        <f>KE11</f>
        <v>45323</v>
      </c>
    </row>
    <row r="179" spans="1:291" s="19" customFormat="1" ht="13">
      <c r="A179" s="311" t="s">
        <v>312</v>
      </c>
      <c r="B179" s="309"/>
      <c r="C179" s="309"/>
      <c r="D179" s="309"/>
      <c r="E179" s="309"/>
      <c r="F179" s="309"/>
      <c r="G179" s="309"/>
      <c r="H179" s="309"/>
      <c r="I179" s="309"/>
      <c r="J179" s="309"/>
      <c r="K179" s="309"/>
      <c r="L179" s="309"/>
      <c r="M179" s="309"/>
      <c r="N179" s="309"/>
      <c r="O179" s="309"/>
      <c r="P179" s="309"/>
      <c r="Q179" s="309"/>
      <c r="R179" s="309"/>
      <c r="S179" s="309"/>
      <c r="T179" s="309"/>
      <c r="U179" s="309"/>
      <c r="V179" s="309"/>
      <c r="W179" s="309"/>
      <c r="X179" s="309"/>
      <c r="Y179" s="309"/>
      <c r="Z179" s="309"/>
      <c r="AA179" s="309"/>
      <c r="AB179" s="309"/>
      <c r="AC179" s="309"/>
      <c r="AD179" s="309"/>
      <c r="AE179" s="309"/>
      <c r="AF179" s="309"/>
      <c r="AG179" s="309"/>
      <c r="AH179" s="309"/>
      <c r="AI179" s="309"/>
      <c r="AJ179" s="309"/>
      <c r="AK179" s="309"/>
      <c r="AL179" s="309"/>
      <c r="AM179" s="309"/>
      <c r="AN179" s="309"/>
      <c r="AO179" s="309"/>
      <c r="AP179" s="309"/>
      <c r="AQ179" s="309"/>
      <c r="AR179" s="309"/>
      <c r="AS179" s="309"/>
      <c r="AT179" s="309"/>
      <c r="AU179" s="309"/>
      <c r="AV179" s="309"/>
      <c r="AW179" s="309"/>
      <c r="AX179" s="309"/>
      <c r="AY179" s="309"/>
      <c r="AZ179" s="309"/>
      <c r="BA179" s="309"/>
      <c r="BB179" s="309"/>
      <c r="BC179" s="309"/>
      <c r="BD179" s="309"/>
      <c r="BE179" s="309"/>
      <c r="BF179" s="309"/>
      <c r="BG179" s="309"/>
      <c r="BH179" s="309"/>
      <c r="BI179" s="309"/>
      <c r="BJ179" s="309"/>
      <c r="BK179" s="309"/>
      <c r="BL179" s="309"/>
      <c r="BM179" s="309"/>
      <c r="BN179" s="309"/>
      <c r="BO179" s="309"/>
      <c r="BP179" s="309"/>
      <c r="BQ179" s="309"/>
      <c r="BR179" s="309"/>
      <c r="BS179" s="309"/>
      <c r="BT179" s="309"/>
      <c r="BU179" s="309"/>
      <c r="BV179" s="309"/>
      <c r="BW179" s="309"/>
      <c r="BX179" s="309"/>
      <c r="BY179" s="309"/>
      <c r="BZ179" s="309"/>
      <c r="CA179" s="309"/>
      <c r="CB179" s="309"/>
      <c r="CC179" s="309"/>
      <c r="CD179" s="309"/>
      <c r="CE179" s="309"/>
      <c r="CF179" s="309"/>
      <c r="CG179" s="309"/>
      <c r="CH179" s="309"/>
      <c r="CI179" s="309"/>
      <c r="CJ179" s="309"/>
      <c r="CK179" s="309"/>
      <c r="CL179" s="309"/>
      <c r="CM179" s="309"/>
      <c r="CN179" s="309"/>
      <c r="CO179" s="309"/>
      <c r="CP179" s="309"/>
      <c r="CQ179" s="309"/>
      <c r="CR179" s="309"/>
      <c r="CS179" s="309"/>
      <c r="CT179" s="309"/>
      <c r="CU179" s="309"/>
      <c r="CV179" s="309"/>
      <c r="CW179" s="309"/>
      <c r="CX179" s="309"/>
      <c r="CY179" s="309"/>
      <c r="CZ179" s="309"/>
      <c r="DA179" s="309"/>
      <c r="DB179" s="309"/>
      <c r="DC179" s="309"/>
      <c r="DD179" s="309"/>
      <c r="DE179" s="309"/>
      <c r="DF179" s="309"/>
      <c r="DG179" s="309"/>
      <c r="DH179" s="309"/>
      <c r="DI179" s="309"/>
      <c r="DJ179" s="309"/>
      <c r="DK179" s="309"/>
      <c r="DL179" s="309"/>
      <c r="DM179" s="309"/>
      <c r="DN179" s="309"/>
      <c r="DO179" s="309"/>
      <c r="DP179" s="309"/>
      <c r="DQ179" s="309"/>
      <c r="DR179" s="309"/>
      <c r="DS179" s="309"/>
      <c r="DT179" s="309"/>
      <c r="DU179" s="309"/>
      <c r="DV179" s="309"/>
      <c r="DW179" s="309"/>
      <c r="DX179" s="309"/>
      <c r="DY179" s="309"/>
      <c r="DZ179" s="309">
        <v>2.21283E-2</v>
      </c>
      <c r="EA179" s="309">
        <v>1.839725E-2</v>
      </c>
      <c r="EB179" s="309">
        <v>3.9279699999999994E-2</v>
      </c>
      <c r="EC179" s="309">
        <v>7.1951714285714286E-2</v>
      </c>
      <c r="ED179" s="309">
        <v>0.1256195</v>
      </c>
      <c r="EE179" s="309">
        <v>0.2110969</v>
      </c>
      <c r="EF179" s="309">
        <v>0.25681723809523799</v>
      </c>
      <c r="EG179" s="309">
        <v>0.217518421052632</v>
      </c>
      <c r="EH179" s="309">
        <v>0.21788272727272701</v>
      </c>
      <c r="EI179" s="309">
        <v>0.24792319047618999</v>
      </c>
      <c r="EJ179" s="309">
        <v>0.30109695238095235</v>
      </c>
      <c r="EK179" s="309">
        <v>0.72571173913043496</v>
      </c>
      <c r="EL179" s="309">
        <v>0.68058752380952403</v>
      </c>
      <c r="EM179" s="309">
        <v>0.79081860000000004</v>
      </c>
      <c r="EN179" s="309">
        <v>0.71064344999999995</v>
      </c>
      <c r="EO179" s="309">
        <v>0.66077300000000005</v>
      </c>
      <c r="EP179" s="309">
        <v>0.62910866666666665</v>
      </c>
      <c r="EQ179" s="309">
        <v>0.74328894736842099</v>
      </c>
      <c r="ER179" s="309">
        <v>0.79854440909090907</v>
      </c>
      <c r="ES179" s="309">
        <v>1.0141541000000001</v>
      </c>
      <c r="ET179" s="309">
        <v>1.2754104545454545</v>
      </c>
      <c r="EU179" s="309">
        <v>1.1037320500000001</v>
      </c>
      <c r="EV179" s="309">
        <v>1.1899145714285713</v>
      </c>
      <c r="EW179" s="309">
        <v>1.4151286956521738</v>
      </c>
      <c r="EX179" s="309">
        <v>1.6960132631578948</v>
      </c>
      <c r="EY179" s="309">
        <v>1.2827926363636364</v>
      </c>
      <c r="EZ179" s="309">
        <v>1.3127025789473699</v>
      </c>
      <c r="FA179" s="309">
        <v>1.3865594444444445</v>
      </c>
      <c r="FB179" s="309">
        <v>1.2647417619047618</v>
      </c>
      <c r="FC179" s="309">
        <v>1.3350176111111101</v>
      </c>
      <c r="FD179" s="309">
        <v>1.6749634</v>
      </c>
      <c r="FE179" s="309">
        <v>1.6859693181818181</v>
      </c>
      <c r="FF179" s="309">
        <v>1.6159910952381</v>
      </c>
      <c r="FG179" s="309">
        <v>1.9324743</v>
      </c>
      <c r="FH179" s="309">
        <v>1.5377283181818182</v>
      </c>
      <c r="FI179" s="309">
        <v>2.0819495454545454</v>
      </c>
      <c r="FJ179" s="309">
        <v>1.80253085714286</v>
      </c>
      <c r="FK179" s="309">
        <v>1.7071716956521739</v>
      </c>
      <c r="FL179" s="309">
        <v>1.9667564210526316</v>
      </c>
      <c r="FM179" s="309">
        <v>1.4679257894736844</v>
      </c>
      <c r="FN179" s="309">
        <v>1.7387416363636363</v>
      </c>
      <c r="FO179" s="309">
        <v>1.87064155</v>
      </c>
      <c r="FP179" s="309">
        <v>2.0325057368421051</v>
      </c>
      <c r="FQ179" s="309">
        <v>2.3742543500000002</v>
      </c>
      <c r="FR179" s="309">
        <v>1.8560643333333333</v>
      </c>
      <c r="FS179" s="309">
        <v>1.5810268421052631</v>
      </c>
      <c r="FT179" s="309">
        <v>1.65243463636364</v>
      </c>
      <c r="FU179" s="309">
        <v>2.0512237142857144</v>
      </c>
      <c r="FV179" s="309">
        <v>2.8426228636363637</v>
      </c>
      <c r="FW179" s="309">
        <v>3.7586671739130435</v>
      </c>
      <c r="FX179" s="309">
        <v>2.1925274210526315</v>
      </c>
      <c r="FY179" s="309">
        <v>2.154331</v>
      </c>
      <c r="FZ179" s="309">
        <v>2.017074142857143</v>
      </c>
      <c r="GA179" s="309">
        <v>2.0622860555555556</v>
      </c>
      <c r="GB179" s="309">
        <v>2.1254162727272727</v>
      </c>
      <c r="GC179" s="309">
        <v>2.5196405999999998</v>
      </c>
      <c r="GD179" s="309">
        <v>2.43141915</v>
      </c>
      <c r="GE179" s="309">
        <v>1.860964857142857</v>
      </c>
      <c r="GF179" s="309">
        <v>1.8959379090909092</v>
      </c>
      <c r="GG179" s="309">
        <v>2.3023761428571428</v>
      </c>
      <c r="GH179" s="309">
        <v>2.5752003333333335</v>
      </c>
      <c r="GI179" s="309">
        <v>2.4600547142857141</v>
      </c>
      <c r="GJ179" s="309">
        <v>1.98441589473684</v>
      </c>
      <c r="GK179" s="309">
        <v>1.8904901000000001</v>
      </c>
      <c r="GL179" s="309">
        <v>1.6951117368421051</v>
      </c>
      <c r="GM179" s="309">
        <v>2.02284936842105</v>
      </c>
      <c r="GN179" s="309">
        <v>3.76189863636364</v>
      </c>
      <c r="GO179" s="309">
        <v>2.9628513999999999</v>
      </c>
      <c r="GP179" s="309">
        <v>2.479304</v>
      </c>
      <c r="GQ179" s="309">
        <v>2.1861711818181817</v>
      </c>
      <c r="GR179" s="309">
        <v>2.2987780952380952</v>
      </c>
      <c r="GS179" s="309">
        <v>2.4862237826086959</v>
      </c>
      <c r="GT179" s="309">
        <v>2.3579246190476191</v>
      </c>
      <c r="GU179" s="309">
        <v>2.7386857</v>
      </c>
      <c r="GV179" s="309">
        <v>3.7328394</v>
      </c>
      <c r="GW179" s="309">
        <v>2.4840082857142858</v>
      </c>
      <c r="GX179" s="309">
        <v>2.1918426666666666</v>
      </c>
      <c r="GY179" s="309">
        <v>2.574296277777778</v>
      </c>
      <c r="GZ179" s="309">
        <v>2.716522695652174</v>
      </c>
      <c r="HA179" s="309">
        <v>2.4137441666666666</v>
      </c>
      <c r="HB179" s="309">
        <v>3.0386454999999999</v>
      </c>
      <c r="HC179" s="309">
        <v>2.2316980476190476</v>
      </c>
      <c r="HD179" s="309">
        <v>1.9413196666666668</v>
      </c>
      <c r="HE179" s="309">
        <v>2.4507945217391303</v>
      </c>
      <c r="HF179" s="309">
        <v>3.0319520499999997</v>
      </c>
      <c r="HG179" s="309">
        <v>2.9705823333333301</v>
      </c>
      <c r="HH179" s="309">
        <v>3.0549219473684199</v>
      </c>
      <c r="HI179" s="309">
        <v>2.6393332105263201</v>
      </c>
      <c r="HJ179" s="309">
        <v>3.0600288571428571</v>
      </c>
      <c r="HK179" s="309">
        <v>4.4614769444444446</v>
      </c>
      <c r="HL179" s="309">
        <v>3.8071219047619049</v>
      </c>
      <c r="HM179" s="309">
        <v>3.6479432857142857</v>
      </c>
      <c r="HN179" s="309">
        <v>5.5952884761904764</v>
      </c>
      <c r="HO179" s="309">
        <v>5.3578757142857141</v>
      </c>
      <c r="HP179" s="309">
        <v>3.8157420476190476</v>
      </c>
      <c r="HQ179" s="309">
        <v>4.4171927391304404</v>
      </c>
      <c r="HR179" s="309">
        <v>4.2242798947368421</v>
      </c>
      <c r="HS179" s="309">
        <v>7.8734372272727278</v>
      </c>
      <c r="HT179" s="309">
        <v>6.4694488947368418</v>
      </c>
      <c r="HU179" s="309">
        <v>4.8891675238095234</v>
      </c>
      <c r="HV179" s="309">
        <v>6.4432381904761895</v>
      </c>
      <c r="HW179" s="309">
        <v>6.5537189499999995</v>
      </c>
      <c r="HX179" s="309">
        <v>6.6842606315789475</v>
      </c>
      <c r="HY179" s="309">
        <v>5.8696325238095239</v>
      </c>
      <c r="HZ179" s="309">
        <v>6.1704590000000001</v>
      </c>
      <c r="IA179" s="309">
        <v>5.9218596315789469</v>
      </c>
      <c r="IB179" s="309">
        <v>6.2852881818181823</v>
      </c>
      <c r="IC179" s="309">
        <v>8.2953977272727268</v>
      </c>
      <c r="ID179" s="309">
        <v>6.8858180952380952</v>
      </c>
      <c r="IE179" s="309">
        <v>6.9038933043478261</v>
      </c>
      <c r="IF179" s="309">
        <v>7.4300998947368422</v>
      </c>
      <c r="IG179" s="309">
        <v>7.0063924210526309</v>
      </c>
      <c r="IH179" s="309">
        <v>9.3823603181818171</v>
      </c>
      <c r="II179" s="309">
        <v>12.030629833333332</v>
      </c>
      <c r="IJ179" s="309">
        <v>17.892088272727275</v>
      </c>
      <c r="IK179" s="309">
        <v>13.5542733</v>
      </c>
      <c r="IL179" s="309">
        <v>14.337354049999998</v>
      </c>
      <c r="IM179" s="309">
        <v>17.334235285714286</v>
      </c>
      <c r="IN179" s="309">
        <v>15.560557304347824</v>
      </c>
      <c r="IO179" s="309">
        <v>17.444554</v>
      </c>
      <c r="IP179" s="309">
        <v>16.412184333333332</v>
      </c>
      <c r="IQ179" s="309">
        <v>16.047092428571428</v>
      </c>
      <c r="IR179" s="309">
        <v>19.252928700000002</v>
      </c>
      <c r="IS179" s="309">
        <v>17.334249449999998</v>
      </c>
      <c r="IT179" s="309">
        <v>20.116053578947369</v>
      </c>
      <c r="IU179" s="309">
        <v>23.342820130482405</v>
      </c>
      <c r="IV179" s="309">
        <v>24.497713282427135</v>
      </c>
      <c r="IW179" s="309">
        <v>18.569759830139901</v>
      </c>
      <c r="IX179" s="309">
        <v>19.736487894613099</v>
      </c>
      <c r="IY179" s="309">
        <v>19.424288188713199</v>
      </c>
      <c r="IZ179" s="309">
        <v>17.376402880000001</v>
      </c>
      <c r="JA179" s="309">
        <v>19.056626454</v>
      </c>
      <c r="JB179" s="309">
        <v>19.811858117</v>
      </c>
      <c r="JC179" s="309">
        <v>21.861673858</v>
      </c>
      <c r="JD179" s="309">
        <v>21.613760889000002</v>
      </c>
      <c r="JE179" s="309">
        <v>21.505365557000001</v>
      </c>
      <c r="JF179" s="309">
        <v>23.316674208999999</v>
      </c>
      <c r="JG179" s="309">
        <v>22.993124001999998</v>
      </c>
      <c r="JH179" s="309">
        <v>26.496217926409098</v>
      </c>
      <c r="JI179" s="309">
        <v>23.677335825315801</v>
      </c>
      <c r="JJ179" s="309">
        <v>26.465457018150001</v>
      </c>
      <c r="JK179" s="309">
        <v>23.040892015142902</v>
      </c>
      <c r="JL179" s="309">
        <v>20.0954254984762</v>
      </c>
      <c r="JM179" s="309">
        <v>25.3259453927826</v>
      </c>
      <c r="JN179" s="309">
        <v>28.98280819475</v>
      </c>
      <c r="JO179" s="309">
        <v>33.73368916575</v>
      </c>
      <c r="JP179" s="309">
        <v>30.556989246699999</v>
      </c>
      <c r="JQ179" s="309">
        <v>23.531378153999999</v>
      </c>
      <c r="JR179" s="309">
        <v>25.309677008240001</v>
      </c>
      <c r="JS179" s="309">
        <v>24.387672910999999</v>
      </c>
      <c r="JT179" s="309">
        <v>24.905553690959998</v>
      </c>
      <c r="JU179" s="309">
        <v>21.708692231220002</v>
      </c>
      <c r="JV179" s="309">
        <v>24.566884783500001</v>
      </c>
      <c r="JW179" s="309">
        <v>25.24761780971</v>
      </c>
      <c r="JX179" s="309">
        <v>21.293222236569999</v>
      </c>
      <c r="JY179" s="309">
        <v>23.38258931923</v>
      </c>
      <c r="JZ179" s="309">
        <v>20.978195392580002</v>
      </c>
      <c r="KA179" s="309">
        <v>21.545184796290002</v>
      </c>
      <c r="KB179" s="309">
        <v>22.725092044099998</v>
      </c>
      <c r="KC179" s="309">
        <v>20.968138654320001</v>
      </c>
      <c r="KD179" s="309">
        <v>20.125533434330002</v>
      </c>
      <c r="KE179" s="309">
        <v>23.017614421580003</v>
      </c>
    </row>
    <row r="180" spans="1:291" s="19" customFormat="1" ht="13">
      <c r="A180" s="424" t="s">
        <v>275</v>
      </c>
      <c r="B180" s="292"/>
      <c r="C180" s="293"/>
      <c r="D180" s="293"/>
      <c r="E180" s="293"/>
      <c r="F180" s="293"/>
      <c r="G180" s="293"/>
      <c r="H180" s="293"/>
      <c r="I180" s="293"/>
      <c r="J180" s="293"/>
      <c r="K180" s="293"/>
      <c r="L180" s="293"/>
      <c r="M180" s="293"/>
      <c r="N180" s="293"/>
      <c r="O180" s="293"/>
      <c r="P180" s="293"/>
      <c r="Q180" s="293"/>
      <c r="R180" s="293"/>
      <c r="S180" s="293"/>
      <c r="T180" s="293"/>
      <c r="U180" s="293"/>
      <c r="V180" s="293"/>
      <c r="W180" s="293"/>
      <c r="X180" s="293"/>
      <c r="Y180" s="293"/>
      <c r="Z180" s="293"/>
      <c r="AA180" s="293"/>
      <c r="AB180" s="293"/>
      <c r="AC180" s="293"/>
      <c r="AD180" s="293"/>
      <c r="AE180" s="293"/>
      <c r="AF180" s="293"/>
      <c r="AG180" s="293"/>
      <c r="AH180" s="293"/>
      <c r="AI180" s="293"/>
      <c r="AJ180" s="293"/>
      <c r="AK180" s="293"/>
      <c r="AL180" s="293"/>
      <c r="AM180" s="293"/>
      <c r="AN180" s="293"/>
      <c r="AO180" s="293"/>
      <c r="AP180" s="293"/>
      <c r="AQ180" s="293"/>
      <c r="AR180" s="293"/>
      <c r="AS180" s="293"/>
      <c r="AT180" s="293"/>
      <c r="AU180" s="293"/>
      <c r="AV180" s="293"/>
      <c r="AW180" s="293"/>
      <c r="AX180" s="293"/>
      <c r="AY180" s="293"/>
      <c r="AZ180" s="293"/>
      <c r="BA180" s="293"/>
      <c r="BB180" s="293"/>
      <c r="BC180" s="293"/>
      <c r="BD180" s="293"/>
      <c r="BE180" s="293"/>
      <c r="BF180" s="293"/>
      <c r="BG180" s="293"/>
      <c r="BH180" s="293"/>
      <c r="BI180" s="293"/>
      <c r="BJ180" s="293"/>
      <c r="BK180" s="293"/>
      <c r="BL180" s="293"/>
      <c r="BM180" s="293"/>
      <c r="BN180" s="293"/>
      <c r="BO180" s="293"/>
      <c r="BP180" s="293"/>
      <c r="BQ180" s="293"/>
      <c r="BR180" s="293"/>
      <c r="BS180" s="293"/>
      <c r="BT180" s="293"/>
      <c r="BU180" s="293"/>
      <c r="BV180" s="293"/>
      <c r="BW180" s="293"/>
      <c r="BX180" s="293"/>
      <c r="BY180" s="293"/>
      <c r="BZ180" s="293"/>
      <c r="CA180" s="293"/>
      <c r="CB180" s="293"/>
      <c r="CC180" s="293"/>
      <c r="CD180" s="293"/>
      <c r="CE180" s="293"/>
      <c r="CF180" s="293"/>
      <c r="CG180" s="293"/>
      <c r="CH180" s="293"/>
      <c r="CI180" s="293"/>
      <c r="CJ180" s="293"/>
      <c r="CK180" s="293"/>
      <c r="CL180" s="293"/>
      <c r="CM180" s="293"/>
      <c r="CN180" s="293"/>
      <c r="CO180" s="293"/>
      <c r="CP180" s="293"/>
      <c r="CQ180" s="293"/>
      <c r="CR180" s="293"/>
      <c r="CS180" s="293"/>
      <c r="CT180" s="293"/>
      <c r="CU180" s="293"/>
      <c r="CV180" s="293"/>
      <c r="CW180" s="293"/>
      <c r="CX180" s="293"/>
      <c r="CY180" s="293"/>
      <c r="CZ180" s="293"/>
      <c r="DA180" s="293"/>
      <c r="DB180" s="293"/>
      <c r="DC180" s="293"/>
      <c r="DD180" s="293"/>
      <c r="DE180" s="293"/>
      <c r="DF180" s="293"/>
      <c r="DG180" s="293"/>
      <c r="DH180" s="293"/>
      <c r="DI180" s="293"/>
      <c r="DJ180" s="293"/>
      <c r="DK180" s="293"/>
      <c r="DL180" s="293"/>
      <c r="DM180" s="293"/>
      <c r="DN180" s="293"/>
      <c r="DO180" s="293"/>
      <c r="DP180" s="293"/>
      <c r="DQ180" s="293"/>
      <c r="DR180" s="293"/>
      <c r="DS180" s="293"/>
      <c r="DT180" s="293"/>
      <c r="DU180" s="293"/>
      <c r="DV180" s="293"/>
      <c r="DW180" s="293"/>
      <c r="DX180" s="293"/>
      <c r="DY180" s="293"/>
      <c r="DZ180" s="293">
        <v>1.648069855028859E-3</v>
      </c>
      <c r="EA180" s="293">
        <v>1.1826722548472631E-3</v>
      </c>
      <c r="EB180" s="293">
        <v>3.1078412035209419E-3</v>
      </c>
      <c r="EC180" s="293">
        <v>5.702602593053256E-3</v>
      </c>
      <c r="ED180" s="293">
        <v>9.7005432167083221E-3</v>
      </c>
      <c r="EE180" s="293">
        <v>1.4490529382787774E-2</v>
      </c>
      <c r="EF180" s="293">
        <v>1.9874058314499853E-2</v>
      </c>
      <c r="EG180" s="293">
        <v>1.6265567479646088E-2</v>
      </c>
      <c r="EH180" s="293">
        <v>1.793897677403837E-2</v>
      </c>
      <c r="EI180" s="293">
        <v>2.0961234261622334E-2</v>
      </c>
      <c r="EJ180" s="293">
        <v>2.6425897758160653E-2</v>
      </c>
      <c r="EK180" s="293">
        <v>4.6910578732292679E-2</v>
      </c>
      <c r="EL180" s="293">
        <v>5.4369488144499011E-2</v>
      </c>
      <c r="EM180" s="293">
        <v>5.5561837322805639E-2</v>
      </c>
      <c r="EN180" s="293">
        <v>5.9856484941057983E-2</v>
      </c>
      <c r="EO180" s="293">
        <v>5.3090084892971866E-2</v>
      </c>
      <c r="EP180" s="293">
        <v>4.9940933952974879E-2</v>
      </c>
      <c r="EQ180" s="293">
        <v>4.4871723595771941E-2</v>
      </c>
      <c r="ER180" s="293">
        <v>5.7007058388973388E-2</v>
      </c>
      <c r="ES180" s="293">
        <v>6.9168692366760515E-2</v>
      </c>
      <c r="ET180" s="293">
        <v>8.5740024123652697E-2</v>
      </c>
      <c r="EU180" s="293">
        <v>6.7622835514459939E-2</v>
      </c>
      <c r="EV180" s="293">
        <v>9.8687916237471113E-2</v>
      </c>
      <c r="EW180" s="293">
        <v>9.8690048940410904E-2</v>
      </c>
      <c r="EX180" s="293">
        <v>0.10042527554580893</v>
      </c>
      <c r="EY180" s="293">
        <v>9.6203044519160577E-2</v>
      </c>
      <c r="EZ180" s="293">
        <v>9.8836775403647187E-2</v>
      </c>
      <c r="FA180" s="293">
        <v>8.8064843286870462E-2</v>
      </c>
      <c r="FB180" s="293">
        <v>8.6099076249557635E-2</v>
      </c>
      <c r="FC180" s="293">
        <v>8.5234132921038694E-2</v>
      </c>
      <c r="FD180" s="293">
        <v>0.11296469769273047</v>
      </c>
      <c r="FE180" s="293">
        <v>0.10247455980066875</v>
      </c>
      <c r="FF180" s="293">
        <v>0.1045217171575484</v>
      </c>
      <c r="FG180" s="293">
        <v>0.10805021421247558</v>
      </c>
      <c r="FH180" s="293">
        <v>0.12747517315537418</v>
      </c>
      <c r="FI180" s="293">
        <v>0.12240260152355524</v>
      </c>
      <c r="FJ180" s="293">
        <v>0.12588976190242004</v>
      </c>
      <c r="FK180" s="293">
        <v>0.12865764565824178</v>
      </c>
      <c r="FL180" s="293">
        <v>0.14089929820001515</v>
      </c>
      <c r="FM180" s="293">
        <v>0.11757746950577791</v>
      </c>
      <c r="FN180" s="293">
        <v>0.13965467702206777</v>
      </c>
      <c r="FO180" s="293">
        <v>0.14220214754095534</v>
      </c>
      <c r="FP180" s="293">
        <v>0.15418557952812281</v>
      </c>
      <c r="FQ180" s="293">
        <v>0.15815779749025163</v>
      </c>
      <c r="FR180" s="293">
        <v>0.14561541199982808</v>
      </c>
      <c r="FS180" s="293">
        <v>0.12472129445069918</v>
      </c>
      <c r="FT180" s="293">
        <v>0.13662420121179406</v>
      </c>
      <c r="FU180" s="293">
        <v>0.13768682522321271</v>
      </c>
      <c r="FV180" s="293">
        <v>0.16963597831469648</v>
      </c>
      <c r="FW180" s="293">
        <v>0.17278665759591974</v>
      </c>
      <c r="FX180" s="293">
        <v>0.15997617943272835</v>
      </c>
      <c r="FY180" s="293">
        <v>0.13789831557558099</v>
      </c>
      <c r="FZ180" s="293">
        <v>0.15888001956666509</v>
      </c>
      <c r="GA180" s="293">
        <v>0.14456130586407664</v>
      </c>
      <c r="GB180" s="293">
        <v>0.16243730439856849</v>
      </c>
      <c r="GC180" s="293">
        <v>0.16009343705939422</v>
      </c>
      <c r="GD180" s="293">
        <v>0.16882791711612455</v>
      </c>
      <c r="GE180" s="293">
        <v>0.14668219056029355</v>
      </c>
      <c r="GF180" s="293">
        <v>0.16514399782046443</v>
      </c>
      <c r="GG180" s="293">
        <v>0.1654804420799624</v>
      </c>
      <c r="GH180" s="293">
        <v>0.18455651189057262</v>
      </c>
      <c r="GI180" s="293">
        <v>0.16310213972714505</v>
      </c>
      <c r="GJ180" s="293">
        <v>0.15595255209205794</v>
      </c>
      <c r="GK180" s="293">
        <v>0.14252151324962734</v>
      </c>
      <c r="GL180" s="293">
        <v>0.16159781755869923</v>
      </c>
      <c r="GM180" s="293">
        <v>0.16647286965851846</v>
      </c>
      <c r="GN180" s="293">
        <v>0.20453371272769566</v>
      </c>
      <c r="GO180" s="293">
        <v>0.17761867167814779</v>
      </c>
      <c r="GP180" s="293">
        <v>0.18650408916793892</v>
      </c>
      <c r="GQ180" s="293">
        <v>0.16740056467132214</v>
      </c>
      <c r="GR180" s="293">
        <v>0.16890957773515705</v>
      </c>
      <c r="GS180" s="293">
        <v>0.16980800945349217</v>
      </c>
      <c r="GT180" s="293">
        <v>0.17781723845366496</v>
      </c>
      <c r="GU180" s="293">
        <v>0.1553527342855554</v>
      </c>
      <c r="GV180" s="293">
        <v>0.20124338169511308</v>
      </c>
      <c r="GW180" s="293">
        <v>0.15620860278121421</v>
      </c>
      <c r="GX180" s="293">
        <v>0.15944733350639337</v>
      </c>
      <c r="GY180" s="293">
        <v>0.1402134447020226</v>
      </c>
      <c r="GZ180" s="293">
        <v>0.16525987308406928</v>
      </c>
      <c r="HA180" s="293">
        <v>0.14875627980828848</v>
      </c>
      <c r="HB180" s="293">
        <v>0.15883448751462706</v>
      </c>
      <c r="HC180" s="293">
        <v>0.14533207079190585</v>
      </c>
      <c r="HD180" s="293">
        <v>0.15255286391055073</v>
      </c>
      <c r="HE180" s="293">
        <v>0.13987373194280933</v>
      </c>
      <c r="HF180" s="293">
        <v>0.15212655700055597</v>
      </c>
      <c r="HG180" s="293">
        <v>0.14534707411493727</v>
      </c>
      <c r="HH180" s="293">
        <v>0.147792962761393</v>
      </c>
      <c r="HI180" s="293">
        <v>0.1359424493208769</v>
      </c>
      <c r="HJ180" s="293">
        <v>0.15023516660294534</v>
      </c>
      <c r="HK180" s="293">
        <v>0.17023819310721808</v>
      </c>
      <c r="HL180" s="293">
        <v>0.17501001123505588</v>
      </c>
      <c r="HM180" s="293">
        <v>0.17719746028406369</v>
      </c>
      <c r="HN180" s="293">
        <v>0.19717669198037485</v>
      </c>
      <c r="HO180" s="293">
        <v>0.20585020430927492</v>
      </c>
      <c r="HP180" s="293">
        <v>0.20254330608584675</v>
      </c>
      <c r="HQ180" s="293">
        <v>0.20637479207739015</v>
      </c>
      <c r="HR180" s="293">
        <v>0.21982085997384004</v>
      </c>
      <c r="HS180" s="293">
        <v>0.23156071233668621</v>
      </c>
      <c r="HT180" s="293">
        <v>0.21359548339555637</v>
      </c>
      <c r="HU180" s="293">
        <v>0.16751095957809042</v>
      </c>
      <c r="HV180" s="293">
        <v>0.19111958688303976</v>
      </c>
      <c r="HW180" s="293">
        <v>0.19309098532654387</v>
      </c>
      <c r="HX180" s="293">
        <v>0.20554494188238193</v>
      </c>
      <c r="HY180" s="293">
        <v>0.19919610021362591</v>
      </c>
      <c r="HZ180" s="293">
        <v>0.20539601123129253</v>
      </c>
      <c r="IA180" s="293">
        <v>0.18592570827089075</v>
      </c>
      <c r="IB180" s="293">
        <v>0.18791362698419273</v>
      </c>
      <c r="IC180" s="293">
        <v>0.21004414535938906</v>
      </c>
      <c r="ID180" s="293">
        <v>0.20886383988636467</v>
      </c>
      <c r="IE180" s="293">
        <v>0.20762949443916323</v>
      </c>
      <c r="IF180" s="293">
        <v>0.18996128022006359</v>
      </c>
      <c r="IG180" s="293">
        <v>0.15274130036076872</v>
      </c>
      <c r="IH180" s="293">
        <v>0.2012087041596656</v>
      </c>
      <c r="II180" s="293">
        <v>0.2052885287549677</v>
      </c>
      <c r="IJ180" s="293">
        <v>0.26122600136811336</v>
      </c>
      <c r="IK180" s="293">
        <v>0.23822318087612435</v>
      </c>
      <c r="IL180" s="293">
        <v>0.27506643305270223</v>
      </c>
      <c r="IM180" s="293">
        <v>0.26685221247102775</v>
      </c>
      <c r="IN180" s="293">
        <v>0.26976257058531211</v>
      </c>
      <c r="IO180" s="293">
        <v>0.27783556428625683</v>
      </c>
      <c r="IP180" s="293">
        <v>0.29314171688687735</v>
      </c>
      <c r="IQ180" s="293">
        <v>0.28170142231229084</v>
      </c>
      <c r="IR180" s="293">
        <v>0.28166238989189202</v>
      </c>
      <c r="IS180" s="293">
        <v>0.24471864731752516</v>
      </c>
      <c r="IT180" s="293">
        <v>0.28399114916434187</v>
      </c>
      <c r="IU180" s="530">
        <v>0.29560289024765768</v>
      </c>
      <c r="IV180" s="530">
        <v>0.3215194112245765</v>
      </c>
      <c r="IW180" s="530">
        <v>0.28535424075669458</v>
      </c>
      <c r="IX180" s="530">
        <v>0.29689753807087127</v>
      </c>
      <c r="IY180" s="530">
        <v>0.26210351039510471</v>
      </c>
      <c r="IZ180" s="530">
        <v>0.333914815066719</v>
      </c>
      <c r="JA180" s="530">
        <v>0.27999171437014558</v>
      </c>
      <c r="JB180" s="530">
        <v>0.29108804396344568</v>
      </c>
      <c r="JC180" s="530">
        <v>0.30229323071162939</v>
      </c>
      <c r="JD180" s="530">
        <v>0.33874261413769408</v>
      </c>
      <c r="JE180" s="530">
        <v>0.36027236082401393</v>
      </c>
      <c r="JF180" s="530">
        <v>0.38034238819141347</v>
      </c>
      <c r="JG180" s="530">
        <v>0.35116907056857516</v>
      </c>
      <c r="JH180" s="530">
        <v>0.39785657841901095</v>
      </c>
      <c r="JI180" s="530">
        <v>0.39034080856672682</v>
      </c>
      <c r="JJ180" s="530">
        <v>0.43514572482681052</v>
      </c>
      <c r="JK180" s="530">
        <v>0.39945984955450164</v>
      </c>
      <c r="JL180" s="530">
        <v>0.44871556361772352</v>
      </c>
      <c r="JM180" s="530">
        <v>0.42733034450490198</v>
      </c>
      <c r="JN180" s="530">
        <v>0.49164164170174729</v>
      </c>
      <c r="JO180" s="530">
        <v>0.47938712872615991</v>
      </c>
      <c r="JP180" s="530">
        <v>0.42071323218884932</v>
      </c>
      <c r="JQ180" s="530">
        <v>0.4020002315633775</v>
      </c>
      <c r="JR180" s="530">
        <v>0.49546666733524269</v>
      </c>
      <c r="JS180" s="530">
        <v>0.46061882392147135</v>
      </c>
      <c r="JT180" s="530">
        <v>0.47047488688451017</v>
      </c>
      <c r="JU180" s="530">
        <v>0.42406435977515405</v>
      </c>
      <c r="JV180" s="530">
        <v>0.45324211218381316</v>
      </c>
      <c r="JW180" s="530">
        <v>0.41376856950492741</v>
      </c>
      <c r="JX180" s="530">
        <v>0.4284370606989244</v>
      </c>
      <c r="JY180" s="530">
        <v>0.4598605735637914</v>
      </c>
      <c r="JZ180" s="530">
        <v>0.44977319772512064</v>
      </c>
      <c r="KA180" s="530">
        <v>0.46429637585406602</v>
      </c>
      <c r="KB180" s="530">
        <v>0.4137009710749453</v>
      </c>
      <c r="KC180" s="530">
        <v>0.41451831925971383</v>
      </c>
      <c r="KD180" s="530">
        <v>0.44744737573531018</v>
      </c>
      <c r="KE180" s="530">
        <v>0.44227264510461911</v>
      </c>
    </row>
    <row r="181" spans="1:291" ht="12.75" customHeight="1">
      <c r="A181" s="76" t="s">
        <v>510</v>
      </c>
      <c r="HV181" s="434"/>
      <c r="IJ181" s="492"/>
      <c r="IK181" s="492"/>
      <c r="IR181" s="531"/>
      <c r="IS181" s="531"/>
      <c r="IT181" s="531"/>
      <c r="IU181" s="531"/>
      <c r="IV181" s="531"/>
      <c r="IW181"/>
      <c r="IX181"/>
      <c r="IY181"/>
      <c r="IZ181"/>
      <c r="JA181"/>
      <c r="JB181"/>
      <c r="JC181"/>
      <c r="JD181"/>
      <c r="JE181"/>
      <c r="JF181"/>
      <c r="JO181" s="549"/>
      <c r="JS181"/>
      <c r="JT181"/>
      <c r="JU181"/>
      <c r="JV181"/>
      <c r="JW181"/>
      <c r="JX181"/>
      <c r="JY181"/>
      <c r="JZ181"/>
      <c r="KA181"/>
      <c r="KB181"/>
      <c r="KC181"/>
      <c r="KD181"/>
      <c r="KE181"/>
    </row>
    <row r="182" spans="1:291" ht="12.5">
      <c r="A182" s="415"/>
      <c r="IW182"/>
      <c r="IX182"/>
      <c r="IY182"/>
      <c r="IZ182"/>
      <c r="JA182"/>
      <c r="JB182"/>
      <c r="JC182"/>
      <c r="JD182"/>
      <c r="JE182"/>
      <c r="JF182"/>
      <c r="JP182" s="549"/>
      <c r="JQ182" s="549"/>
      <c r="JR182" s="549"/>
      <c r="JS182" s="549"/>
      <c r="JT182" s="549"/>
      <c r="JU182" s="549"/>
      <c r="JV182" s="549"/>
      <c r="JW182" s="549"/>
      <c r="JX182" s="549"/>
      <c r="JY182" s="549"/>
      <c r="JZ182" s="549"/>
      <c r="KA182" s="549"/>
      <c r="KB182" s="549"/>
      <c r="KC182" s="549"/>
      <c r="KD182" s="549"/>
      <c r="KE182" s="549"/>
    </row>
    <row r="183" spans="1:291" ht="12.75" customHeight="1"/>
    <row r="184" spans="1:291" ht="18" customHeight="1">
      <c r="A184" s="540" t="s">
        <v>472</v>
      </c>
      <c r="B184" s="278"/>
      <c r="C184" s="278"/>
      <c r="D184" s="278"/>
      <c r="E184" s="278"/>
      <c r="F184" s="278"/>
      <c r="G184" s="278"/>
      <c r="H184" s="278"/>
      <c r="I184" s="278"/>
      <c r="J184" s="278"/>
      <c r="K184" s="278"/>
      <c r="L184" s="278"/>
      <c r="M184" s="278"/>
      <c r="N184" s="278"/>
      <c r="O184" s="278"/>
      <c r="P184" s="278"/>
      <c r="Q184" s="278"/>
      <c r="R184" s="278"/>
      <c r="S184" s="278"/>
      <c r="T184" s="278"/>
      <c r="U184" s="278"/>
      <c r="V184" s="278"/>
      <c r="W184" s="278"/>
      <c r="X184" s="278"/>
      <c r="Y184" s="278"/>
      <c r="Z184" s="278"/>
      <c r="AA184" s="278"/>
      <c r="AB184" s="278"/>
      <c r="AC184" s="278"/>
      <c r="AD184" s="278"/>
      <c r="AE184" s="278"/>
      <c r="AF184" s="278"/>
      <c r="AG184" s="278"/>
      <c r="AH184" s="278"/>
      <c r="AI184" s="278"/>
      <c r="AJ184" s="278"/>
      <c r="AK184" s="278"/>
      <c r="AL184" s="278"/>
      <c r="AM184" s="278"/>
      <c r="AN184" s="278"/>
      <c r="AO184" s="278"/>
      <c r="AP184" s="278"/>
      <c r="AQ184" s="278"/>
      <c r="AR184" s="278"/>
      <c r="AS184" s="278"/>
      <c r="AT184" s="278"/>
      <c r="AU184" s="278"/>
      <c r="AV184" s="278"/>
      <c r="AW184" s="278"/>
      <c r="AX184" s="278"/>
      <c r="AY184" s="278"/>
      <c r="AZ184" s="278"/>
      <c r="BA184" s="278"/>
      <c r="BB184" s="278"/>
      <c r="BC184" s="278"/>
      <c r="BD184" s="278"/>
      <c r="BE184" s="278"/>
      <c r="BF184" s="278"/>
      <c r="BG184" s="278"/>
      <c r="BH184" s="278"/>
      <c r="BI184" s="278"/>
      <c r="BJ184" s="278"/>
      <c r="BK184" s="278"/>
      <c r="BL184" s="278"/>
      <c r="BM184" s="278"/>
      <c r="BN184" s="278"/>
      <c r="BO184" s="278"/>
      <c r="BP184" s="278"/>
      <c r="BQ184" s="278"/>
      <c r="BR184" s="278"/>
      <c r="BS184" s="278"/>
      <c r="BT184" s="278"/>
      <c r="BU184" s="278"/>
      <c r="BV184" s="278"/>
      <c r="BW184" s="278"/>
      <c r="BX184" s="278"/>
      <c r="BY184" s="278"/>
      <c r="BZ184" s="278"/>
      <c r="CA184" s="278"/>
      <c r="CB184" s="278"/>
      <c r="CC184" s="278"/>
      <c r="CD184" s="278"/>
      <c r="CE184" s="278"/>
      <c r="CF184" s="278"/>
      <c r="CG184" s="278"/>
      <c r="CH184" s="278"/>
      <c r="CI184" s="278"/>
      <c r="CJ184" s="278"/>
      <c r="CK184" s="278"/>
      <c r="CL184" s="278"/>
      <c r="CM184" s="278"/>
      <c r="CN184" s="278"/>
      <c r="CO184" s="278"/>
      <c r="CP184" s="278"/>
      <c r="CQ184" s="278"/>
      <c r="CR184" s="278"/>
      <c r="CS184" s="278"/>
      <c r="CT184" s="278"/>
      <c r="CU184" s="278"/>
      <c r="CV184" s="278"/>
      <c r="CW184" s="278"/>
      <c r="CX184" s="278"/>
      <c r="CY184" s="278"/>
      <c r="CZ184" s="278"/>
      <c r="DA184" s="278"/>
      <c r="DB184" s="278"/>
      <c r="DC184" s="278"/>
      <c r="DD184" s="278"/>
      <c r="DE184" s="278"/>
      <c r="DF184" s="278"/>
      <c r="DG184" s="278"/>
      <c r="DH184" s="278"/>
      <c r="DI184" s="278"/>
      <c r="DJ184" s="278"/>
      <c r="DK184" s="278"/>
      <c r="DL184" s="278"/>
      <c r="DM184" s="278"/>
      <c r="DN184" s="278"/>
      <c r="DO184" s="278"/>
      <c r="DP184" s="278"/>
      <c r="DQ184" s="278"/>
      <c r="DR184" s="278"/>
      <c r="DS184" s="278"/>
      <c r="DT184" s="278"/>
      <c r="DU184" s="278"/>
      <c r="DV184" s="278"/>
      <c r="DW184" s="278"/>
      <c r="DX184" s="278"/>
      <c r="DY184" s="278"/>
      <c r="DZ184" s="278"/>
      <c r="EA184" s="278"/>
      <c r="EB184" s="278"/>
      <c r="EC184" s="278"/>
      <c r="ED184" s="278"/>
      <c r="EE184" s="278"/>
      <c r="EF184" s="278"/>
      <c r="EG184" s="278"/>
      <c r="EH184" s="278"/>
      <c r="EI184" s="278"/>
      <c r="EJ184" s="278"/>
      <c r="EK184" s="278"/>
      <c r="EL184" s="278"/>
      <c r="EM184" s="278"/>
      <c r="EN184" s="278"/>
      <c r="EO184" s="278"/>
      <c r="EP184" s="278"/>
      <c r="EQ184" s="278"/>
      <c r="ER184" s="278"/>
      <c r="ES184" s="278"/>
      <c r="ET184" s="278"/>
      <c r="EU184" s="278"/>
      <c r="EV184" s="278"/>
      <c r="EW184" s="278"/>
      <c r="EX184" s="278"/>
      <c r="EY184" s="278"/>
      <c r="EZ184" s="278"/>
      <c r="FA184" s="278"/>
      <c r="FB184" s="278"/>
      <c r="FC184" s="278"/>
      <c r="FD184" s="278"/>
      <c r="FE184" s="278"/>
      <c r="FF184" s="278"/>
      <c r="FG184" s="278"/>
      <c r="FH184" s="278"/>
      <c r="FI184" s="278"/>
      <c r="FJ184" s="278"/>
      <c r="FK184" s="278"/>
      <c r="FL184" s="278"/>
      <c r="FM184" s="278"/>
      <c r="FN184" s="278"/>
      <c r="FO184" s="278"/>
      <c r="FP184" s="278"/>
      <c r="FQ184" s="278"/>
      <c r="FR184" s="278"/>
      <c r="FS184" s="278"/>
      <c r="FT184" s="278"/>
      <c r="FU184" s="278"/>
      <c r="FV184" s="278"/>
      <c r="FW184" s="278"/>
      <c r="FX184" s="278"/>
      <c r="FY184" s="278"/>
      <c r="FZ184" s="278"/>
      <c r="GA184" s="278"/>
      <c r="GB184" s="278"/>
      <c r="GC184" s="278"/>
      <c r="GD184" s="278"/>
      <c r="GE184" s="278"/>
      <c r="GF184" s="278"/>
      <c r="GG184" s="278"/>
      <c r="GH184" s="278"/>
      <c r="GI184" s="278"/>
      <c r="GJ184" s="278"/>
      <c r="GK184" s="278"/>
      <c r="GL184" s="278"/>
      <c r="GM184" s="278"/>
      <c r="GN184" s="278"/>
      <c r="GO184" s="278"/>
      <c r="GP184" s="278"/>
      <c r="GQ184" s="278"/>
      <c r="GR184" s="278"/>
      <c r="GS184" s="278"/>
      <c r="GT184" s="278"/>
      <c r="GU184" s="278"/>
      <c r="GV184" s="278"/>
      <c r="GW184" s="278"/>
      <c r="GX184" s="278"/>
      <c r="GY184" s="278"/>
      <c r="GZ184" s="278"/>
      <c r="HA184" s="278"/>
      <c r="HB184" s="278"/>
      <c r="HC184" s="278"/>
      <c r="HD184" s="278"/>
      <c r="HE184" s="278"/>
      <c r="HF184" s="278"/>
      <c r="HG184" s="278"/>
      <c r="HH184" s="278"/>
      <c r="HI184" s="278"/>
      <c r="HJ184" s="278"/>
      <c r="HK184" s="278"/>
      <c r="HL184" s="278"/>
      <c r="HM184" s="278"/>
      <c r="HN184" s="278"/>
      <c r="HO184" s="278"/>
      <c r="HP184" s="278"/>
      <c r="HQ184" s="278"/>
      <c r="HR184" s="278"/>
      <c r="HS184" s="278"/>
      <c r="HT184" s="278"/>
      <c r="HU184" s="278"/>
      <c r="HV184" s="278"/>
      <c r="HW184" s="278"/>
      <c r="HX184" s="278"/>
      <c r="HY184" s="278"/>
      <c r="HZ184" s="278"/>
      <c r="IA184" s="278"/>
      <c r="IB184" s="278"/>
      <c r="IC184" s="278"/>
      <c r="ID184" s="278"/>
      <c r="IE184" s="278"/>
      <c r="IF184" s="278"/>
      <c r="IG184" s="278"/>
      <c r="IH184" s="278"/>
      <c r="II184" s="278"/>
      <c r="IJ184" s="278"/>
      <c r="IK184" s="278"/>
      <c r="IL184" s="278"/>
      <c r="IM184" s="278"/>
      <c r="IN184" s="278"/>
      <c r="IO184" s="278"/>
      <c r="IP184" s="278"/>
      <c r="IQ184" s="278"/>
      <c r="IR184" s="278"/>
      <c r="IS184" s="278"/>
      <c r="IT184" s="278"/>
      <c r="IU184" s="278"/>
      <c r="IV184" s="278"/>
      <c r="IW184" s="278"/>
      <c r="IX184" s="278"/>
      <c r="IY184" s="278"/>
      <c r="IZ184" s="278"/>
      <c r="JA184" s="278"/>
      <c r="JB184" s="278"/>
      <c r="JC184" s="278"/>
      <c r="JD184" s="278"/>
      <c r="JE184" s="278"/>
      <c r="JF184" s="278"/>
    </row>
    <row r="185" spans="1:291" ht="13">
      <c r="A185" s="310" t="s">
        <v>243</v>
      </c>
      <c r="B185" s="226">
        <f>B178</f>
        <v>36526</v>
      </c>
      <c r="C185" s="226">
        <f t="shared" ref="C185:BN185" si="117">C178</f>
        <v>36557</v>
      </c>
      <c r="D185" s="226">
        <f t="shared" si="117"/>
        <v>36586</v>
      </c>
      <c r="E185" s="226">
        <f t="shared" si="117"/>
        <v>36617</v>
      </c>
      <c r="F185" s="226">
        <f t="shared" si="117"/>
        <v>36647</v>
      </c>
      <c r="G185" s="226">
        <f t="shared" si="117"/>
        <v>36678</v>
      </c>
      <c r="H185" s="226">
        <f t="shared" si="117"/>
        <v>36708</v>
      </c>
      <c r="I185" s="226">
        <f t="shared" si="117"/>
        <v>36739</v>
      </c>
      <c r="J185" s="226">
        <f t="shared" si="117"/>
        <v>36770</v>
      </c>
      <c r="K185" s="226">
        <f t="shared" si="117"/>
        <v>36800</v>
      </c>
      <c r="L185" s="226">
        <f t="shared" si="117"/>
        <v>36831</v>
      </c>
      <c r="M185" s="226">
        <f t="shared" si="117"/>
        <v>36861</v>
      </c>
      <c r="N185" s="226">
        <f t="shared" si="117"/>
        <v>36892</v>
      </c>
      <c r="O185" s="226">
        <f t="shared" si="117"/>
        <v>36923</v>
      </c>
      <c r="P185" s="226">
        <f t="shared" si="117"/>
        <v>36951</v>
      </c>
      <c r="Q185" s="226">
        <f t="shared" si="117"/>
        <v>36982</v>
      </c>
      <c r="R185" s="226">
        <f t="shared" si="117"/>
        <v>37012</v>
      </c>
      <c r="S185" s="226">
        <f t="shared" si="117"/>
        <v>37043</v>
      </c>
      <c r="T185" s="226">
        <f t="shared" si="117"/>
        <v>37073</v>
      </c>
      <c r="U185" s="226">
        <f t="shared" si="117"/>
        <v>37104</v>
      </c>
      <c r="V185" s="226">
        <f t="shared" si="117"/>
        <v>37135</v>
      </c>
      <c r="W185" s="226">
        <f t="shared" si="117"/>
        <v>37165</v>
      </c>
      <c r="X185" s="226">
        <f t="shared" si="117"/>
        <v>37196</v>
      </c>
      <c r="Y185" s="226">
        <f t="shared" si="117"/>
        <v>37226</v>
      </c>
      <c r="Z185" s="226">
        <f t="shared" si="117"/>
        <v>37257</v>
      </c>
      <c r="AA185" s="226">
        <f t="shared" si="117"/>
        <v>37288</v>
      </c>
      <c r="AB185" s="226">
        <f t="shared" si="117"/>
        <v>37316</v>
      </c>
      <c r="AC185" s="226">
        <f t="shared" si="117"/>
        <v>37347</v>
      </c>
      <c r="AD185" s="226">
        <f t="shared" si="117"/>
        <v>37377</v>
      </c>
      <c r="AE185" s="226">
        <f t="shared" si="117"/>
        <v>37408</v>
      </c>
      <c r="AF185" s="226">
        <f t="shared" si="117"/>
        <v>37438</v>
      </c>
      <c r="AG185" s="226">
        <f t="shared" si="117"/>
        <v>37469</v>
      </c>
      <c r="AH185" s="226">
        <f t="shared" si="117"/>
        <v>37500</v>
      </c>
      <c r="AI185" s="226">
        <f t="shared" si="117"/>
        <v>37530</v>
      </c>
      <c r="AJ185" s="226">
        <f t="shared" si="117"/>
        <v>37561</v>
      </c>
      <c r="AK185" s="226">
        <f t="shared" si="117"/>
        <v>37591</v>
      </c>
      <c r="AL185" s="226">
        <f t="shared" si="117"/>
        <v>37622</v>
      </c>
      <c r="AM185" s="226">
        <f t="shared" si="117"/>
        <v>37653</v>
      </c>
      <c r="AN185" s="226">
        <f t="shared" si="117"/>
        <v>37681</v>
      </c>
      <c r="AO185" s="226">
        <f t="shared" si="117"/>
        <v>37712</v>
      </c>
      <c r="AP185" s="226">
        <f t="shared" si="117"/>
        <v>37742</v>
      </c>
      <c r="AQ185" s="226">
        <f t="shared" si="117"/>
        <v>37773</v>
      </c>
      <c r="AR185" s="226">
        <f t="shared" si="117"/>
        <v>37803</v>
      </c>
      <c r="AS185" s="226">
        <f t="shared" si="117"/>
        <v>37834</v>
      </c>
      <c r="AT185" s="226">
        <f t="shared" si="117"/>
        <v>37865</v>
      </c>
      <c r="AU185" s="226">
        <f t="shared" si="117"/>
        <v>37895</v>
      </c>
      <c r="AV185" s="226">
        <f t="shared" si="117"/>
        <v>37926</v>
      </c>
      <c r="AW185" s="226">
        <f t="shared" si="117"/>
        <v>37956</v>
      </c>
      <c r="AX185" s="226">
        <f t="shared" si="117"/>
        <v>37987</v>
      </c>
      <c r="AY185" s="226">
        <f t="shared" si="117"/>
        <v>38018</v>
      </c>
      <c r="AZ185" s="226">
        <f t="shared" si="117"/>
        <v>38047</v>
      </c>
      <c r="BA185" s="226">
        <f t="shared" si="117"/>
        <v>38078</v>
      </c>
      <c r="BB185" s="226">
        <f t="shared" si="117"/>
        <v>38108</v>
      </c>
      <c r="BC185" s="226">
        <f t="shared" si="117"/>
        <v>38139</v>
      </c>
      <c r="BD185" s="226">
        <f t="shared" si="117"/>
        <v>38169</v>
      </c>
      <c r="BE185" s="226">
        <f t="shared" si="117"/>
        <v>38200</v>
      </c>
      <c r="BF185" s="226">
        <f t="shared" si="117"/>
        <v>38231</v>
      </c>
      <c r="BG185" s="226">
        <f t="shared" si="117"/>
        <v>38261</v>
      </c>
      <c r="BH185" s="226">
        <f t="shared" si="117"/>
        <v>38292</v>
      </c>
      <c r="BI185" s="226">
        <f t="shared" si="117"/>
        <v>38322</v>
      </c>
      <c r="BJ185" s="226">
        <f t="shared" si="117"/>
        <v>38353</v>
      </c>
      <c r="BK185" s="226">
        <f t="shared" si="117"/>
        <v>38384</v>
      </c>
      <c r="BL185" s="226">
        <f t="shared" si="117"/>
        <v>38412</v>
      </c>
      <c r="BM185" s="226">
        <f t="shared" si="117"/>
        <v>38443</v>
      </c>
      <c r="BN185" s="226">
        <f t="shared" si="117"/>
        <v>38473</v>
      </c>
      <c r="BO185" s="226">
        <f t="shared" ref="BO185:DZ185" si="118">BO178</f>
        <v>38504</v>
      </c>
      <c r="BP185" s="226">
        <f t="shared" si="118"/>
        <v>38534</v>
      </c>
      <c r="BQ185" s="226">
        <f t="shared" si="118"/>
        <v>38565</v>
      </c>
      <c r="BR185" s="226">
        <f t="shared" si="118"/>
        <v>38596</v>
      </c>
      <c r="BS185" s="226">
        <f t="shared" si="118"/>
        <v>38626</v>
      </c>
      <c r="BT185" s="226">
        <f t="shared" si="118"/>
        <v>38657</v>
      </c>
      <c r="BU185" s="226">
        <f t="shared" si="118"/>
        <v>38687</v>
      </c>
      <c r="BV185" s="226">
        <f t="shared" si="118"/>
        <v>38718</v>
      </c>
      <c r="BW185" s="226">
        <f t="shared" si="118"/>
        <v>38749</v>
      </c>
      <c r="BX185" s="226">
        <f t="shared" si="118"/>
        <v>38777</v>
      </c>
      <c r="BY185" s="226">
        <f t="shared" si="118"/>
        <v>38808</v>
      </c>
      <c r="BZ185" s="226">
        <f t="shared" si="118"/>
        <v>38838</v>
      </c>
      <c r="CA185" s="226">
        <f t="shared" si="118"/>
        <v>38869</v>
      </c>
      <c r="CB185" s="226">
        <f t="shared" si="118"/>
        <v>38899</v>
      </c>
      <c r="CC185" s="226">
        <f t="shared" si="118"/>
        <v>38930</v>
      </c>
      <c r="CD185" s="226">
        <f t="shared" si="118"/>
        <v>38961</v>
      </c>
      <c r="CE185" s="226">
        <f t="shared" si="118"/>
        <v>38991</v>
      </c>
      <c r="CF185" s="226">
        <f t="shared" si="118"/>
        <v>39022</v>
      </c>
      <c r="CG185" s="226">
        <f t="shared" si="118"/>
        <v>39052</v>
      </c>
      <c r="CH185" s="226">
        <f t="shared" si="118"/>
        <v>39083</v>
      </c>
      <c r="CI185" s="226">
        <f t="shared" si="118"/>
        <v>39114</v>
      </c>
      <c r="CJ185" s="226">
        <f t="shared" si="118"/>
        <v>39142</v>
      </c>
      <c r="CK185" s="226">
        <f t="shared" si="118"/>
        <v>39173</v>
      </c>
      <c r="CL185" s="226">
        <f t="shared" si="118"/>
        <v>39203</v>
      </c>
      <c r="CM185" s="226">
        <f t="shared" si="118"/>
        <v>39234</v>
      </c>
      <c r="CN185" s="226">
        <f t="shared" si="118"/>
        <v>39264</v>
      </c>
      <c r="CO185" s="226">
        <f t="shared" si="118"/>
        <v>39295</v>
      </c>
      <c r="CP185" s="226">
        <f t="shared" si="118"/>
        <v>39326</v>
      </c>
      <c r="CQ185" s="226">
        <f t="shared" si="118"/>
        <v>39356</v>
      </c>
      <c r="CR185" s="226">
        <f t="shared" si="118"/>
        <v>39387</v>
      </c>
      <c r="CS185" s="226">
        <f t="shared" si="118"/>
        <v>39417</v>
      </c>
      <c r="CT185" s="226">
        <f t="shared" si="118"/>
        <v>39448</v>
      </c>
      <c r="CU185" s="226">
        <f t="shared" si="118"/>
        <v>39479</v>
      </c>
      <c r="CV185" s="226">
        <f t="shared" si="118"/>
        <v>39508</v>
      </c>
      <c r="CW185" s="226">
        <f t="shared" si="118"/>
        <v>39539</v>
      </c>
      <c r="CX185" s="226">
        <f t="shared" si="118"/>
        <v>39569</v>
      </c>
      <c r="CY185" s="226">
        <f t="shared" si="118"/>
        <v>39600</v>
      </c>
      <c r="CZ185" s="226">
        <f t="shared" si="118"/>
        <v>39630</v>
      </c>
      <c r="DA185" s="226">
        <f t="shared" si="118"/>
        <v>39661</v>
      </c>
      <c r="DB185" s="226">
        <f t="shared" si="118"/>
        <v>39692</v>
      </c>
      <c r="DC185" s="226">
        <f t="shared" si="118"/>
        <v>39722</v>
      </c>
      <c r="DD185" s="226">
        <f t="shared" si="118"/>
        <v>39753</v>
      </c>
      <c r="DE185" s="226">
        <f t="shared" si="118"/>
        <v>39783</v>
      </c>
      <c r="DF185" s="226">
        <f t="shared" si="118"/>
        <v>39814</v>
      </c>
      <c r="DG185" s="226">
        <f t="shared" si="118"/>
        <v>39845</v>
      </c>
      <c r="DH185" s="226">
        <f t="shared" si="118"/>
        <v>39873</v>
      </c>
      <c r="DI185" s="226">
        <f t="shared" si="118"/>
        <v>39904</v>
      </c>
      <c r="DJ185" s="226">
        <f t="shared" si="118"/>
        <v>39934</v>
      </c>
      <c r="DK185" s="226">
        <f t="shared" si="118"/>
        <v>39965</v>
      </c>
      <c r="DL185" s="226">
        <f t="shared" si="118"/>
        <v>39995</v>
      </c>
      <c r="DM185" s="226">
        <f t="shared" si="118"/>
        <v>40026</v>
      </c>
      <c r="DN185" s="226">
        <f t="shared" si="118"/>
        <v>40057</v>
      </c>
      <c r="DO185" s="226">
        <f t="shared" si="118"/>
        <v>40087</v>
      </c>
      <c r="DP185" s="226">
        <f t="shared" si="118"/>
        <v>40118</v>
      </c>
      <c r="DQ185" s="226">
        <f t="shared" si="118"/>
        <v>40148</v>
      </c>
      <c r="DR185" s="226">
        <f t="shared" si="118"/>
        <v>40179</v>
      </c>
      <c r="DS185" s="226">
        <f t="shared" si="118"/>
        <v>40210</v>
      </c>
      <c r="DT185" s="226">
        <f t="shared" si="118"/>
        <v>40238</v>
      </c>
      <c r="DU185" s="226">
        <f t="shared" si="118"/>
        <v>40269</v>
      </c>
      <c r="DV185" s="226">
        <f t="shared" si="118"/>
        <v>40299</v>
      </c>
      <c r="DW185" s="226">
        <f t="shared" si="118"/>
        <v>40330</v>
      </c>
      <c r="DX185" s="226">
        <f t="shared" si="118"/>
        <v>40360</v>
      </c>
      <c r="DY185" s="226">
        <f t="shared" si="118"/>
        <v>40391</v>
      </c>
      <c r="DZ185" s="226">
        <f t="shared" si="118"/>
        <v>40422</v>
      </c>
      <c r="EA185" s="226">
        <f t="shared" ref="EA185:GL185" si="119">EA178</f>
        <v>40452</v>
      </c>
      <c r="EB185" s="226">
        <f t="shared" si="119"/>
        <v>40483</v>
      </c>
      <c r="EC185" s="226">
        <f t="shared" si="119"/>
        <v>40513</v>
      </c>
      <c r="ED185" s="226">
        <f t="shared" si="119"/>
        <v>40544</v>
      </c>
      <c r="EE185" s="226">
        <f t="shared" si="119"/>
        <v>40575</v>
      </c>
      <c r="EF185" s="226">
        <f t="shared" si="119"/>
        <v>40603</v>
      </c>
      <c r="EG185" s="226">
        <f t="shared" si="119"/>
        <v>40634</v>
      </c>
      <c r="EH185" s="226">
        <f t="shared" si="119"/>
        <v>40664</v>
      </c>
      <c r="EI185" s="226">
        <f t="shared" si="119"/>
        <v>40695</v>
      </c>
      <c r="EJ185" s="226">
        <f t="shared" si="119"/>
        <v>40725</v>
      </c>
      <c r="EK185" s="226">
        <f t="shared" si="119"/>
        <v>40756</v>
      </c>
      <c r="EL185" s="226">
        <f t="shared" si="119"/>
        <v>40787</v>
      </c>
      <c r="EM185" s="226">
        <f t="shared" si="119"/>
        <v>40817</v>
      </c>
      <c r="EN185" s="226">
        <f t="shared" si="119"/>
        <v>40848</v>
      </c>
      <c r="EO185" s="226">
        <f t="shared" si="119"/>
        <v>40878</v>
      </c>
      <c r="EP185" s="226">
        <f t="shared" si="119"/>
        <v>40909</v>
      </c>
      <c r="EQ185" s="226">
        <f t="shared" si="119"/>
        <v>40940</v>
      </c>
      <c r="ER185" s="226">
        <f t="shared" si="119"/>
        <v>40969</v>
      </c>
      <c r="ES185" s="226">
        <f t="shared" si="119"/>
        <v>41000</v>
      </c>
      <c r="ET185" s="226">
        <f t="shared" si="119"/>
        <v>41030</v>
      </c>
      <c r="EU185" s="226">
        <f t="shared" si="119"/>
        <v>41061</v>
      </c>
      <c r="EV185" s="226">
        <f t="shared" si="119"/>
        <v>41091</v>
      </c>
      <c r="EW185" s="226">
        <f t="shared" si="119"/>
        <v>41122</v>
      </c>
      <c r="EX185" s="226">
        <f t="shared" si="119"/>
        <v>41153</v>
      </c>
      <c r="EY185" s="226">
        <f t="shared" si="119"/>
        <v>41183</v>
      </c>
      <c r="EZ185" s="226">
        <f t="shared" si="119"/>
        <v>41214</v>
      </c>
      <c r="FA185" s="226">
        <f t="shared" si="119"/>
        <v>41244</v>
      </c>
      <c r="FB185" s="226">
        <f t="shared" si="119"/>
        <v>41275</v>
      </c>
      <c r="FC185" s="226">
        <f t="shared" si="119"/>
        <v>41306</v>
      </c>
      <c r="FD185" s="226">
        <f t="shared" si="119"/>
        <v>41334</v>
      </c>
      <c r="FE185" s="226">
        <f t="shared" si="119"/>
        <v>41365</v>
      </c>
      <c r="FF185" s="226">
        <f t="shared" si="119"/>
        <v>41395</v>
      </c>
      <c r="FG185" s="226">
        <f t="shared" si="119"/>
        <v>41426</v>
      </c>
      <c r="FH185" s="226">
        <f t="shared" si="119"/>
        <v>41456</v>
      </c>
      <c r="FI185" s="226">
        <f t="shared" si="119"/>
        <v>41487</v>
      </c>
      <c r="FJ185" s="226">
        <f t="shared" si="119"/>
        <v>41518</v>
      </c>
      <c r="FK185" s="226">
        <f t="shared" si="119"/>
        <v>41548</v>
      </c>
      <c r="FL185" s="226">
        <f t="shared" si="119"/>
        <v>41579</v>
      </c>
      <c r="FM185" s="226">
        <f t="shared" si="119"/>
        <v>41609</v>
      </c>
      <c r="FN185" s="226">
        <f t="shared" si="119"/>
        <v>41640</v>
      </c>
      <c r="FO185" s="226">
        <f t="shared" si="119"/>
        <v>41671</v>
      </c>
      <c r="FP185" s="226">
        <f t="shared" si="119"/>
        <v>41699</v>
      </c>
      <c r="FQ185" s="226">
        <f t="shared" si="119"/>
        <v>41730</v>
      </c>
      <c r="FR185" s="226">
        <f t="shared" si="119"/>
        <v>41760</v>
      </c>
      <c r="FS185" s="226">
        <f t="shared" si="119"/>
        <v>41791</v>
      </c>
      <c r="FT185" s="226">
        <f t="shared" si="119"/>
        <v>41821</v>
      </c>
      <c r="FU185" s="226">
        <f t="shared" si="119"/>
        <v>41852</v>
      </c>
      <c r="FV185" s="226">
        <f t="shared" si="119"/>
        <v>41883</v>
      </c>
      <c r="FW185" s="226">
        <f t="shared" si="119"/>
        <v>41913</v>
      </c>
      <c r="FX185" s="226">
        <f t="shared" si="119"/>
        <v>41944</v>
      </c>
      <c r="FY185" s="226">
        <f t="shared" si="119"/>
        <v>41974</v>
      </c>
      <c r="FZ185" s="226">
        <f t="shared" si="119"/>
        <v>42005</v>
      </c>
      <c r="GA185" s="226">
        <f t="shared" si="119"/>
        <v>42036</v>
      </c>
      <c r="GB185" s="226">
        <f t="shared" si="119"/>
        <v>42064</v>
      </c>
      <c r="GC185" s="226">
        <f t="shared" si="119"/>
        <v>42095</v>
      </c>
      <c r="GD185" s="226">
        <f t="shared" si="119"/>
        <v>42125</v>
      </c>
      <c r="GE185" s="226">
        <f t="shared" si="119"/>
        <v>42156</v>
      </c>
      <c r="GF185" s="226">
        <f t="shared" si="119"/>
        <v>42186</v>
      </c>
      <c r="GG185" s="226">
        <f t="shared" si="119"/>
        <v>42217</v>
      </c>
      <c r="GH185" s="226">
        <f t="shared" si="119"/>
        <v>42248</v>
      </c>
      <c r="GI185" s="226">
        <f t="shared" si="119"/>
        <v>42278</v>
      </c>
      <c r="GJ185" s="226">
        <f t="shared" si="119"/>
        <v>42309</v>
      </c>
      <c r="GK185" s="226">
        <f t="shared" si="119"/>
        <v>42339</v>
      </c>
      <c r="GL185" s="226">
        <f t="shared" si="119"/>
        <v>42370</v>
      </c>
      <c r="GM185" s="226">
        <f t="shared" ref="GM185:IX185" si="120">GM178</f>
        <v>42401</v>
      </c>
      <c r="GN185" s="226">
        <f t="shared" si="120"/>
        <v>42430</v>
      </c>
      <c r="GO185" s="226">
        <f t="shared" si="120"/>
        <v>42461</v>
      </c>
      <c r="GP185" s="226">
        <f t="shared" si="120"/>
        <v>42491</v>
      </c>
      <c r="GQ185" s="226">
        <f t="shared" si="120"/>
        <v>42522</v>
      </c>
      <c r="GR185" s="226">
        <f t="shared" si="120"/>
        <v>42552</v>
      </c>
      <c r="GS185" s="226">
        <f t="shared" si="120"/>
        <v>42583</v>
      </c>
      <c r="GT185" s="226">
        <f t="shared" si="120"/>
        <v>42614</v>
      </c>
      <c r="GU185" s="226">
        <f t="shared" si="120"/>
        <v>42644</v>
      </c>
      <c r="GV185" s="226">
        <f t="shared" si="120"/>
        <v>42675</v>
      </c>
      <c r="GW185" s="226">
        <f t="shared" si="120"/>
        <v>42705</v>
      </c>
      <c r="GX185" s="226">
        <f t="shared" si="120"/>
        <v>42736</v>
      </c>
      <c r="GY185" s="226">
        <f t="shared" si="120"/>
        <v>42767</v>
      </c>
      <c r="GZ185" s="226">
        <f t="shared" si="120"/>
        <v>42795</v>
      </c>
      <c r="HA185" s="226">
        <f t="shared" si="120"/>
        <v>42826</v>
      </c>
      <c r="HB185" s="226">
        <f t="shared" si="120"/>
        <v>42856</v>
      </c>
      <c r="HC185" s="226">
        <f t="shared" si="120"/>
        <v>42887</v>
      </c>
      <c r="HD185" s="226">
        <f t="shared" si="120"/>
        <v>42917</v>
      </c>
      <c r="HE185" s="226">
        <f t="shared" si="120"/>
        <v>42948</v>
      </c>
      <c r="HF185" s="226">
        <f t="shared" si="120"/>
        <v>42979</v>
      </c>
      <c r="HG185" s="226">
        <f t="shared" si="120"/>
        <v>43009</v>
      </c>
      <c r="HH185" s="226">
        <f t="shared" si="120"/>
        <v>43040</v>
      </c>
      <c r="HI185" s="226">
        <f t="shared" si="120"/>
        <v>43070</v>
      </c>
      <c r="HJ185" s="226">
        <f t="shared" si="120"/>
        <v>43101</v>
      </c>
      <c r="HK185" s="226">
        <f t="shared" si="120"/>
        <v>43132</v>
      </c>
      <c r="HL185" s="226">
        <f t="shared" si="120"/>
        <v>43160</v>
      </c>
      <c r="HM185" s="226">
        <f t="shared" si="120"/>
        <v>43191</v>
      </c>
      <c r="HN185" s="226">
        <f t="shared" si="120"/>
        <v>43221</v>
      </c>
      <c r="HO185" s="226">
        <f t="shared" si="120"/>
        <v>43252</v>
      </c>
      <c r="HP185" s="226">
        <f t="shared" si="120"/>
        <v>43282</v>
      </c>
      <c r="HQ185" s="226">
        <f t="shared" si="120"/>
        <v>43313</v>
      </c>
      <c r="HR185" s="226">
        <f t="shared" si="120"/>
        <v>43344</v>
      </c>
      <c r="HS185" s="226">
        <f t="shared" si="120"/>
        <v>43374</v>
      </c>
      <c r="HT185" s="226">
        <f t="shared" si="120"/>
        <v>43405</v>
      </c>
      <c r="HU185" s="226">
        <f t="shared" si="120"/>
        <v>43435</v>
      </c>
      <c r="HV185" s="226">
        <f t="shared" si="120"/>
        <v>43466</v>
      </c>
      <c r="HW185" s="226">
        <f t="shared" si="120"/>
        <v>43497</v>
      </c>
      <c r="HX185" s="226">
        <f t="shared" si="120"/>
        <v>43525</v>
      </c>
      <c r="HY185" s="226">
        <f t="shared" si="120"/>
        <v>43556</v>
      </c>
      <c r="HZ185" s="226">
        <f t="shared" si="120"/>
        <v>43586</v>
      </c>
      <c r="IA185" s="226">
        <f t="shared" si="120"/>
        <v>43617</v>
      </c>
      <c r="IB185" s="226">
        <f t="shared" si="120"/>
        <v>43647</v>
      </c>
      <c r="IC185" s="226">
        <f t="shared" si="120"/>
        <v>43678</v>
      </c>
      <c r="ID185" s="226">
        <f t="shared" si="120"/>
        <v>43709</v>
      </c>
      <c r="IE185" s="226">
        <f t="shared" si="120"/>
        <v>43739</v>
      </c>
      <c r="IF185" s="226">
        <f t="shared" si="120"/>
        <v>43770</v>
      </c>
      <c r="IG185" s="226">
        <f t="shared" si="120"/>
        <v>43800</v>
      </c>
      <c r="IH185" s="226">
        <f t="shared" si="120"/>
        <v>43831</v>
      </c>
      <c r="II185" s="226">
        <f t="shared" si="120"/>
        <v>43862</v>
      </c>
      <c r="IJ185" s="226">
        <f t="shared" si="120"/>
        <v>43891</v>
      </c>
      <c r="IK185" s="226">
        <f t="shared" si="120"/>
        <v>43922</v>
      </c>
      <c r="IL185" s="226">
        <f t="shared" si="120"/>
        <v>43952</v>
      </c>
      <c r="IM185" s="226">
        <f t="shared" si="120"/>
        <v>43983</v>
      </c>
      <c r="IN185" s="226">
        <f t="shared" si="120"/>
        <v>44013</v>
      </c>
      <c r="IO185" s="226">
        <f t="shared" si="120"/>
        <v>44044</v>
      </c>
      <c r="IP185" s="226">
        <f t="shared" si="120"/>
        <v>44075</v>
      </c>
      <c r="IQ185" s="226">
        <f t="shared" si="120"/>
        <v>44105</v>
      </c>
      <c r="IR185" s="226">
        <f t="shared" si="120"/>
        <v>44136</v>
      </c>
      <c r="IS185" s="226">
        <f t="shared" si="120"/>
        <v>44166</v>
      </c>
      <c r="IT185" s="226">
        <f t="shared" si="120"/>
        <v>44197</v>
      </c>
      <c r="IU185" s="226">
        <f t="shared" si="120"/>
        <v>44228</v>
      </c>
      <c r="IV185" s="226">
        <f t="shared" si="120"/>
        <v>44256</v>
      </c>
      <c r="IW185" s="226">
        <f t="shared" si="120"/>
        <v>44287</v>
      </c>
      <c r="IX185" s="226">
        <f t="shared" si="120"/>
        <v>44317</v>
      </c>
      <c r="IY185" s="226">
        <f t="shared" ref="IY185:JO185" si="121">IY178</f>
        <v>44348</v>
      </c>
      <c r="IZ185" s="226">
        <f t="shared" si="121"/>
        <v>44378</v>
      </c>
      <c r="JA185" s="226">
        <f t="shared" si="121"/>
        <v>44409</v>
      </c>
      <c r="JB185" s="226">
        <f t="shared" si="121"/>
        <v>44440</v>
      </c>
      <c r="JC185" s="226">
        <f t="shared" si="121"/>
        <v>44470</v>
      </c>
      <c r="JD185" s="226">
        <f t="shared" si="121"/>
        <v>44501</v>
      </c>
      <c r="JE185" s="271">
        <f t="shared" si="121"/>
        <v>44531</v>
      </c>
      <c r="JF185" s="271">
        <f t="shared" si="121"/>
        <v>44562</v>
      </c>
      <c r="JG185" s="271">
        <f t="shared" si="121"/>
        <v>44593</v>
      </c>
      <c r="JH185" s="271">
        <f t="shared" si="121"/>
        <v>44621</v>
      </c>
      <c r="JI185" s="271">
        <f t="shared" si="121"/>
        <v>44652</v>
      </c>
      <c r="JJ185" s="271">
        <f t="shared" si="121"/>
        <v>44682</v>
      </c>
      <c r="JK185" s="271">
        <f t="shared" si="121"/>
        <v>44713</v>
      </c>
      <c r="JL185" s="271">
        <f>JL178</f>
        <v>44743</v>
      </c>
      <c r="JM185" s="271">
        <f t="shared" si="121"/>
        <v>44774</v>
      </c>
      <c r="JN185" s="271">
        <f t="shared" si="121"/>
        <v>44805</v>
      </c>
      <c r="JO185" s="271">
        <f t="shared" si="121"/>
        <v>44835</v>
      </c>
      <c r="JP185" s="271">
        <v>44866</v>
      </c>
      <c r="JQ185" s="271">
        <v>44896</v>
      </c>
      <c r="JR185" s="271">
        <v>44927</v>
      </c>
      <c r="JS185" s="271">
        <v>44958</v>
      </c>
      <c r="JT185" s="271">
        <v>44986</v>
      </c>
      <c r="JU185" s="271">
        <f t="shared" ref="JU185:JZ185" si="122">JU11</f>
        <v>45017</v>
      </c>
      <c r="JV185" s="271">
        <f t="shared" si="122"/>
        <v>45047</v>
      </c>
      <c r="JW185" s="271">
        <f t="shared" si="122"/>
        <v>45078</v>
      </c>
      <c r="JX185" s="271">
        <f t="shared" si="122"/>
        <v>45108</v>
      </c>
      <c r="JY185" s="271">
        <f t="shared" si="122"/>
        <v>45139</v>
      </c>
      <c r="JZ185" s="271">
        <f t="shared" si="122"/>
        <v>45170</v>
      </c>
      <c r="KA185" s="271">
        <f t="shared" ref="KA185:KB185" si="123">KA11</f>
        <v>45200</v>
      </c>
      <c r="KB185" s="271">
        <f t="shared" si="123"/>
        <v>45231</v>
      </c>
      <c r="KC185" s="271">
        <f t="shared" ref="KC185:KD185" si="124">KC11</f>
        <v>45261</v>
      </c>
      <c r="KD185" s="271">
        <f t="shared" si="124"/>
        <v>45292</v>
      </c>
      <c r="KE185" s="271">
        <f>KE11</f>
        <v>45323</v>
      </c>
    </row>
    <row r="186" spans="1:291" ht="13">
      <c r="A186" s="325" t="s">
        <v>469</v>
      </c>
      <c r="B186" s="272">
        <v>0</v>
      </c>
      <c r="C186" s="272">
        <v>0</v>
      </c>
      <c r="D186" s="272">
        <v>0</v>
      </c>
      <c r="E186" s="272">
        <v>0</v>
      </c>
      <c r="F186" s="272">
        <v>0</v>
      </c>
      <c r="G186" s="272">
        <v>0</v>
      </c>
      <c r="H186" s="272">
        <v>0</v>
      </c>
      <c r="I186" s="272">
        <v>0</v>
      </c>
      <c r="J186" s="272">
        <v>0</v>
      </c>
      <c r="K186" s="272">
        <v>0</v>
      </c>
      <c r="L186" s="272">
        <v>0</v>
      </c>
      <c r="M186" s="272">
        <v>0</v>
      </c>
      <c r="N186" s="272">
        <v>0</v>
      </c>
      <c r="O186" s="272">
        <v>0</v>
      </c>
      <c r="P186" s="272">
        <v>0</v>
      </c>
      <c r="Q186" s="272">
        <v>0</v>
      </c>
      <c r="R186" s="272">
        <v>0</v>
      </c>
      <c r="S186" s="272">
        <v>0</v>
      </c>
      <c r="T186" s="272">
        <v>0</v>
      </c>
      <c r="U186" s="272">
        <v>0</v>
      </c>
      <c r="V186" s="272">
        <v>0</v>
      </c>
      <c r="W186" s="272">
        <v>0</v>
      </c>
      <c r="X186" s="272">
        <v>0</v>
      </c>
      <c r="Y186" s="272">
        <v>0</v>
      </c>
      <c r="Z186" s="272">
        <v>0</v>
      </c>
      <c r="AA186" s="272">
        <v>0</v>
      </c>
      <c r="AB186" s="272">
        <v>0</v>
      </c>
      <c r="AC186" s="272">
        <v>0</v>
      </c>
      <c r="AD186" s="272">
        <v>0</v>
      </c>
      <c r="AE186" s="272">
        <v>0</v>
      </c>
      <c r="AF186" s="272">
        <v>0</v>
      </c>
      <c r="AG186" s="272">
        <v>0</v>
      </c>
      <c r="AH186" s="272">
        <v>0</v>
      </c>
      <c r="AI186" s="272">
        <v>0</v>
      </c>
      <c r="AJ186" s="272">
        <v>0</v>
      </c>
      <c r="AK186" s="272">
        <v>0</v>
      </c>
      <c r="AL186" s="272">
        <v>0</v>
      </c>
      <c r="AM186" s="272">
        <v>0</v>
      </c>
      <c r="AN186" s="272">
        <v>0</v>
      </c>
      <c r="AO186" s="272">
        <v>0</v>
      </c>
      <c r="AP186" s="272">
        <v>0</v>
      </c>
      <c r="AQ186" s="272">
        <v>0</v>
      </c>
      <c r="AR186" s="272">
        <v>0</v>
      </c>
      <c r="AS186" s="272">
        <v>0</v>
      </c>
      <c r="AT186" s="272">
        <v>0</v>
      </c>
      <c r="AU186" s="272">
        <v>0</v>
      </c>
      <c r="AV186" s="272">
        <v>0</v>
      </c>
      <c r="AW186" s="272">
        <v>0</v>
      </c>
      <c r="AX186" s="272">
        <v>0</v>
      </c>
      <c r="AY186" s="272">
        <v>0</v>
      </c>
      <c r="AZ186" s="272">
        <v>0</v>
      </c>
      <c r="BA186" s="272">
        <v>0</v>
      </c>
      <c r="BB186" s="272">
        <v>0</v>
      </c>
      <c r="BC186" s="272">
        <v>0</v>
      </c>
      <c r="BD186" s="272">
        <v>0</v>
      </c>
      <c r="BE186" s="272">
        <v>0</v>
      </c>
      <c r="BF186" s="272">
        <v>0</v>
      </c>
      <c r="BG186" s="272">
        <v>0</v>
      </c>
      <c r="BH186" s="272">
        <v>0</v>
      </c>
      <c r="BI186" s="272">
        <v>0</v>
      </c>
      <c r="BJ186" s="272">
        <v>0</v>
      </c>
      <c r="BK186" s="272">
        <v>0</v>
      </c>
      <c r="BL186" s="272">
        <v>0</v>
      </c>
      <c r="BM186" s="272">
        <v>0</v>
      </c>
      <c r="BN186" s="272">
        <v>0</v>
      </c>
      <c r="BO186" s="272">
        <v>0</v>
      </c>
      <c r="BP186" s="272">
        <v>0</v>
      </c>
      <c r="BQ186" s="272">
        <v>0</v>
      </c>
      <c r="BR186" s="272">
        <v>0</v>
      </c>
      <c r="BS186" s="272">
        <v>0</v>
      </c>
      <c r="BT186" s="272">
        <v>0</v>
      </c>
      <c r="BU186" s="272">
        <v>0</v>
      </c>
      <c r="BV186" s="272">
        <v>0</v>
      </c>
      <c r="BW186" s="272">
        <v>0</v>
      </c>
      <c r="BX186" s="272">
        <v>0</v>
      </c>
      <c r="BY186" s="272">
        <v>0</v>
      </c>
      <c r="BZ186" s="272">
        <v>0</v>
      </c>
      <c r="CA186" s="272">
        <v>0</v>
      </c>
      <c r="CB186" s="272">
        <v>0</v>
      </c>
      <c r="CC186" s="272">
        <v>0</v>
      </c>
      <c r="CD186" s="272">
        <v>0</v>
      </c>
      <c r="CE186" s="272">
        <v>0</v>
      </c>
      <c r="CF186" s="272">
        <v>0</v>
      </c>
      <c r="CG186" s="272">
        <v>0</v>
      </c>
      <c r="CH186" s="272">
        <v>0</v>
      </c>
      <c r="CI186" s="272">
        <v>0</v>
      </c>
      <c r="CJ186" s="272">
        <v>0</v>
      </c>
      <c r="CK186" s="272">
        <v>0</v>
      </c>
      <c r="CL186" s="272">
        <v>0</v>
      </c>
      <c r="CM186" s="272">
        <v>0</v>
      </c>
      <c r="CN186" s="272">
        <v>0</v>
      </c>
      <c r="CO186" s="272">
        <v>0</v>
      </c>
      <c r="CP186" s="272">
        <v>0</v>
      </c>
      <c r="CQ186" s="272">
        <v>0</v>
      </c>
      <c r="CR186" s="272">
        <v>0</v>
      </c>
      <c r="CS186" s="272">
        <v>0</v>
      </c>
      <c r="CT186" s="272">
        <v>0</v>
      </c>
      <c r="CU186" s="272">
        <v>0</v>
      </c>
      <c r="CV186" s="272">
        <v>0</v>
      </c>
      <c r="CW186" s="272">
        <v>0</v>
      </c>
      <c r="CX186" s="272">
        <v>0</v>
      </c>
      <c r="CY186" s="272">
        <v>0</v>
      </c>
      <c r="CZ186" s="272">
        <v>0</v>
      </c>
      <c r="DA186" s="272">
        <v>0</v>
      </c>
      <c r="DB186" s="272">
        <v>0</v>
      </c>
      <c r="DC186" s="272">
        <v>0</v>
      </c>
      <c r="DD186" s="272">
        <v>0</v>
      </c>
      <c r="DE186" s="272">
        <v>0</v>
      </c>
      <c r="DF186" s="272">
        <v>0</v>
      </c>
      <c r="DG186" s="272">
        <v>0</v>
      </c>
      <c r="DH186" s="272">
        <v>0</v>
      </c>
      <c r="DI186" s="272">
        <v>0</v>
      </c>
      <c r="DJ186" s="272">
        <v>0</v>
      </c>
      <c r="DK186" s="272">
        <v>0</v>
      </c>
      <c r="DL186" s="272">
        <v>0</v>
      </c>
      <c r="DM186" s="272">
        <v>0</v>
      </c>
      <c r="DN186" s="272">
        <v>0</v>
      </c>
      <c r="DO186" s="272">
        <v>0</v>
      </c>
      <c r="DP186" s="272">
        <v>0</v>
      </c>
      <c r="DQ186" s="272">
        <v>0</v>
      </c>
      <c r="DR186" s="272">
        <v>0</v>
      </c>
      <c r="DS186" s="272">
        <v>0</v>
      </c>
      <c r="DT186" s="272">
        <v>0</v>
      </c>
      <c r="DU186" s="272">
        <v>0</v>
      </c>
      <c r="DV186" s="272">
        <v>0</v>
      </c>
      <c r="DW186" s="272">
        <v>0</v>
      </c>
      <c r="DX186" s="272">
        <v>0</v>
      </c>
      <c r="DY186" s="272">
        <v>0</v>
      </c>
      <c r="DZ186" s="272">
        <v>0</v>
      </c>
      <c r="EA186" s="272">
        <v>0</v>
      </c>
      <c r="EB186" s="272">
        <v>0</v>
      </c>
      <c r="EC186" s="272">
        <v>0</v>
      </c>
      <c r="ED186" s="272">
        <v>0</v>
      </c>
      <c r="EE186" s="272">
        <v>0</v>
      </c>
      <c r="EF186" s="272">
        <v>0</v>
      </c>
      <c r="EG186" s="272">
        <v>0</v>
      </c>
      <c r="EH186" s="272">
        <v>0</v>
      </c>
      <c r="EI186" s="272">
        <v>0</v>
      </c>
      <c r="EJ186" s="272">
        <v>0</v>
      </c>
      <c r="EK186" s="272">
        <v>0</v>
      </c>
      <c r="EL186" s="272">
        <v>0</v>
      </c>
      <c r="EM186" s="272">
        <v>0</v>
      </c>
      <c r="EN186" s="272">
        <v>0</v>
      </c>
      <c r="EO186" s="272">
        <v>0</v>
      </c>
      <c r="EP186" s="272">
        <v>0</v>
      </c>
      <c r="EQ186" s="272">
        <v>0</v>
      </c>
      <c r="ER186" s="272">
        <v>0</v>
      </c>
      <c r="ES186" s="272">
        <v>0</v>
      </c>
      <c r="ET186" s="272">
        <v>0</v>
      </c>
      <c r="EU186" s="272">
        <v>0</v>
      </c>
      <c r="EV186" s="272">
        <v>0</v>
      </c>
      <c r="EW186" s="272">
        <v>0</v>
      </c>
      <c r="EX186" s="272">
        <v>0</v>
      </c>
      <c r="EY186" s="272">
        <v>0</v>
      </c>
      <c r="EZ186" s="272">
        <v>0</v>
      </c>
      <c r="FA186" s="272">
        <v>0</v>
      </c>
      <c r="FB186" s="272">
        <v>0</v>
      </c>
      <c r="FC186" s="272">
        <v>0</v>
      </c>
      <c r="FD186" s="272">
        <v>0</v>
      </c>
      <c r="FE186" s="272">
        <v>0</v>
      </c>
      <c r="FF186" s="272">
        <v>0</v>
      </c>
      <c r="FG186" s="272">
        <v>0</v>
      </c>
      <c r="FH186" s="272">
        <v>0</v>
      </c>
      <c r="FI186" s="272">
        <v>0</v>
      </c>
      <c r="FJ186" s="272">
        <v>0</v>
      </c>
      <c r="FK186" s="272">
        <v>0</v>
      </c>
      <c r="FL186" s="272">
        <v>0</v>
      </c>
      <c r="FM186" s="272">
        <v>0</v>
      </c>
      <c r="FN186" s="272">
        <v>0</v>
      </c>
      <c r="FO186" s="272">
        <v>0</v>
      </c>
      <c r="FP186" s="272">
        <v>0</v>
      </c>
      <c r="FQ186" s="272">
        <v>0</v>
      </c>
      <c r="FR186" s="272">
        <v>0</v>
      </c>
      <c r="FS186" s="272">
        <v>0</v>
      </c>
      <c r="FT186" s="272">
        <v>0</v>
      </c>
      <c r="FU186" s="272">
        <v>0</v>
      </c>
      <c r="FV186" s="272">
        <v>0</v>
      </c>
      <c r="FW186" s="272">
        <v>0</v>
      </c>
      <c r="FX186" s="272">
        <v>0</v>
      </c>
      <c r="FY186" s="272">
        <v>0</v>
      </c>
      <c r="FZ186" s="272">
        <v>0</v>
      </c>
      <c r="GA186" s="272">
        <v>0</v>
      </c>
      <c r="GB186" s="272">
        <v>0</v>
      </c>
      <c r="GC186" s="272">
        <v>0</v>
      </c>
      <c r="GD186" s="272">
        <v>0</v>
      </c>
      <c r="GE186" s="272">
        <v>0</v>
      </c>
      <c r="GF186" s="272">
        <v>0</v>
      </c>
      <c r="GG186" s="272">
        <v>0</v>
      </c>
      <c r="GH186" s="272">
        <v>0</v>
      </c>
      <c r="GI186" s="272">
        <v>0</v>
      </c>
      <c r="GJ186" s="272">
        <v>0</v>
      </c>
      <c r="GK186" s="272">
        <v>0</v>
      </c>
      <c r="GL186" s="272">
        <v>4809493098.5426311</v>
      </c>
      <c r="GM186" s="272">
        <v>5612137923.9194736</v>
      </c>
      <c r="GN186" s="272">
        <v>8420102687.2027264</v>
      </c>
      <c r="GO186" s="272">
        <v>7701195497.0510006</v>
      </c>
      <c r="GP186" s="272">
        <v>6108663904.9976177</v>
      </c>
      <c r="GQ186" s="272">
        <v>6095484114.0845451</v>
      </c>
      <c r="GR186" s="272">
        <v>6338763818.9214287</v>
      </c>
      <c r="GS186" s="272">
        <v>6807756101.3678255</v>
      </c>
      <c r="GT186" s="272">
        <v>6092898011.5961895</v>
      </c>
      <c r="GU186" s="272">
        <v>8120001995.9664993</v>
      </c>
      <c r="GV186" s="272">
        <v>8537627022.6040001</v>
      </c>
      <c r="GW186" s="272">
        <v>7323911668.1747627</v>
      </c>
      <c r="GX186" s="272">
        <v>6409447713.3942852</v>
      </c>
      <c r="GY186" s="272">
        <v>8577975130.6338882</v>
      </c>
      <c r="GZ186" s="272">
        <v>7702803698.6317406</v>
      </c>
      <c r="HA186" s="272">
        <v>7625724671.3461113</v>
      </c>
      <c r="HB186" s="272">
        <v>8826866897.1731815</v>
      </c>
      <c r="HC186" s="272">
        <v>7205113923.0685701</v>
      </c>
      <c r="HD186" s="272">
        <v>5833179159.0700006</v>
      </c>
      <c r="HE186" s="272">
        <v>8109085414.0273914</v>
      </c>
      <c r="HF186" s="272">
        <v>9315294032.4285011</v>
      </c>
      <c r="HG186" s="272">
        <v>9524222639.2066669</v>
      </c>
      <c r="HH186" s="272">
        <v>9666784494.2847004</v>
      </c>
      <c r="HI186" s="272">
        <v>9163873162.921051</v>
      </c>
      <c r="HJ186" s="272">
        <v>9407859364.9733334</v>
      </c>
      <c r="HK186" s="272">
        <v>12222397490.275</v>
      </c>
      <c r="HL186" s="272">
        <v>10086487550.2733</v>
      </c>
      <c r="HM186" s="272">
        <v>9592342213.3585701</v>
      </c>
      <c r="HN186" s="272">
        <v>13162159083.27619</v>
      </c>
      <c r="HO186" s="272">
        <v>12069000829.50857</v>
      </c>
      <c r="HP186" s="272">
        <v>8690019798.5919037</v>
      </c>
      <c r="HQ186" s="272">
        <v>9662814892.8569565</v>
      </c>
      <c r="HR186" s="272">
        <v>8848766363.7547359</v>
      </c>
      <c r="HS186" s="272">
        <v>15576157100.894545</v>
      </c>
      <c r="HT186" s="272">
        <v>13797475394.825262</v>
      </c>
      <c r="HU186" s="272">
        <v>13396492454.7694</v>
      </c>
      <c r="HV186" s="272">
        <v>15564058238.941427</v>
      </c>
      <c r="HW186" s="272">
        <v>15698728917.813999</v>
      </c>
      <c r="HX186" s="272">
        <v>14795880777.389999</v>
      </c>
      <c r="HY186" s="272">
        <v>13637586602.346191</v>
      </c>
      <c r="HZ186" s="272">
        <v>13810132332.058182</v>
      </c>
      <c r="IA186" s="272">
        <v>14601149435.628946</v>
      </c>
      <c r="IB186" s="272">
        <v>15363487982.755457</v>
      </c>
      <c r="IC186" s="272">
        <v>17983696110.699547</v>
      </c>
      <c r="ID186" s="272">
        <v>15096436640.12476</v>
      </c>
      <c r="IE186" s="272">
        <v>15054927568.366957</v>
      </c>
      <c r="IF186" s="272">
        <v>17152908800.576843</v>
      </c>
      <c r="IG186" s="272">
        <v>20852363806.006302</v>
      </c>
      <c r="IH186" s="272">
        <v>21038769055.193634</v>
      </c>
      <c r="II186" s="272">
        <v>26441810131.181667</v>
      </c>
      <c r="IJ186" s="272">
        <v>29293968183.960449</v>
      </c>
      <c r="IK186" s="272">
        <v>25630197785.612499</v>
      </c>
      <c r="IL186" s="272">
        <v>23552934424.463005</v>
      </c>
      <c r="IM186" s="272">
        <v>29185788291.44524</v>
      </c>
      <c r="IN186" s="272">
        <v>26501785388.168262</v>
      </c>
      <c r="IO186" s="272">
        <v>28409723053.969528</v>
      </c>
      <c r="IP186" s="272">
        <v>25148482753.911907</v>
      </c>
      <c r="IQ186" s="272">
        <v>25491827877.412006</v>
      </c>
      <c r="IR186" s="272">
        <v>30826511308.544502</v>
      </c>
      <c r="IS186" s="272">
        <v>31974253704.689999</v>
      </c>
      <c r="IT186" s="272">
        <v>32958978363</v>
      </c>
      <c r="IU186" s="272">
        <v>35517429674</v>
      </c>
      <c r="IV186" s="272">
        <v>33605931741</v>
      </c>
      <c r="IW186" s="272">
        <v>29105133803</v>
      </c>
      <c r="IX186" s="272">
        <v>29809447498</v>
      </c>
      <c r="IY186" s="272">
        <v>33486790220</v>
      </c>
      <c r="IZ186" s="272">
        <v>25773210403</v>
      </c>
      <c r="JA186" s="272">
        <v>29996316990</v>
      </c>
      <c r="JB186" s="272">
        <v>30373072168</v>
      </c>
      <c r="JC186" s="272">
        <v>31199112327</v>
      </c>
      <c r="JD186" s="272">
        <v>27277886849</v>
      </c>
      <c r="JE186" s="272">
        <v>25981879652</v>
      </c>
      <c r="JF186" s="272">
        <v>26435264663</v>
      </c>
      <c r="JG186" s="272">
        <v>28739717858</v>
      </c>
      <c r="JH186" s="272">
        <v>29062109490</v>
      </c>
      <c r="JI186" s="272">
        <v>26942625589</v>
      </c>
      <c r="JJ186" s="272">
        <v>26614021831</v>
      </c>
      <c r="JK186" s="272">
        <v>25071779911</v>
      </c>
      <c r="JL186" s="272">
        <v>19229454050</v>
      </c>
      <c r="JM186" s="272">
        <v>25848474901</v>
      </c>
      <c r="JN186" s="272">
        <v>26021913042</v>
      </c>
      <c r="JO186" s="272">
        <v>30791393368</v>
      </c>
      <c r="JP186" s="272">
        <v>31623650092</v>
      </c>
      <c r="JQ186" s="272">
        <v>25576042805</v>
      </c>
      <c r="JR186" s="272">
        <v>22271105658</v>
      </c>
      <c r="JS186" s="272">
        <v>22885907287</v>
      </c>
      <c r="JT186" s="272">
        <v>23015192057</v>
      </c>
      <c r="JU186" s="272">
        <v>22355498152</v>
      </c>
      <c r="JV186" s="272">
        <v>23345189461</v>
      </c>
      <c r="JW186" s="272">
        <v>26566508487</v>
      </c>
      <c r="JX186" s="272">
        <v>21481098710</v>
      </c>
      <c r="JY186" s="272">
        <v>21836668732</v>
      </c>
      <c r="JZ186" s="272">
        <v>20020247139</v>
      </c>
      <c r="KA186" s="272">
        <v>20023548577</v>
      </c>
      <c r="KB186" s="272">
        <v>23571298196</v>
      </c>
      <c r="KC186" s="272">
        <v>21511215830</v>
      </c>
      <c r="KD186" s="272">
        <v>18678928069</v>
      </c>
      <c r="KE186" s="272">
        <v>22118850797</v>
      </c>
    </row>
    <row r="187" spans="1:291" ht="13">
      <c r="A187" s="294" t="s">
        <v>467</v>
      </c>
      <c r="B187" s="272">
        <v>0</v>
      </c>
      <c r="C187" s="272">
        <v>0</v>
      </c>
      <c r="D187" s="272">
        <v>0</v>
      </c>
      <c r="E187" s="272">
        <v>0</v>
      </c>
      <c r="F187" s="272">
        <v>0</v>
      </c>
      <c r="G187" s="272">
        <v>0</v>
      </c>
      <c r="H187" s="272">
        <v>0</v>
      </c>
      <c r="I187" s="272">
        <v>0</v>
      </c>
      <c r="J187" s="272">
        <v>0</v>
      </c>
      <c r="K187" s="272">
        <v>0</v>
      </c>
      <c r="L187" s="272">
        <v>0</v>
      </c>
      <c r="M187" s="272">
        <v>0</v>
      </c>
      <c r="N187" s="272">
        <v>0</v>
      </c>
      <c r="O187" s="272">
        <v>0</v>
      </c>
      <c r="P187" s="272">
        <v>0</v>
      </c>
      <c r="Q187" s="272">
        <v>0</v>
      </c>
      <c r="R187" s="272">
        <v>0</v>
      </c>
      <c r="S187" s="272">
        <v>0</v>
      </c>
      <c r="T187" s="272">
        <v>0</v>
      </c>
      <c r="U187" s="272">
        <v>0</v>
      </c>
      <c r="V187" s="272">
        <v>0</v>
      </c>
      <c r="W187" s="272">
        <v>0</v>
      </c>
      <c r="X187" s="272">
        <v>0</v>
      </c>
      <c r="Y187" s="272">
        <v>0</v>
      </c>
      <c r="Z187" s="272">
        <v>0</v>
      </c>
      <c r="AA187" s="272">
        <v>0</v>
      </c>
      <c r="AB187" s="272">
        <v>0</v>
      </c>
      <c r="AC187" s="272">
        <v>0</v>
      </c>
      <c r="AD187" s="272">
        <v>0</v>
      </c>
      <c r="AE187" s="272">
        <v>0</v>
      </c>
      <c r="AF187" s="272">
        <v>0</v>
      </c>
      <c r="AG187" s="272">
        <v>0</v>
      </c>
      <c r="AH187" s="272">
        <v>0</v>
      </c>
      <c r="AI187" s="272">
        <v>0</v>
      </c>
      <c r="AJ187" s="272">
        <v>0</v>
      </c>
      <c r="AK187" s="272">
        <v>0</v>
      </c>
      <c r="AL187" s="272">
        <v>0</v>
      </c>
      <c r="AM187" s="272">
        <v>0</v>
      </c>
      <c r="AN187" s="272">
        <v>0</v>
      </c>
      <c r="AO187" s="272">
        <v>0</v>
      </c>
      <c r="AP187" s="272">
        <v>0</v>
      </c>
      <c r="AQ187" s="272">
        <v>0</v>
      </c>
      <c r="AR187" s="272">
        <v>0</v>
      </c>
      <c r="AS187" s="272">
        <v>0</v>
      </c>
      <c r="AT187" s="272">
        <v>0</v>
      </c>
      <c r="AU187" s="272">
        <v>0</v>
      </c>
      <c r="AV187" s="272">
        <v>0</v>
      </c>
      <c r="AW187" s="272">
        <v>0</v>
      </c>
      <c r="AX187" s="272">
        <v>0</v>
      </c>
      <c r="AY187" s="272">
        <v>0</v>
      </c>
      <c r="AZ187" s="272">
        <v>0</v>
      </c>
      <c r="BA187" s="272">
        <v>0</v>
      </c>
      <c r="BB187" s="272">
        <v>0</v>
      </c>
      <c r="BC187" s="272">
        <v>0</v>
      </c>
      <c r="BD187" s="272">
        <v>0</v>
      </c>
      <c r="BE187" s="272">
        <v>0</v>
      </c>
      <c r="BF187" s="272">
        <v>0</v>
      </c>
      <c r="BG187" s="272">
        <v>0</v>
      </c>
      <c r="BH187" s="272">
        <v>0</v>
      </c>
      <c r="BI187" s="272">
        <v>0</v>
      </c>
      <c r="BJ187" s="272">
        <v>0</v>
      </c>
      <c r="BK187" s="272">
        <v>0</v>
      </c>
      <c r="BL187" s="272">
        <v>0</v>
      </c>
      <c r="BM187" s="272">
        <v>0</v>
      </c>
      <c r="BN187" s="272">
        <v>0</v>
      </c>
      <c r="BO187" s="272">
        <v>0</v>
      </c>
      <c r="BP187" s="272">
        <v>0</v>
      </c>
      <c r="BQ187" s="272">
        <v>0</v>
      </c>
      <c r="BR187" s="272">
        <v>0</v>
      </c>
      <c r="BS187" s="272">
        <v>0</v>
      </c>
      <c r="BT187" s="272">
        <v>0</v>
      </c>
      <c r="BU187" s="272">
        <v>0</v>
      </c>
      <c r="BV187" s="272">
        <v>0</v>
      </c>
      <c r="BW187" s="272">
        <v>0</v>
      </c>
      <c r="BX187" s="272">
        <v>0</v>
      </c>
      <c r="BY187" s="272">
        <v>0</v>
      </c>
      <c r="BZ187" s="272">
        <v>0</v>
      </c>
      <c r="CA187" s="272">
        <v>0</v>
      </c>
      <c r="CB187" s="272">
        <v>0</v>
      </c>
      <c r="CC187" s="272">
        <v>0</v>
      </c>
      <c r="CD187" s="272">
        <v>0</v>
      </c>
      <c r="CE187" s="272">
        <v>0</v>
      </c>
      <c r="CF187" s="272">
        <v>0</v>
      </c>
      <c r="CG187" s="272">
        <v>0</v>
      </c>
      <c r="CH187" s="272">
        <v>0</v>
      </c>
      <c r="CI187" s="272">
        <v>0</v>
      </c>
      <c r="CJ187" s="272">
        <v>0</v>
      </c>
      <c r="CK187" s="272">
        <v>0</v>
      </c>
      <c r="CL187" s="272">
        <v>0</v>
      </c>
      <c r="CM187" s="272">
        <v>0</v>
      </c>
      <c r="CN187" s="272">
        <v>0</v>
      </c>
      <c r="CO187" s="272">
        <v>0</v>
      </c>
      <c r="CP187" s="272">
        <v>0</v>
      </c>
      <c r="CQ187" s="272">
        <v>0</v>
      </c>
      <c r="CR187" s="272">
        <v>0</v>
      </c>
      <c r="CS187" s="272">
        <v>0</v>
      </c>
      <c r="CT187" s="272">
        <v>0</v>
      </c>
      <c r="CU187" s="272">
        <v>0</v>
      </c>
      <c r="CV187" s="272">
        <v>0</v>
      </c>
      <c r="CW187" s="272">
        <v>0</v>
      </c>
      <c r="CX187" s="272">
        <v>0</v>
      </c>
      <c r="CY187" s="272">
        <v>0</v>
      </c>
      <c r="CZ187" s="272">
        <v>0</v>
      </c>
      <c r="DA187" s="272">
        <v>0</v>
      </c>
      <c r="DB187" s="272">
        <v>0</v>
      </c>
      <c r="DC187" s="272">
        <v>0</v>
      </c>
      <c r="DD187" s="272">
        <v>0</v>
      </c>
      <c r="DE187" s="272">
        <v>0</v>
      </c>
      <c r="DF187" s="272">
        <v>0</v>
      </c>
      <c r="DG187" s="272">
        <v>0</v>
      </c>
      <c r="DH187" s="272">
        <v>0</v>
      </c>
      <c r="DI187" s="272">
        <v>0</v>
      </c>
      <c r="DJ187" s="272">
        <v>0</v>
      </c>
      <c r="DK187" s="272">
        <v>0</v>
      </c>
      <c r="DL187" s="272">
        <v>0</v>
      </c>
      <c r="DM187" s="272">
        <v>0</v>
      </c>
      <c r="DN187" s="272">
        <v>0</v>
      </c>
      <c r="DO187" s="272">
        <v>0</v>
      </c>
      <c r="DP187" s="272">
        <v>0</v>
      </c>
      <c r="DQ187" s="272">
        <v>0</v>
      </c>
      <c r="DR187" s="272">
        <v>0</v>
      </c>
      <c r="DS187" s="272">
        <v>0</v>
      </c>
      <c r="DT187" s="272">
        <v>0</v>
      </c>
      <c r="DU187" s="272">
        <v>0</v>
      </c>
      <c r="DV187" s="272">
        <v>0</v>
      </c>
      <c r="DW187" s="272">
        <v>0</v>
      </c>
      <c r="DX187" s="272">
        <v>0</v>
      </c>
      <c r="DY187" s="272">
        <v>0</v>
      </c>
      <c r="DZ187" s="272">
        <v>0</v>
      </c>
      <c r="EA187" s="272">
        <v>0</v>
      </c>
      <c r="EB187" s="272">
        <v>0</v>
      </c>
      <c r="EC187" s="272">
        <v>0</v>
      </c>
      <c r="ED187" s="272">
        <v>0</v>
      </c>
      <c r="EE187" s="272">
        <v>0</v>
      </c>
      <c r="EF187" s="272">
        <v>0</v>
      </c>
      <c r="EG187" s="272">
        <v>0</v>
      </c>
      <c r="EH187" s="272">
        <v>0</v>
      </c>
      <c r="EI187" s="272">
        <v>0</v>
      </c>
      <c r="EJ187" s="272">
        <v>0</v>
      </c>
      <c r="EK187" s="272">
        <v>0</v>
      </c>
      <c r="EL187" s="272">
        <v>0</v>
      </c>
      <c r="EM187" s="272">
        <v>0</v>
      </c>
      <c r="EN187" s="272">
        <v>0</v>
      </c>
      <c r="EO187" s="272">
        <v>0</v>
      </c>
      <c r="EP187" s="272">
        <v>0</v>
      </c>
      <c r="EQ187" s="272">
        <v>0</v>
      </c>
      <c r="ER187" s="272">
        <v>0</v>
      </c>
      <c r="ES187" s="272">
        <v>0</v>
      </c>
      <c r="ET187" s="272">
        <v>0</v>
      </c>
      <c r="EU187" s="272">
        <v>0</v>
      </c>
      <c r="EV187" s="272">
        <v>0</v>
      </c>
      <c r="EW187" s="272">
        <v>0</v>
      </c>
      <c r="EX187" s="272">
        <v>0</v>
      </c>
      <c r="EY187" s="272">
        <v>0</v>
      </c>
      <c r="EZ187" s="272">
        <v>0</v>
      </c>
      <c r="FA187" s="272">
        <v>0</v>
      </c>
      <c r="FB187" s="272">
        <v>0</v>
      </c>
      <c r="FC187" s="272">
        <v>0</v>
      </c>
      <c r="FD187" s="272">
        <v>0</v>
      </c>
      <c r="FE187" s="272">
        <v>0</v>
      </c>
      <c r="FF187" s="272">
        <v>0</v>
      </c>
      <c r="FG187" s="272">
        <v>0</v>
      </c>
      <c r="FH187" s="272">
        <v>0</v>
      </c>
      <c r="FI187" s="272">
        <v>0</v>
      </c>
      <c r="FJ187" s="272">
        <v>0</v>
      </c>
      <c r="FK187" s="272">
        <v>0</v>
      </c>
      <c r="FL187" s="272">
        <v>0</v>
      </c>
      <c r="FM187" s="272">
        <v>0</v>
      </c>
      <c r="FN187" s="272">
        <v>0</v>
      </c>
      <c r="FO187" s="272">
        <v>0</v>
      </c>
      <c r="FP187" s="272">
        <v>0</v>
      </c>
      <c r="FQ187" s="272">
        <v>0</v>
      </c>
      <c r="FR187" s="272">
        <v>0</v>
      </c>
      <c r="FS187" s="272">
        <v>0</v>
      </c>
      <c r="FT187" s="272">
        <v>0</v>
      </c>
      <c r="FU187" s="272">
        <v>0</v>
      </c>
      <c r="FV187" s="272">
        <v>0</v>
      </c>
      <c r="FW187" s="272">
        <v>0</v>
      </c>
      <c r="FX187" s="272">
        <v>0</v>
      </c>
      <c r="FY187" s="272">
        <v>0</v>
      </c>
      <c r="FZ187" s="272">
        <v>0</v>
      </c>
      <c r="GA187" s="272">
        <v>0</v>
      </c>
      <c r="GB187" s="272">
        <v>0</v>
      </c>
      <c r="GC187" s="272">
        <v>0</v>
      </c>
      <c r="GD187" s="272">
        <v>0</v>
      </c>
      <c r="GE187" s="272">
        <v>0</v>
      </c>
      <c r="GF187" s="272">
        <v>0</v>
      </c>
      <c r="GG187" s="272">
        <v>0</v>
      </c>
      <c r="GH187" s="272">
        <v>0</v>
      </c>
      <c r="GI187" s="272">
        <v>0</v>
      </c>
      <c r="GJ187" s="272">
        <v>0</v>
      </c>
      <c r="GK187" s="272">
        <v>0</v>
      </c>
      <c r="GL187" s="272">
        <v>161216092</v>
      </c>
      <c r="GM187" s="272">
        <v>168485147</v>
      </c>
      <c r="GN187" s="272">
        <v>276697674</v>
      </c>
      <c r="GO187" s="272">
        <v>241897247</v>
      </c>
      <c r="GP187" s="272">
        <v>220704827</v>
      </c>
      <c r="GQ187" s="272">
        <v>175070534</v>
      </c>
      <c r="GR187" s="272">
        <v>139841558</v>
      </c>
      <c r="GS187" s="272">
        <v>209554446</v>
      </c>
      <c r="GT187" s="272">
        <v>235427813</v>
      </c>
      <c r="GU187" s="272">
        <v>269008034</v>
      </c>
      <c r="GV187" s="272">
        <v>293827376</v>
      </c>
      <c r="GW187" s="272">
        <v>220312874</v>
      </c>
      <c r="GX187" s="272">
        <v>131467843</v>
      </c>
      <c r="GY187" s="272">
        <v>219763456</v>
      </c>
      <c r="GZ187" s="272">
        <v>184190140</v>
      </c>
      <c r="HA187" s="272">
        <v>182828705</v>
      </c>
      <c r="HB187" s="272">
        <v>340524979</v>
      </c>
      <c r="HC187" s="272">
        <v>161859019</v>
      </c>
      <c r="HD187" s="272">
        <v>161293949</v>
      </c>
      <c r="HE187" s="272">
        <v>279237642</v>
      </c>
      <c r="HF187" s="272">
        <v>245118304</v>
      </c>
      <c r="HG187" s="272">
        <v>287869949</v>
      </c>
      <c r="HH187" s="272">
        <v>293692791</v>
      </c>
      <c r="HI187" s="272">
        <v>220312874</v>
      </c>
      <c r="HJ187" s="272">
        <v>306152015</v>
      </c>
      <c r="HK187" s="272">
        <v>354279196</v>
      </c>
      <c r="HL187" s="272">
        <v>314307564</v>
      </c>
      <c r="HM187" s="272">
        <v>299956661</v>
      </c>
      <c r="HN187" s="272">
        <v>423063513</v>
      </c>
      <c r="HO187" s="272">
        <v>458685833</v>
      </c>
      <c r="HP187" s="272">
        <v>321034150</v>
      </c>
      <c r="HQ187" s="272">
        <v>587989859</v>
      </c>
      <c r="HR187" s="272">
        <v>312103451</v>
      </c>
      <c r="HS187" s="272">
        <v>757741729</v>
      </c>
      <c r="HT187" s="272">
        <v>704032466</v>
      </c>
      <c r="HU187" s="272">
        <v>625238191</v>
      </c>
      <c r="HV187" s="272">
        <v>637413712</v>
      </c>
      <c r="HW187" s="272">
        <v>692128914</v>
      </c>
      <c r="HX187" s="272">
        <v>868197854</v>
      </c>
      <c r="HY187" s="272">
        <v>541327156</v>
      </c>
      <c r="HZ187" s="272">
        <v>698203495</v>
      </c>
      <c r="IA187" s="272">
        <v>696001254</v>
      </c>
      <c r="IB187" s="272">
        <v>679381570</v>
      </c>
      <c r="IC187" s="272">
        <v>1012016793</v>
      </c>
      <c r="ID187" s="272">
        <v>770842292</v>
      </c>
      <c r="IE187" s="272">
        <v>829153890</v>
      </c>
      <c r="IF187" s="272">
        <v>1498026157</v>
      </c>
      <c r="IG187" s="272">
        <v>1013940530</v>
      </c>
      <c r="IH187" s="272">
        <v>1138150312</v>
      </c>
      <c r="II187" s="272">
        <v>1550687755</v>
      </c>
      <c r="IJ187" s="272">
        <v>3164585927</v>
      </c>
      <c r="IK187" s="272">
        <v>1967048197</v>
      </c>
      <c r="IL187" s="272">
        <v>1656449828</v>
      </c>
      <c r="IM187" s="272">
        <v>2047650183</v>
      </c>
      <c r="IN187" s="272">
        <v>1649079171</v>
      </c>
      <c r="IO187" s="272">
        <v>1874204940</v>
      </c>
      <c r="IP187" s="272">
        <v>1697823977</v>
      </c>
      <c r="IQ187" s="272">
        <v>1743808790</v>
      </c>
      <c r="IR187" s="272">
        <v>1783336554</v>
      </c>
      <c r="IS187" s="272">
        <v>1671994152</v>
      </c>
      <c r="IT187" s="272">
        <v>1876799634</v>
      </c>
      <c r="IU187" s="272">
        <v>1997898079</v>
      </c>
      <c r="IV187" s="272">
        <v>2489739988</v>
      </c>
      <c r="IW187" s="272">
        <v>1716833043</v>
      </c>
      <c r="IX187" s="272">
        <v>1607776337</v>
      </c>
      <c r="IY187" s="272">
        <v>1687359963</v>
      </c>
      <c r="IZ187" s="272">
        <v>1626709705</v>
      </c>
      <c r="JA187" s="272">
        <v>2254326135</v>
      </c>
      <c r="JB187" s="272">
        <v>2390126064</v>
      </c>
      <c r="JC187" s="272">
        <v>2529119855</v>
      </c>
      <c r="JD187" s="272">
        <v>2578052906</v>
      </c>
      <c r="JE187" s="272">
        <v>1990470106</v>
      </c>
      <c r="JF187" s="272">
        <v>2113772009</v>
      </c>
      <c r="JG187" s="272">
        <v>1956363007</v>
      </c>
      <c r="JH187" s="272">
        <v>2144621837</v>
      </c>
      <c r="JI187" s="272">
        <v>1563714035</v>
      </c>
      <c r="JJ187" s="272">
        <v>1812288352</v>
      </c>
      <c r="JK187" s="272">
        <v>1924632524</v>
      </c>
      <c r="JL187" s="272">
        <v>1563705591</v>
      </c>
      <c r="JM187" s="272">
        <v>1732210093</v>
      </c>
      <c r="JN187" s="272">
        <v>1508322248</v>
      </c>
      <c r="JO187" s="272">
        <v>2156548520</v>
      </c>
      <c r="JP187" s="272">
        <v>2619457280</v>
      </c>
      <c r="JQ187" s="272">
        <v>2004724241</v>
      </c>
      <c r="JR187" s="272">
        <v>1702582965</v>
      </c>
      <c r="JS187" s="272">
        <v>1820860976</v>
      </c>
      <c r="JT187" s="272">
        <v>1857360074</v>
      </c>
      <c r="JU187" s="272">
        <v>1732656901</v>
      </c>
      <c r="JV187" s="272">
        <v>2229379924</v>
      </c>
      <c r="JW187" s="272">
        <v>2160305446</v>
      </c>
      <c r="JX187" s="272">
        <v>1921843194</v>
      </c>
      <c r="JY187" s="272">
        <v>1946771556</v>
      </c>
      <c r="JZ187" s="272">
        <v>1682189881</v>
      </c>
      <c r="KA187" s="272">
        <v>1669295357</v>
      </c>
      <c r="KB187" s="272">
        <v>2081782942</v>
      </c>
      <c r="KC187" s="272">
        <v>1694340169</v>
      </c>
      <c r="KD187" s="272">
        <v>1983542508</v>
      </c>
      <c r="KE187" s="272">
        <v>1991379828</v>
      </c>
    </row>
    <row r="188" spans="1:291" ht="13">
      <c r="A188" s="294" t="s">
        <v>468</v>
      </c>
      <c r="B188" s="272">
        <v>0</v>
      </c>
      <c r="C188" s="272">
        <v>0</v>
      </c>
      <c r="D188" s="272">
        <v>0</v>
      </c>
      <c r="E188" s="272">
        <v>0</v>
      </c>
      <c r="F188" s="272">
        <v>0</v>
      </c>
      <c r="G188" s="272">
        <v>0</v>
      </c>
      <c r="H188" s="272">
        <v>0</v>
      </c>
      <c r="I188" s="272">
        <v>0</v>
      </c>
      <c r="J188" s="272">
        <v>0</v>
      </c>
      <c r="K188" s="272">
        <v>0</v>
      </c>
      <c r="L188" s="272">
        <v>0</v>
      </c>
      <c r="M188" s="272">
        <v>0</v>
      </c>
      <c r="N188" s="272">
        <v>0</v>
      </c>
      <c r="O188" s="272">
        <v>0</v>
      </c>
      <c r="P188" s="272">
        <v>0</v>
      </c>
      <c r="Q188" s="272">
        <v>0</v>
      </c>
      <c r="R188" s="272">
        <v>0</v>
      </c>
      <c r="S188" s="272">
        <v>0</v>
      </c>
      <c r="T188" s="272">
        <v>0</v>
      </c>
      <c r="U188" s="272">
        <v>0</v>
      </c>
      <c r="V188" s="272">
        <v>0</v>
      </c>
      <c r="W188" s="272">
        <v>0</v>
      </c>
      <c r="X188" s="272">
        <v>0</v>
      </c>
      <c r="Y188" s="272">
        <v>0</v>
      </c>
      <c r="Z188" s="272">
        <v>0</v>
      </c>
      <c r="AA188" s="272">
        <v>0</v>
      </c>
      <c r="AB188" s="272">
        <v>0</v>
      </c>
      <c r="AC188" s="272">
        <v>0</v>
      </c>
      <c r="AD188" s="272">
        <v>0</v>
      </c>
      <c r="AE188" s="272">
        <v>0</v>
      </c>
      <c r="AF188" s="272">
        <v>0</v>
      </c>
      <c r="AG188" s="272">
        <v>0</v>
      </c>
      <c r="AH188" s="272">
        <v>0</v>
      </c>
      <c r="AI188" s="272">
        <v>0</v>
      </c>
      <c r="AJ188" s="272">
        <v>0</v>
      </c>
      <c r="AK188" s="272">
        <v>0</v>
      </c>
      <c r="AL188" s="272">
        <v>0</v>
      </c>
      <c r="AM188" s="272">
        <v>0</v>
      </c>
      <c r="AN188" s="272">
        <v>0</v>
      </c>
      <c r="AO188" s="272">
        <v>0</v>
      </c>
      <c r="AP188" s="272">
        <v>0</v>
      </c>
      <c r="AQ188" s="272">
        <v>0</v>
      </c>
      <c r="AR188" s="272">
        <v>0</v>
      </c>
      <c r="AS188" s="272">
        <v>0</v>
      </c>
      <c r="AT188" s="272">
        <v>0</v>
      </c>
      <c r="AU188" s="272">
        <v>0</v>
      </c>
      <c r="AV188" s="272">
        <v>0</v>
      </c>
      <c r="AW188" s="272">
        <v>0</v>
      </c>
      <c r="AX188" s="272">
        <v>0</v>
      </c>
      <c r="AY188" s="272">
        <v>0</v>
      </c>
      <c r="AZ188" s="272">
        <v>0</v>
      </c>
      <c r="BA188" s="272">
        <v>0</v>
      </c>
      <c r="BB188" s="272">
        <v>0</v>
      </c>
      <c r="BC188" s="272">
        <v>0</v>
      </c>
      <c r="BD188" s="272">
        <v>0</v>
      </c>
      <c r="BE188" s="272">
        <v>0</v>
      </c>
      <c r="BF188" s="272">
        <v>0</v>
      </c>
      <c r="BG188" s="272">
        <v>0</v>
      </c>
      <c r="BH188" s="272">
        <v>0</v>
      </c>
      <c r="BI188" s="272">
        <v>0</v>
      </c>
      <c r="BJ188" s="272">
        <v>0</v>
      </c>
      <c r="BK188" s="272">
        <v>0</v>
      </c>
      <c r="BL188" s="272">
        <v>0</v>
      </c>
      <c r="BM188" s="272">
        <v>0</v>
      </c>
      <c r="BN188" s="272">
        <v>0</v>
      </c>
      <c r="BO188" s="272">
        <v>0</v>
      </c>
      <c r="BP188" s="272">
        <v>0</v>
      </c>
      <c r="BQ188" s="272">
        <v>0</v>
      </c>
      <c r="BR188" s="272">
        <v>0</v>
      </c>
      <c r="BS188" s="272">
        <v>0</v>
      </c>
      <c r="BT188" s="272">
        <v>0</v>
      </c>
      <c r="BU188" s="272">
        <v>0</v>
      </c>
      <c r="BV188" s="272">
        <v>0</v>
      </c>
      <c r="BW188" s="272">
        <v>0</v>
      </c>
      <c r="BX188" s="272">
        <v>0</v>
      </c>
      <c r="BY188" s="272">
        <v>0</v>
      </c>
      <c r="BZ188" s="272">
        <v>0</v>
      </c>
      <c r="CA188" s="272">
        <v>0</v>
      </c>
      <c r="CB188" s="272">
        <v>0</v>
      </c>
      <c r="CC188" s="272">
        <v>0</v>
      </c>
      <c r="CD188" s="272">
        <v>0</v>
      </c>
      <c r="CE188" s="272">
        <v>0</v>
      </c>
      <c r="CF188" s="272">
        <v>0</v>
      </c>
      <c r="CG188" s="272">
        <v>0</v>
      </c>
      <c r="CH188" s="272">
        <v>0</v>
      </c>
      <c r="CI188" s="272">
        <v>0</v>
      </c>
      <c r="CJ188" s="272">
        <v>0</v>
      </c>
      <c r="CK188" s="272">
        <v>0</v>
      </c>
      <c r="CL188" s="272">
        <v>0</v>
      </c>
      <c r="CM188" s="272">
        <v>0</v>
      </c>
      <c r="CN188" s="272">
        <v>0</v>
      </c>
      <c r="CO188" s="272">
        <v>0</v>
      </c>
      <c r="CP188" s="272">
        <v>0</v>
      </c>
      <c r="CQ188" s="272">
        <v>0</v>
      </c>
      <c r="CR188" s="272">
        <v>0</v>
      </c>
      <c r="CS188" s="272">
        <v>0</v>
      </c>
      <c r="CT188" s="272">
        <v>0</v>
      </c>
      <c r="CU188" s="272">
        <v>0</v>
      </c>
      <c r="CV188" s="272">
        <v>0</v>
      </c>
      <c r="CW188" s="272">
        <v>0</v>
      </c>
      <c r="CX188" s="272">
        <v>0</v>
      </c>
      <c r="CY188" s="272">
        <v>0</v>
      </c>
      <c r="CZ188" s="272">
        <v>0</v>
      </c>
      <c r="DA188" s="272">
        <v>0</v>
      </c>
      <c r="DB188" s="272">
        <v>0</v>
      </c>
      <c r="DC188" s="272">
        <v>0</v>
      </c>
      <c r="DD188" s="272">
        <v>0</v>
      </c>
      <c r="DE188" s="272">
        <v>0</v>
      </c>
      <c r="DF188" s="272">
        <v>0</v>
      </c>
      <c r="DG188" s="272">
        <v>0</v>
      </c>
      <c r="DH188" s="272">
        <v>0</v>
      </c>
      <c r="DI188" s="272">
        <v>0</v>
      </c>
      <c r="DJ188" s="272">
        <v>0</v>
      </c>
      <c r="DK188" s="272">
        <v>0</v>
      </c>
      <c r="DL188" s="272">
        <v>0</v>
      </c>
      <c r="DM188" s="272">
        <v>0</v>
      </c>
      <c r="DN188" s="272">
        <v>0</v>
      </c>
      <c r="DO188" s="272">
        <v>0</v>
      </c>
      <c r="DP188" s="272">
        <v>0</v>
      </c>
      <c r="DQ188" s="272">
        <v>0</v>
      </c>
      <c r="DR188" s="272">
        <v>0</v>
      </c>
      <c r="DS188" s="272">
        <v>0</v>
      </c>
      <c r="DT188" s="272">
        <v>0</v>
      </c>
      <c r="DU188" s="272">
        <v>0</v>
      </c>
      <c r="DV188" s="272">
        <v>0</v>
      </c>
      <c r="DW188" s="272">
        <v>0</v>
      </c>
      <c r="DX188" s="272">
        <v>0</v>
      </c>
      <c r="DY188" s="272">
        <v>0</v>
      </c>
      <c r="DZ188" s="272">
        <v>0</v>
      </c>
      <c r="EA188" s="272">
        <v>0</v>
      </c>
      <c r="EB188" s="272">
        <v>0</v>
      </c>
      <c r="EC188" s="272">
        <v>0</v>
      </c>
      <c r="ED188" s="272">
        <v>0</v>
      </c>
      <c r="EE188" s="272">
        <v>0</v>
      </c>
      <c r="EF188" s="272">
        <v>0</v>
      </c>
      <c r="EG188" s="272">
        <v>0</v>
      </c>
      <c r="EH188" s="272">
        <v>0</v>
      </c>
      <c r="EI188" s="272">
        <v>0</v>
      </c>
      <c r="EJ188" s="272">
        <v>0</v>
      </c>
      <c r="EK188" s="272">
        <v>0</v>
      </c>
      <c r="EL188" s="272">
        <v>0</v>
      </c>
      <c r="EM188" s="272">
        <v>0</v>
      </c>
      <c r="EN188" s="272">
        <v>0</v>
      </c>
      <c r="EO188" s="272">
        <v>0</v>
      </c>
      <c r="EP188" s="272">
        <v>0</v>
      </c>
      <c r="EQ188" s="272">
        <v>0</v>
      </c>
      <c r="ER188" s="272">
        <v>0</v>
      </c>
      <c r="ES188" s="272">
        <v>0</v>
      </c>
      <c r="ET188" s="272">
        <v>0</v>
      </c>
      <c r="EU188" s="272">
        <v>0</v>
      </c>
      <c r="EV188" s="272">
        <v>0</v>
      </c>
      <c r="EW188" s="272">
        <v>0</v>
      </c>
      <c r="EX188" s="272">
        <v>0</v>
      </c>
      <c r="EY188" s="272">
        <v>0</v>
      </c>
      <c r="EZ188" s="272">
        <v>0</v>
      </c>
      <c r="FA188" s="272">
        <v>0</v>
      </c>
      <c r="FB188" s="272">
        <v>0</v>
      </c>
      <c r="FC188" s="272">
        <v>0</v>
      </c>
      <c r="FD188" s="272">
        <v>0</v>
      </c>
      <c r="FE188" s="272">
        <v>0</v>
      </c>
      <c r="FF188" s="272">
        <v>0</v>
      </c>
      <c r="FG188" s="272">
        <v>0</v>
      </c>
      <c r="FH188" s="272">
        <v>0</v>
      </c>
      <c r="FI188" s="272">
        <v>0</v>
      </c>
      <c r="FJ188" s="272">
        <v>0</v>
      </c>
      <c r="FK188" s="272">
        <v>0</v>
      </c>
      <c r="FL188" s="272">
        <v>0</v>
      </c>
      <c r="FM188" s="272">
        <v>0</v>
      </c>
      <c r="FN188" s="272">
        <v>0</v>
      </c>
      <c r="FO188" s="272">
        <v>0</v>
      </c>
      <c r="FP188" s="272">
        <v>0</v>
      </c>
      <c r="FQ188" s="272">
        <v>0</v>
      </c>
      <c r="FR188" s="272">
        <v>0</v>
      </c>
      <c r="FS188" s="272">
        <v>0</v>
      </c>
      <c r="FT188" s="272">
        <v>0</v>
      </c>
      <c r="FU188" s="272">
        <v>0</v>
      </c>
      <c r="FV188" s="272">
        <v>0</v>
      </c>
      <c r="FW188" s="272">
        <v>0</v>
      </c>
      <c r="FX188" s="272">
        <v>0</v>
      </c>
      <c r="FY188" s="272">
        <v>0</v>
      </c>
      <c r="FZ188" s="272">
        <v>0</v>
      </c>
      <c r="GA188" s="272">
        <v>0</v>
      </c>
      <c r="GB188" s="272">
        <v>0</v>
      </c>
      <c r="GC188" s="272">
        <v>0</v>
      </c>
      <c r="GD188" s="272">
        <v>0</v>
      </c>
      <c r="GE188" s="272">
        <v>0</v>
      </c>
      <c r="GF188" s="272">
        <v>0</v>
      </c>
      <c r="GG188" s="272">
        <v>0</v>
      </c>
      <c r="GH188" s="272">
        <v>0</v>
      </c>
      <c r="GI188" s="272">
        <v>0</v>
      </c>
      <c r="GJ188" s="272">
        <v>0</v>
      </c>
      <c r="GK188" s="272">
        <v>0</v>
      </c>
      <c r="GL188" s="272">
        <v>28531422</v>
      </c>
      <c r="GM188" s="272">
        <v>26786732</v>
      </c>
      <c r="GN188" s="272">
        <v>30829815</v>
      </c>
      <c r="GO188" s="272">
        <v>22873943</v>
      </c>
      <c r="GP188" s="272">
        <v>29674488</v>
      </c>
      <c r="GQ188" s="272">
        <v>27314218</v>
      </c>
      <c r="GR188" s="272">
        <v>27388531</v>
      </c>
      <c r="GS188" s="272">
        <v>16992376</v>
      </c>
      <c r="GT188" s="272">
        <v>19469790</v>
      </c>
      <c r="GU188" s="272">
        <v>19361899</v>
      </c>
      <c r="GV188" s="272">
        <v>22208922</v>
      </c>
      <c r="GW188" s="272">
        <v>17492513</v>
      </c>
      <c r="GX188" s="272">
        <v>14739087</v>
      </c>
      <c r="GY188" s="272">
        <v>13329487</v>
      </c>
      <c r="GZ188" s="272">
        <v>16915081</v>
      </c>
      <c r="HA188" s="272">
        <v>12423035</v>
      </c>
      <c r="HB188" s="272">
        <v>16014615</v>
      </c>
      <c r="HC188" s="272">
        <v>11951672</v>
      </c>
      <c r="HD188" s="272">
        <v>94406173</v>
      </c>
      <c r="HE188" s="272">
        <v>35594609</v>
      </c>
      <c r="HF188" s="272">
        <v>27216268</v>
      </c>
      <c r="HG188" s="272">
        <v>23801821</v>
      </c>
      <c r="HH188" s="272">
        <v>22684480</v>
      </c>
      <c r="HI188" s="272">
        <v>17492513</v>
      </c>
      <c r="HJ188" s="272">
        <v>29264644</v>
      </c>
      <c r="HK188" s="272">
        <v>39345345</v>
      </c>
      <c r="HL188" s="272">
        <v>36370892</v>
      </c>
      <c r="HM188" s="272">
        <v>30383568</v>
      </c>
      <c r="HN188" s="272">
        <v>29426726</v>
      </c>
      <c r="HO188" s="272">
        <v>38586399</v>
      </c>
      <c r="HP188" s="272">
        <v>27890665</v>
      </c>
      <c r="HQ188" s="272">
        <v>33563625</v>
      </c>
      <c r="HR188" s="272">
        <v>37275501</v>
      </c>
      <c r="HS188" s="272">
        <v>40148584</v>
      </c>
      <c r="HT188" s="272">
        <v>20293136</v>
      </c>
      <c r="HU188" s="272">
        <v>24061466</v>
      </c>
      <c r="HV188" s="272">
        <v>20873068</v>
      </c>
      <c r="HW188" s="272">
        <v>19288817</v>
      </c>
      <c r="HX188" s="272">
        <v>16504628</v>
      </c>
      <c r="HY188" s="272">
        <v>18248784</v>
      </c>
      <c r="HZ188" s="272">
        <v>20050081</v>
      </c>
      <c r="IA188" s="272">
        <v>27069405</v>
      </c>
      <c r="IB188" s="272">
        <v>19374786</v>
      </c>
      <c r="IC188" s="272">
        <v>41141541</v>
      </c>
      <c r="ID188" s="272">
        <v>29208434</v>
      </c>
      <c r="IE188" s="272">
        <v>30521322</v>
      </c>
      <c r="IF188" s="272">
        <v>19578813</v>
      </c>
      <c r="IG188" s="272">
        <v>46674936</v>
      </c>
      <c r="IH188" s="272">
        <v>39236191</v>
      </c>
      <c r="II188" s="272">
        <v>78053883</v>
      </c>
      <c r="IJ188" s="272">
        <v>86831847</v>
      </c>
      <c r="IK188" s="272">
        <v>70734919</v>
      </c>
      <c r="IL188" s="272">
        <v>63340816</v>
      </c>
      <c r="IM188" s="272">
        <v>79856776</v>
      </c>
      <c r="IN188" s="272">
        <v>90868160</v>
      </c>
      <c r="IO188" s="272">
        <v>108089528</v>
      </c>
      <c r="IP188" s="272">
        <v>202945524</v>
      </c>
      <c r="IQ188" s="272">
        <v>135848688</v>
      </c>
      <c r="IR188" s="272">
        <v>254369847</v>
      </c>
      <c r="IS188" s="272">
        <v>292685259</v>
      </c>
      <c r="IT188" s="272">
        <v>377290958</v>
      </c>
      <c r="IU188" s="272">
        <v>373316514</v>
      </c>
      <c r="IV188" s="272">
        <v>427918192</v>
      </c>
      <c r="IW188" s="272">
        <v>400000357</v>
      </c>
      <c r="IX188" s="272">
        <v>315200348</v>
      </c>
      <c r="IY188" s="272">
        <v>317772190</v>
      </c>
      <c r="IZ188" s="272">
        <v>375350072</v>
      </c>
      <c r="JA188" s="272">
        <v>486319161</v>
      </c>
      <c r="JB188" s="272">
        <v>457971899</v>
      </c>
      <c r="JC188" s="272">
        <v>1047452523</v>
      </c>
      <c r="JD188" s="272">
        <v>664709404</v>
      </c>
      <c r="JE188" s="272">
        <v>676606187</v>
      </c>
      <c r="JF188" s="272">
        <v>846423408</v>
      </c>
      <c r="JG188" s="272">
        <v>784315102</v>
      </c>
      <c r="JH188" s="272">
        <v>670965342</v>
      </c>
      <c r="JI188" s="272">
        <v>561488566</v>
      </c>
      <c r="JJ188" s="272">
        <v>663034522</v>
      </c>
      <c r="JK188" s="272">
        <v>490054654</v>
      </c>
      <c r="JL188" s="272">
        <v>477366363</v>
      </c>
      <c r="JM188" s="272">
        <v>568471582</v>
      </c>
      <c r="JN188" s="272">
        <v>499570134</v>
      </c>
      <c r="JO188" s="272">
        <v>506933096</v>
      </c>
      <c r="JP188" s="272">
        <v>554697351</v>
      </c>
      <c r="JQ188" s="272">
        <v>377348302</v>
      </c>
      <c r="JR188" s="272">
        <v>421061069</v>
      </c>
      <c r="JS188" s="272">
        <v>550778177</v>
      </c>
      <c r="JT188" s="272">
        <v>397366716</v>
      </c>
      <c r="JU188" s="272">
        <v>351556098</v>
      </c>
      <c r="JV188" s="272">
        <v>329920877</v>
      </c>
      <c r="JW188" s="272">
        <v>436655907</v>
      </c>
      <c r="JX188" s="272">
        <v>383649534</v>
      </c>
      <c r="JY188" s="272">
        <v>476795406</v>
      </c>
      <c r="JZ188" s="272">
        <v>415768151</v>
      </c>
      <c r="KA188" s="272">
        <v>370751189</v>
      </c>
      <c r="KB188" s="272">
        <v>463584756</v>
      </c>
      <c r="KC188" s="272">
        <v>458149104</v>
      </c>
      <c r="KD188" s="272">
        <v>443764922</v>
      </c>
      <c r="KE188" s="272">
        <v>435192401</v>
      </c>
    </row>
    <row r="189" spans="1:291" ht="13">
      <c r="A189" s="294" t="s">
        <v>470</v>
      </c>
      <c r="B189" s="541">
        <v>0</v>
      </c>
      <c r="C189" s="541">
        <v>0</v>
      </c>
      <c r="D189" s="541">
        <v>0</v>
      </c>
      <c r="E189" s="541">
        <v>0</v>
      </c>
      <c r="F189" s="541">
        <v>0</v>
      </c>
      <c r="G189" s="541">
        <v>0</v>
      </c>
      <c r="H189" s="541">
        <v>0</v>
      </c>
      <c r="I189" s="541">
        <v>0</v>
      </c>
      <c r="J189" s="541">
        <v>0</v>
      </c>
      <c r="K189" s="541">
        <v>0</v>
      </c>
      <c r="L189" s="541">
        <v>0</v>
      </c>
      <c r="M189" s="541">
        <v>0</v>
      </c>
      <c r="N189" s="541">
        <v>0</v>
      </c>
      <c r="O189" s="541">
        <v>0</v>
      </c>
      <c r="P189" s="541">
        <v>0</v>
      </c>
      <c r="Q189" s="541">
        <v>0</v>
      </c>
      <c r="R189" s="541">
        <v>0</v>
      </c>
      <c r="S189" s="541">
        <v>0</v>
      </c>
      <c r="T189" s="541">
        <v>0</v>
      </c>
      <c r="U189" s="541">
        <v>0</v>
      </c>
      <c r="V189" s="541">
        <v>0</v>
      </c>
      <c r="W189" s="541">
        <v>0</v>
      </c>
      <c r="X189" s="541">
        <v>0</v>
      </c>
      <c r="Y189" s="541">
        <v>0</v>
      </c>
      <c r="Z189" s="541">
        <v>0</v>
      </c>
      <c r="AA189" s="541">
        <v>0</v>
      </c>
      <c r="AB189" s="541">
        <v>0</v>
      </c>
      <c r="AC189" s="541">
        <v>0</v>
      </c>
      <c r="AD189" s="541">
        <v>0</v>
      </c>
      <c r="AE189" s="541">
        <v>0</v>
      </c>
      <c r="AF189" s="541">
        <v>0</v>
      </c>
      <c r="AG189" s="541">
        <v>0</v>
      </c>
      <c r="AH189" s="541">
        <v>0</v>
      </c>
      <c r="AI189" s="541">
        <v>0</v>
      </c>
      <c r="AJ189" s="541">
        <v>0</v>
      </c>
      <c r="AK189" s="541">
        <v>0</v>
      </c>
      <c r="AL189" s="541">
        <v>0</v>
      </c>
      <c r="AM189" s="541">
        <v>0</v>
      </c>
      <c r="AN189" s="541">
        <v>0</v>
      </c>
      <c r="AO189" s="541">
        <v>0</v>
      </c>
      <c r="AP189" s="541">
        <v>0</v>
      </c>
      <c r="AQ189" s="541">
        <v>0</v>
      </c>
      <c r="AR189" s="541">
        <v>0</v>
      </c>
      <c r="AS189" s="541">
        <v>0</v>
      </c>
      <c r="AT189" s="541">
        <v>0</v>
      </c>
      <c r="AU189" s="541">
        <v>0</v>
      </c>
      <c r="AV189" s="541">
        <v>0</v>
      </c>
      <c r="AW189" s="541">
        <v>0</v>
      </c>
      <c r="AX189" s="541">
        <v>0</v>
      </c>
      <c r="AY189" s="541">
        <v>0</v>
      </c>
      <c r="AZ189" s="541">
        <v>0</v>
      </c>
      <c r="BA189" s="541">
        <v>0</v>
      </c>
      <c r="BB189" s="541">
        <v>0</v>
      </c>
      <c r="BC189" s="541">
        <v>0</v>
      </c>
      <c r="BD189" s="541">
        <v>0</v>
      </c>
      <c r="BE189" s="541">
        <v>0</v>
      </c>
      <c r="BF189" s="541">
        <v>0</v>
      </c>
      <c r="BG189" s="541">
        <v>0</v>
      </c>
      <c r="BH189" s="541">
        <v>0</v>
      </c>
      <c r="BI189" s="541">
        <v>0</v>
      </c>
      <c r="BJ189" s="541">
        <v>0</v>
      </c>
      <c r="BK189" s="541">
        <v>0</v>
      </c>
      <c r="BL189" s="541">
        <v>0</v>
      </c>
      <c r="BM189" s="541">
        <v>0</v>
      </c>
      <c r="BN189" s="541">
        <v>0</v>
      </c>
      <c r="BO189" s="541">
        <v>0</v>
      </c>
      <c r="BP189" s="541">
        <v>0</v>
      </c>
      <c r="BQ189" s="541">
        <v>0</v>
      </c>
      <c r="BR189" s="541">
        <v>0</v>
      </c>
      <c r="BS189" s="541">
        <v>0</v>
      </c>
      <c r="BT189" s="541">
        <v>0</v>
      </c>
      <c r="BU189" s="541">
        <v>0</v>
      </c>
      <c r="BV189" s="541">
        <v>0</v>
      </c>
      <c r="BW189" s="541">
        <v>0</v>
      </c>
      <c r="BX189" s="541">
        <v>0</v>
      </c>
      <c r="BY189" s="541">
        <v>0</v>
      </c>
      <c r="BZ189" s="541">
        <v>0</v>
      </c>
      <c r="CA189" s="541">
        <v>0</v>
      </c>
      <c r="CB189" s="541">
        <v>0</v>
      </c>
      <c r="CC189" s="541">
        <v>0</v>
      </c>
      <c r="CD189" s="541">
        <v>0</v>
      </c>
      <c r="CE189" s="541">
        <v>0</v>
      </c>
      <c r="CF189" s="541">
        <v>0</v>
      </c>
      <c r="CG189" s="541">
        <v>0</v>
      </c>
      <c r="CH189" s="541">
        <v>0</v>
      </c>
      <c r="CI189" s="541">
        <v>0</v>
      </c>
      <c r="CJ189" s="541">
        <v>0</v>
      </c>
      <c r="CK189" s="541">
        <v>0</v>
      </c>
      <c r="CL189" s="541">
        <v>0</v>
      </c>
      <c r="CM189" s="541">
        <v>0</v>
      </c>
      <c r="CN189" s="541">
        <v>0</v>
      </c>
      <c r="CO189" s="541">
        <v>0</v>
      </c>
      <c r="CP189" s="541">
        <v>0</v>
      </c>
      <c r="CQ189" s="541">
        <v>0</v>
      </c>
      <c r="CR189" s="541">
        <v>0</v>
      </c>
      <c r="CS189" s="541">
        <v>0</v>
      </c>
      <c r="CT189" s="541">
        <v>0</v>
      </c>
      <c r="CU189" s="541">
        <v>0</v>
      </c>
      <c r="CV189" s="541">
        <v>0</v>
      </c>
      <c r="CW189" s="541">
        <v>0</v>
      </c>
      <c r="CX189" s="541">
        <v>0</v>
      </c>
      <c r="CY189" s="541">
        <v>0</v>
      </c>
      <c r="CZ189" s="541">
        <v>0</v>
      </c>
      <c r="DA189" s="541">
        <v>0</v>
      </c>
      <c r="DB189" s="541">
        <v>0</v>
      </c>
      <c r="DC189" s="541">
        <v>0</v>
      </c>
      <c r="DD189" s="541">
        <v>0</v>
      </c>
      <c r="DE189" s="541">
        <v>0</v>
      </c>
      <c r="DF189" s="541">
        <v>0</v>
      </c>
      <c r="DG189" s="541">
        <v>0</v>
      </c>
      <c r="DH189" s="541">
        <v>0</v>
      </c>
      <c r="DI189" s="541">
        <v>0</v>
      </c>
      <c r="DJ189" s="541">
        <v>0</v>
      </c>
      <c r="DK189" s="541">
        <v>0</v>
      </c>
      <c r="DL189" s="541">
        <v>0</v>
      </c>
      <c r="DM189" s="541">
        <v>0</v>
      </c>
      <c r="DN189" s="541">
        <v>0</v>
      </c>
      <c r="DO189" s="541">
        <v>0</v>
      </c>
      <c r="DP189" s="541">
        <v>0</v>
      </c>
      <c r="DQ189" s="541">
        <v>0</v>
      </c>
      <c r="DR189" s="541">
        <v>0</v>
      </c>
      <c r="DS189" s="541">
        <v>0</v>
      </c>
      <c r="DT189" s="541">
        <v>0</v>
      </c>
      <c r="DU189" s="541">
        <v>0</v>
      </c>
      <c r="DV189" s="541">
        <v>0</v>
      </c>
      <c r="DW189" s="541">
        <v>0</v>
      </c>
      <c r="DX189" s="541">
        <v>0</v>
      </c>
      <c r="DY189" s="541">
        <v>0</v>
      </c>
      <c r="DZ189" s="541">
        <v>0</v>
      </c>
      <c r="EA189" s="541">
        <v>0</v>
      </c>
      <c r="EB189" s="541">
        <v>0</v>
      </c>
      <c r="EC189" s="541">
        <v>0</v>
      </c>
      <c r="ED189" s="541">
        <v>0</v>
      </c>
      <c r="EE189" s="541">
        <v>0</v>
      </c>
      <c r="EF189" s="541">
        <v>0</v>
      </c>
      <c r="EG189" s="541">
        <v>0</v>
      </c>
      <c r="EH189" s="541">
        <v>0</v>
      </c>
      <c r="EI189" s="541">
        <v>0</v>
      </c>
      <c r="EJ189" s="541">
        <v>0</v>
      </c>
      <c r="EK189" s="541">
        <v>0</v>
      </c>
      <c r="EL189" s="541">
        <v>0</v>
      </c>
      <c r="EM189" s="541">
        <v>0</v>
      </c>
      <c r="EN189" s="541">
        <v>0</v>
      </c>
      <c r="EO189" s="541">
        <v>0</v>
      </c>
      <c r="EP189" s="541">
        <v>0</v>
      </c>
      <c r="EQ189" s="541">
        <v>0</v>
      </c>
      <c r="ER189" s="541">
        <v>0</v>
      </c>
      <c r="ES189" s="541">
        <v>0</v>
      </c>
      <c r="ET189" s="541">
        <v>0</v>
      </c>
      <c r="EU189" s="541">
        <v>0</v>
      </c>
      <c r="EV189" s="541">
        <v>0</v>
      </c>
      <c r="EW189" s="541">
        <v>0</v>
      </c>
      <c r="EX189" s="541">
        <v>0</v>
      </c>
      <c r="EY189" s="541">
        <v>0</v>
      </c>
      <c r="EZ189" s="541">
        <v>0</v>
      </c>
      <c r="FA189" s="541">
        <v>0</v>
      </c>
      <c r="FB189" s="541">
        <v>0</v>
      </c>
      <c r="FC189" s="541">
        <v>0</v>
      </c>
      <c r="FD189" s="541">
        <v>0</v>
      </c>
      <c r="FE189" s="541">
        <v>0</v>
      </c>
      <c r="FF189" s="541">
        <v>0</v>
      </c>
      <c r="FG189" s="541">
        <v>0</v>
      </c>
      <c r="FH189" s="541">
        <v>0</v>
      </c>
      <c r="FI189" s="541">
        <v>0</v>
      </c>
      <c r="FJ189" s="541">
        <v>0</v>
      </c>
      <c r="FK189" s="541">
        <v>0</v>
      </c>
      <c r="FL189" s="541">
        <v>0</v>
      </c>
      <c r="FM189" s="541">
        <v>0</v>
      </c>
      <c r="FN189" s="541">
        <v>0</v>
      </c>
      <c r="FO189" s="541">
        <v>0</v>
      </c>
      <c r="FP189" s="541">
        <v>0</v>
      </c>
      <c r="FQ189" s="541">
        <v>0</v>
      </c>
      <c r="FR189" s="541">
        <v>0</v>
      </c>
      <c r="FS189" s="541">
        <v>0</v>
      </c>
      <c r="FT189" s="541">
        <v>0</v>
      </c>
      <c r="FU189" s="541">
        <v>0</v>
      </c>
      <c r="FV189" s="541">
        <v>0</v>
      </c>
      <c r="FW189" s="541">
        <v>0</v>
      </c>
      <c r="FX189" s="541">
        <v>0</v>
      </c>
      <c r="FY189" s="541">
        <v>0</v>
      </c>
      <c r="FZ189" s="541">
        <v>0</v>
      </c>
      <c r="GA189" s="541">
        <v>0</v>
      </c>
      <c r="GB189" s="541">
        <v>0</v>
      </c>
      <c r="GC189" s="541">
        <v>0</v>
      </c>
      <c r="GD189" s="541">
        <v>0</v>
      </c>
      <c r="GE189" s="541">
        <v>0</v>
      </c>
      <c r="GF189" s="541">
        <v>0</v>
      </c>
      <c r="GG189" s="541">
        <v>0</v>
      </c>
      <c r="GH189" s="541">
        <v>0</v>
      </c>
      <c r="GI189" s="541">
        <v>0</v>
      </c>
      <c r="GJ189" s="541">
        <v>0</v>
      </c>
      <c r="GK189" s="541">
        <v>0</v>
      </c>
      <c r="GL189" s="541">
        <v>19017710</v>
      </c>
      <c r="GM189" s="541">
        <v>27265663</v>
      </c>
      <c r="GN189" s="541">
        <v>25997927</v>
      </c>
      <c r="GO189" s="541">
        <v>20467767</v>
      </c>
      <c r="GP189" s="541">
        <v>31363675</v>
      </c>
      <c r="GQ189" s="541">
        <v>21932256</v>
      </c>
      <c r="GR189" s="541">
        <v>25019575</v>
      </c>
      <c r="GS189" s="541">
        <v>56880430</v>
      </c>
      <c r="GT189" s="541">
        <v>40407053</v>
      </c>
      <c r="GU189" s="541">
        <v>26849316</v>
      </c>
      <c r="GV189" s="541">
        <v>27787175</v>
      </c>
      <c r="GW189" s="541">
        <v>21977280</v>
      </c>
      <c r="GX189" s="541">
        <v>23708181</v>
      </c>
      <c r="GY189" s="541">
        <v>26571638</v>
      </c>
      <c r="GZ189" s="541">
        <v>25220240</v>
      </c>
      <c r="HA189" s="541">
        <v>30442624</v>
      </c>
      <c r="HB189" s="541">
        <v>62713381</v>
      </c>
      <c r="HC189" s="541">
        <v>59870670</v>
      </c>
      <c r="HD189" s="541">
        <v>39158060</v>
      </c>
      <c r="HE189" s="541">
        <v>31182364</v>
      </c>
      <c r="HF189" s="541">
        <v>33816191</v>
      </c>
      <c r="HG189" s="541">
        <v>41752859</v>
      </c>
      <c r="HH189" s="541">
        <v>33946941</v>
      </c>
      <c r="HI189" s="541">
        <v>21977280</v>
      </c>
      <c r="HJ189" s="541">
        <v>39644004</v>
      </c>
      <c r="HK189" s="541">
        <v>55374415</v>
      </c>
      <c r="HL189" s="541">
        <v>47974770</v>
      </c>
      <c r="HM189" s="541">
        <v>42037269</v>
      </c>
      <c r="HN189" s="541">
        <v>51808734</v>
      </c>
      <c r="HO189" s="541">
        <v>36943448</v>
      </c>
      <c r="HP189" s="541">
        <v>40939200</v>
      </c>
      <c r="HQ189" s="541">
        <v>38913020</v>
      </c>
      <c r="HR189" s="541">
        <v>42150794</v>
      </c>
      <c r="HS189" s="541">
        <v>48088963</v>
      </c>
      <c r="HT189" s="541">
        <v>50551635</v>
      </c>
      <c r="HU189" s="541">
        <v>57521656</v>
      </c>
      <c r="HV189" s="541">
        <v>67102357</v>
      </c>
      <c r="HW189" s="541">
        <v>66901075</v>
      </c>
      <c r="HX189" s="541">
        <v>74485665</v>
      </c>
      <c r="HY189" s="541">
        <v>68458955</v>
      </c>
      <c r="HZ189" s="541">
        <v>80299705</v>
      </c>
      <c r="IA189" s="541">
        <v>116791648</v>
      </c>
      <c r="IB189" s="541">
        <v>122572598</v>
      </c>
      <c r="IC189" s="541">
        <v>134911603</v>
      </c>
      <c r="ID189" s="541">
        <v>137796361</v>
      </c>
      <c r="IE189" s="541">
        <v>159890425</v>
      </c>
      <c r="IF189" s="541">
        <v>241747799</v>
      </c>
      <c r="IG189" s="541">
        <v>312413500</v>
      </c>
      <c r="IH189" s="541">
        <v>323779505</v>
      </c>
      <c r="II189" s="541">
        <v>251217865</v>
      </c>
      <c r="IJ189" s="541">
        <v>267567130</v>
      </c>
      <c r="IK189" s="541">
        <v>148735585</v>
      </c>
      <c r="IL189" s="541">
        <v>136025648</v>
      </c>
      <c r="IM189" s="541">
        <v>201621916</v>
      </c>
      <c r="IN189" s="541">
        <v>214732156</v>
      </c>
      <c r="IO189" s="541">
        <v>202699733</v>
      </c>
      <c r="IP189" s="541">
        <v>207426566</v>
      </c>
      <c r="IQ189" s="541">
        <v>236702917</v>
      </c>
      <c r="IR189" s="541">
        <v>227441130</v>
      </c>
      <c r="IS189" s="541">
        <v>270938752</v>
      </c>
      <c r="IT189" s="541">
        <v>299776043</v>
      </c>
      <c r="IU189" s="541">
        <v>304609904</v>
      </c>
      <c r="IV189" s="541">
        <v>296014197</v>
      </c>
      <c r="IW189" s="541">
        <v>279231970</v>
      </c>
      <c r="IX189" s="541">
        <v>296711758</v>
      </c>
      <c r="IY189" s="541">
        <v>338545072</v>
      </c>
      <c r="IZ189" s="541">
        <v>264687845</v>
      </c>
      <c r="JA189" s="541">
        <v>256832501</v>
      </c>
      <c r="JB189" s="541">
        <v>271777858</v>
      </c>
      <c r="JC189" s="541">
        <v>266778482</v>
      </c>
      <c r="JD189" s="541">
        <v>268893932</v>
      </c>
      <c r="JE189" s="541">
        <v>244285180</v>
      </c>
      <c r="JF189" s="541">
        <v>258973966</v>
      </c>
      <c r="JG189" s="541">
        <v>254664779</v>
      </c>
      <c r="JH189" s="541">
        <v>272222598</v>
      </c>
      <c r="JI189" s="541">
        <v>290197304</v>
      </c>
      <c r="JJ189" s="541">
        <v>249371426</v>
      </c>
      <c r="JK189" s="541">
        <v>244137359</v>
      </c>
      <c r="JL189" s="541">
        <v>255378372</v>
      </c>
      <c r="JM189" s="541">
        <v>280850006</v>
      </c>
      <c r="JN189" s="541">
        <v>284317458</v>
      </c>
      <c r="JO189" s="541">
        <v>298308859</v>
      </c>
      <c r="JP189" s="541">
        <v>282464317</v>
      </c>
      <c r="JQ189" s="541">
        <v>244136521</v>
      </c>
      <c r="JR189" s="541">
        <v>248688232</v>
      </c>
      <c r="JS189" s="541">
        <v>235197338</v>
      </c>
      <c r="JT189" s="541">
        <v>244611066</v>
      </c>
      <c r="JU189" s="541">
        <v>255507204</v>
      </c>
      <c r="JV189" s="541">
        <v>280803488</v>
      </c>
      <c r="JW189" s="541">
        <v>319176550</v>
      </c>
      <c r="JX189" s="541">
        <v>308405172</v>
      </c>
      <c r="JY189" s="541">
        <v>320374237</v>
      </c>
      <c r="JZ189" s="541">
        <v>386522742</v>
      </c>
      <c r="KA189" s="541">
        <v>301385605</v>
      </c>
      <c r="KB189" s="541">
        <v>334464806</v>
      </c>
      <c r="KC189" s="541">
        <v>381425085</v>
      </c>
      <c r="KD189" s="541">
        <v>338346964</v>
      </c>
      <c r="KE189" s="541">
        <v>394941642</v>
      </c>
    </row>
    <row r="191" spans="1:291">
      <c r="A191" s="415"/>
      <c r="JK191" s="548"/>
    </row>
    <row r="192" spans="1:291" ht="16.75" customHeight="1">
      <c r="A192" s="540" t="s">
        <v>527</v>
      </c>
      <c r="JK192" s="548"/>
    </row>
    <row r="193" spans="1:291" ht="13">
      <c r="A193" s="310" t="s">
        <v>243</v>
      </c>
      <c r="B193" s="226">
        <v>36526</v>
      </c>
      <c r="C193" s="226">
        <v>36557</v>
      </c>
      <c r="D193" s="226">
        <v>36586</v>
      </c>
      <c r="E193" s="226">
        <v>36617</v>
      </c>
      <c r="F193" s="226">
        <v>36647</v>
      </c>
      <c r="G193" s="226">
        <v>36678</v>
      </c>
      <c r="H193" s="226">
        <v>36708</v>
      </c>
      <c r="I193" s="226">
        <v>36739</v>
      </c>
      <c r="J193" s="226">
        <v>36770</v>
      </c>
      <c r="K193" s="226">
        <v>36800</v>
      </c>
      <c r="L193" s="226">
        <v>36831</v>
      </c>
      <c r="M193" s="226">
        <v>36861</v>
      </c>
      <c r="N193" s="226">
        <v>36892</v>
      </c>
      <c r="O193" s="226">
        <v>36923</v>
      </c>
      <c r="P193" s="226">
        <v>36951</v>
      </c>
      <c r="Q193" s="226">
        <v>36982</v>
      </c>
      <c r="R193" s="226">
        <v>37012</v>
      </c>
      <c r="S193" s="226">
        <v>37043</v>
      </c>
      <c r="T193" s="226">
        <v>37073</v>
      </c>
      <c r="U193" s="226">
        <v>37104</v>
      </c>
      <c r="V193" s="226">
        <v>37135</v>
      </c>
      <c r="W193" s="226">
        <v>37165</v>
      </c>
      <c r="X193" s="226">
        <v>37196</v>
      </c>
      <c r="Y193" s="226">
        <v>37226</v>
      </c>
      <c r="Z193" s="226">
        <v>37257</v>
      </c>
      <c r="AA193" s="226">
        <v>37288</v>
      </c>
      <c r="AB193" s="226">
        <v>37316</v>
      </c>
      <c r="AC193" s="226">
        <v>37347</v>
      </c>
      <c r="AD193" s="226">
        <v>37377</v>
      </c>
      <c r="AE193" s="226">
        <v>37408</v>
      </c>
      <c r="AF193" s="226">
        <v>37438</v>
      </c>
      <c r="AG193" s="226">
        <v>37469</v>
      </c>
      <c r="AH193" s="226">
        <v>37500</v>
      </c>
      <c r="AI193" s="226">
        <v>37530</v>
      </c>
      <c r="AJ193" s="226">
        <v>37561</v>
      </c>
      <c r="AK193" s="226">
        <v>37591</v>
      </c>
      <c r="AL193" s="226">
        <v>37622</v>
      </c>
      <c r="AM193" s="226">
        <v>37653</v>
      </c>
      <c r="AN193" s="226">
        <v>37681</v>
      </c>
      <c r="AO193" s="226">
        <v>37712</v>
      </c>
      <c r="AP193" s="226">
        <v>37742</v>
      </c>
      <c r="AQ193" s="226">
        <v>37773</v>
      </c>
      <c r="AR193" s="226">
        <v>37803</v>
      </c>
      <c r="AS193" s="226">
        <v>37834</v>
      </c>
      <c r="AT193" s="226">
        <v>37865</v>
      </c>
      <c r="AU193" s="226">
        <v>37895</v>
      </c>
      <c r="AV193" s="226">
        <v>37926</v>
      </c>
      <c r="AW193" s="226">
        <v>37956</v>
      </c>
      <c r="AX193" s="226">
        <v>37987</v>
      </c>
      <c r="AY193" s="226">
        <v>38018</v>
      </c>
      <c r="AZ193" s="226">
        <v>38047</v>
      </c>
      <c r="BA193" s="226">
        <v>38078</v>
      </c>
      <c r="BB193" s="226">
        <v>38108</v>
      </c>
      <c r="BC193" s="226">
        <v>38139</v>
      </c>
      <c r="BD193" s="226">
        <v>38169</v>
      </c>
      <c r="BE193" s="226">
        <v>38200</v>
      </c>
      <c r="BF193" s="226">
        <v>38231</v>
      </c>
      <c r="BG193" s="226">
        <v>38261</v>
      </c>
      <c r="BH193" s="226">
        <v>38292</v>
      </c>
      <c r="BI193" s="226">
        <v>38322</v>
      </c>
      <c r="BJ193" s="226">
        <v>38353</v>
      </c>
      <c r="BK193" s="226">
        <v>38384</v>
      </c>
      <c r="BL193" s="226">
        <v>38412</v>
      </c>
      <c r="BM193" s="226">
        <v>38443</v>
      </c>
      <c r="BN193" s="226">
        <v>38473</v>
      </c>
      <c r="BO193" s="226">
        <v>38504</v>
      </c>
      <c r="BP193" s="226">
        <v>38534</v>
      </c>
      <c r="BQ193" s="226">
        <v>38565</v>
      </c>
      <c r="BR193" s="226">
        <v>38596</v>
      </c>
      <c r="BS193" s="226">
        <v>38626</v>
      </c>
      <c r="BT193" s="226">
        <v>38657</v>
      </c>
      <c r="BU193" s="226">
        <v>38687</v>
      </c>
      <c r="BV193" s="226">
        <v>38718</v>
      </c>
      <c r="BW193" s="226">
        <v>38749</v>
      </c>
      <c r="BX193" s="226">
        <v>38777</v>
      </c>
      <c r="BY193" s="226">
        <v>38808</v>
      </c>
      <c r="BZ193" s="226">
        <v>38838</v>
      </c>
      <c r="CA193" s="226">
        <v>38869</v>
      </c>
      <c r="CB193" s="226">
        <v>38899</v>
      </c>
      <c r="CC193" s="226">
        <v>38930</v>
      </c>
      <c r="CD193" s="226">
        <v>38961</v>
      </c>
      <c r="CE193" s="226">
        <v>38991</v>
      </c>
      <c r="CF193" s="226">
        <v>39022</v>
      </c>
      <c r="CG193" s="226">
        <v>39052</v>
      </c>
      <c r="CH193" s="226">
        <v>39083</v>
      </c>
      <c r="CI193" s="226">
        <v>39114</v>
      </c>
      <c r="CJ193" s="226">
        <v>39142</v>
      </c>
      <c r="CK193" s="226">
        <v>39173</v>
      </c>
      <c r="CL193" s="226">
        <v>39203</v>
      </c>
      <c r="CM193" s="226">
        <v>39234</v>
      </c>
      <c r="CN193" s="226">
        <v>39264</v>
      </c>
      <c r="CO193" s="226">
        <v>39295</v>
      </c>
      <c r="CP193" s="226">
        <v>39326</v>
      </c>
      <c r="CQ193" s="226">
        <v>39356</v>
      </c>
      <c r="CR193" s="226">
        <v>39387</v>
      </c>
      <c r="CS193" s="226">
        <v>39417</v>
      </c>
      <c r="CT193" s="226">
        <v>39448</v>
      </c>
      <c r="CU193" s="226">
        <v>39479</v>
      </c>
      <c r="CV193" s="226">
        <v>39508</v>
      </c>
      <c r="CW193" s="226">
        <v>39539</v>
      </c>
      <c r="CX193" s="226">
        <v>39569</v>
      </c>
      <c r="CY193" s="226">
        <v>39600</v>
      </c>
      <c r="CZ193" s="226">
        <v>39630</v>
      </c>
      <c r="DA193" s="226">
        <v>39661</v>
      </c>
      <c r="DB193" s="226">
        <v>39692</v>
      </c>
      <c r="DC193" s="226">
        <v>39722</v>
      </c>
      <c r="DD193" s="226">
        <v>39753</v>
      </c>
      <c r="DE193" s="226">
        <v>39783</v>
      </c>
      <c r="DF193" s="226">
        <v>39814</v>
      </c>
      <c r="DG193" s="226">
        <v>39845</v>
      </c>
      <c r="DH193" s="226">
        <v>39873</v>
      </c>
      <c r="DI193" s="226">
        <v>39904</v>
      </c>
      <c r="DJ193" s="226">
        <v>39934</v>
      </c>
      <c r="DK193" s="226">
        <v>39965</v>
      </c>
      <c r="DL193" s="226">
        <v>39995</v>
      </c>
      <c r="DM193" s="226">
        <v>40026</v>
      </c>
      <c r="DN193" s="226">
        <v>40057</v>
      </c>
      <c r="DO193" s="226">
        <v>40087</v>
      </c>
      <c r="DP193" s="226">
        <v>40118</v>
      </c>
      <c r="DQ193" s="226">
        <v>40148</v>
      </c>
      <c r="DR193" s="226">
        <v>40179</v>
      </c>
      <c r="DS193" s="226">
        <v>40210</v>
      </c>
      <c r="DT193" s="226">
        <v>40238</v>
      </c>
      <c r="DU193" s="226">
        <v>40269</v>
      </c>
      <c r="DV193" s="226">
        <v>40299</v>
      </c>
      <c r="DW193" s="226">
        <v>40330</v>
      </c>
      <c r="DX193" s="226">
        <v>40360</v>
      </c>
      <c r="DY193" s="226">
        <v>40391</v>
      </c>
      <c r="DZ193" s="226">
        <v>40422</v>
      </c>
      <c r="EA193" s="226">
        <v>40452</v>
      </c>
      <c r="EB193" s="226">
        <v>40483</v>
      </c>
      <c r="EC193" s="226">
        <v>40513</v>
      </c>
      <c r="ED193" s="226">
        <v>40544</v>
      </c>
      <c r="EE193" s="226">
        <v>40575</v>
      </c>
      <c r="EF193" s="226">
        <v>40603</v>
      </c>
      <c r="EG193" s="226">
        <v>40634</v>
      </c>
      <c r="EH193" s="226">
        <v>40664</v>
      </c>
      <c r="EI193" s="226">
        <v>40695</v>
      </c>
      <c r="EJ193" s="226">
        <v>40725</v>
      </c>
      <c r="EK193" s="226">
        <v>40756</v>
      </c>
      <c r="EL193" s="226">
        <v>40787</v>
      </c>
      <c r="EM193" s="226">
        <v>40817</v>
      </c>
      <c r="EN193" s="226">
        <v>40848</v>
      </c>
      <c r="EO193" s="226">
        <v>40878</v>
      </c>
      <c r="EP193" s="226">
        <v>40909</v>
      </c>
      <c r="EQ193" s="226">
        <v>40940</v>
      </c>
      <c r="ER193" s="226">
        <v>40969</v>
      </c>
      <c r="ES193" s="226">
        <v>41000</v>
      </c>
      <c r="ET193" s="226">
        <v>41030</v>
      </c>
      <c r="EU193" s="226">
        <v>41061</v>
      </c>
      <c r="EV193" s="226">
        <v>41091</v>
      </c>
      <c r="EW193" s="226">
        <v>41122</v>
      </c>
      <c r="EX193" s="226">
        <v>41153</v>
      </c>
      <c r="EY193" s="226">
        <v>41183</v>
      </c>
      <c r="EZ193" s="226">
        <v>41214</v>
      </c>
      <c r="FA193" s="226">
        <v>41244</v>
      </c>
      <c r="FB193" s="226">
        <v>41275</v>
      </c>
      <c r="FC193" s="226">
        <v>41306</v>
      </c>
      <c r="FD193" s="226">
        <v>41334</v>
      </c>
      <c r="FE193" s="226">
        <v>41365</v>
      </c>
      <c r="FF193" s="226">
        <v>41395</v>
      </c>
      <c r="FG193" s="226">
        <v>41426</v>
      </c>
      <c r="FH193" s="226">
        <v>41456</v>
      </c>
      <c r="FI193" s="226">
        <v>41487</v>
      </c>
      <c r="FJ193" s="226">
        <v>41518</v>
      </c>
      <c r="FK193" s="226">
        <v>41548</v>
      </c>
      <c r="FL193" s="226">
        <v>41579</v>
      </c>
      <c r="FM193" s="226">
        <v>41609</v>
      </c>
      <c r="FN193" s="226">
        <v>41640</v>
      </c>
      <c r="FO193" s="226">
        <v>41671</v>
      </c>
      <c r="FP193" s="226">
        <v>41699</v>
      </c>
      <c r="FQ193" s="226">
        <v>41730</v>
      </c>
      <c r="FR193" s="226">
        <v>41760</v>
      </c>
      <c r="FS193" s="226">
        <v>41791</v>
      </c>
      <c r="FT193" s="226">
        <v>41821</v>
      </c>
      <c r="FU193" s="226">
        <v>41852</v>
      </c>
      <c r="FV193" s="226">
        <v>41883</v>
      </c>
      <c r="FW193" s="226">
        <v>41913</v>
      </c>
      <c r="FX193" s="226">
        <v>41944</v>
      </c>
      <c r="FY193" s="226">
        <v>41974</v>
      </c>
      <c r="FZ193" s="226">
        <v>42005</v>
      </c>
      <c r="GA193" s="226">
        <v>42036</v>
      </c>
      <c r="GB193" s="226">
        <v>42064</v>
      </c>
      <c r="GC193" s="226">
        <v>42095</v>
      </c>
      <c r="GD193" s="226">
        <v>42125</v>
      </c>
      <c r="GE193" s="226">
        <v>42156</v>
      </c>
      <c r="GF193" s="226">
        <v>42186</v>
      </c>
      <c r="GG193" s="226">
        <v>42217</v>
      </c>
      <c r="GH193" s="226">
        <v>42248</v>
      </c>
      <c r="GI193" s="226">
        <v>42278</v>
      </c>
      <c r="GJ193" s="226">
        <v>42309</v>
      </c>
      <c r="GK193" s="226">
        <v>42339</v>
      </c>
      <c r="GL193" s="226">
        <v>42370</v>
      </c>
      <c r="GM193" s="226">
        <v>42401</v>
      </c>
      <c r="GN193" s="226">
        <v>42430</v>
      </c>
      <c r="GO193" s="226">
        <v>42461</v>
      </c>
      <c r="GP193" s="226">
        <v>42491</v>
      </c>
      <c r="GQ193" s="226">
        <v>42522</v>
      </c>
      <c r="GR193" s="226">
        <v>42552</v>
      </c>
      <c r="GS193" s="226">
        <v>42583</v>
      </c>
      <c r="GT193" s="226">
        <v>42614</v>
      </c>
      <c r="GU193" s="226">
        <v>42644</v>
      </c>
      <c r="GV193" s="226">
        <v>42675</v>
      </c>
      <c r="GW193" s="226">
        <v>42705</v>
      </c>
      <c r="GX193" s="226">
        <v>42736</v>
      </c>
      <c r="GY193" s="226">
        <v>42767</v>
      </c>
      <c r="GZ193" s="226">
        <v>42795</v>
      </c>
      <c r="HA193" s="226">
        <v>42826</v>
      </c>
      <c r="HB193" s="226">
        <v>42856</v>
      </c>
      <c r="HC193" s="226">
        <v>42887</v>
      </c>
      <c r="HD193" s="226">
        <v>42917</v>
      </c>
      <c r="HE193" s="226">
        <v>42948</v>
      </c>
      <c r="HF193" s="226">
        <v>42979</v>
      </c>
      <c r="HG193" s="226">
        <v>43009</v>
      </c>
      <c r="HH193" s="226">
        <v>43040</v>
      </c>
      <c r="HI193" s="226">
        <v>43070</v>
      </c>
      <c r="HJ193" s="226">
        <v>43101</v>
      </c>
      <c r="HK193" s="226">
        <v>43132</v>
      </c>
      <c r="HL193" s="226">
        <v>43160</v>
      </c>
      <c r="HM193" s="226">
        <v>43191</v>
      </c>
      <c r="HN193" s="226">
        <v>43221</v>
      </c>
      <c r="HO193" s="226">
        <v>43252</v>
      </c>
      <c r="HP193" s="226">
        <v>43282</v>
      </c>
      <c r="HQ193" s="226">
        <v>43313</v>
      </c>
      <c r="HR193" s="226">
        <v>43344</v>
      </c>
      <c r="HS193" s="226">
        <v>43374</v>
      </c>
      <c r="HT193" s="226">
        <v>43405</v>
      </c>
      <c r="HU193" s="226">
        <v>43435</v>
      </c>
      <c r="HV193" s="226">
        <v>43466</v>
      </c>
      <c r="HW193" s="226">
        <v>43497</v>
      </c>
      <c r="HX193" s="226">
        <v>43525</v>
      </c>
      <c r="HY193" s="226">
        <v>43556</v>
      </c>
      <c r="HZ193" s="226">
        <v>43586</v>
      </c>
      <c r="IA193" s="226">
        <v>43617</v>
      </c>
      <c r="IB193" s="226">
        <v>43647</v>
      </c>
      <c r="IC193" s="226">
        <v>43678</v>
      </c>
      <c r="ID193" s="226">
        <v>43709</v>
      </c>
      <c r="IE193" s="226">
        <v>43739</v>
      </c>
      <c r="IF193" s="226">
        <v>43770</v>
      </c>
      <c r="IG193" s="226">
        <v>43800</v>
      </c>
      <c r="IH193" s="226">
        <v>43831</v>
      </c>
      <c r="II193" s="226">
        <v>43862</v>
      </c>
      <c r="IJ193" s="226">
        <v>43891</v>
      </c>
      <c r="IK193" s="226">
        <v>43922</v>
      </c>
      <c r="IL193" s="226">
        <v>43952</v>
      </c>
      <c r="IM193" s="226">
        <v>43983</v>
      </c>
      <c r="IN193" s="226">
        <v>44013</v>
      </c>
      <c r="IO193" s="226">
        <v>44044</v>
      </c>
      <c r="IP193" s="226">
        <v>44075</v>
      </c>
      <c r="IQ193" s="226">
        <v>44105</v>
      </c>
      <c r="IR193" s="226">
        <v>44136</v>
      </c>
      <c r="IS193" s="226">
        <v>44166</v>
      </c>
      <c r="IT193" s="226">
        <v>44197</v>
      </c>
      <c r="IU193" s="226">
        <v>44228</v>
      </c>
      <c r="IV193" s="226">
        <v>44256</v>
      </c>
      <c r="IW193" s="226">
        <v>44287</v>
      </c>
      <c r="IX193" s="226">
        <v>44317</v>
      </c>
      <c r="IY193" s="226">
        <v>44348</v>
      </c>
      <c r="IZ193" s="226">
        <v>44378</v>
      </c>
      <c r="JA193" s="226">
        <v>44409</v>
      </c>
      <c r="JB193" s="226">
        <v>44440</v>
      </c>
      <c r="JC193" s="226">
        <v>44470</v>
      </c>
      <c r="JD193" s="226">
        <v>44501</v>
      </c>
      <c r="JE193" s="271">
        <v>44531</v>
      </c>
      <c r="JF193" s="271">
        <v>44562</v>
      </c>
      <c r="JG193" s="271">
        <v>44593</v>
      </c>
      <c r="JH193" s="271">
        <v>44621</v>
      </c>
      <c r="JI193" s="271">
        <v>44652</v>
      </c>
      <c r="JJ193" s="271">
        <v>44682</v>
      </c>
      <c r="JK193" s="271">
        <v>44713</v>
      </c>
      <c r="JL193" s="271">
        <v>44743</v>
      </c>
      <c r="JM193" s="271">
        <v>44774</v>
      </c>
      <c r="JN193" s="271">
        <v>44805</v>
      </c>
      <c r="JO193" s="271">
        <v>44835</v>
      </c>
      <c r="JP193" s="271">
        <v>44866</v>
      </c>
      <c r="JQ193" s="271">
        <v>44896</v>
      </c>
      <c r="JR193" s="271">
        <v>44927</v>
      </c>
      <c r="JS193" s="271">
        <v>44958</v>
      </c>
      <c r="JT193" s="271">
        <v>44986</v>
      </c>
      <c r="JU193" s="271">
        <v>45017</v>
      </c>
      <c r="JV193" s="271">
        <v>45047</v>
      </c>
      <c r="JW193" s="271">
        <v>45078</v>
      </c>
      <c r="JX193" s="271">
        <v>45108</v>
      </c>
      <c r="JY193" s="271">
        <v>45139</v>
      </c>
      <c r="JZ193" s="271">
        <v>45170</v>
      </c>
      <c r="KA193" s="271">
        <v>45200</v>
      </c>
      <c r="KB193" s="271">
        <v>45231</v>
      </c>
      <c r="KC193" s="271">
        <f>KC185</f>
        <v>45261</v>
      </c>
      <c r="KD193" s="271">
        <f>KD185</f>
        <v>45292</v>
      </c>
      <c r="KE193" s="271">
        <f>KE185</f>
        <v>45323</v>
      </c>
    </row>
    <row r="194" spans="1:291" ht="13">
      <c r="A194" s="325" t="s">
        <v>528</v>
      </c>
      <c r="B194" s="272">
        <v>0</v>
      </c>
      <c r="C194" s="272">
        <v>0</v>
      </c>
      <c r="D194" s="272">
        <v>0</v>
      </c>
      <c r="E194" s="272">
        <v>0</v>
      </c>
      <c r="F194" s="272">
        <v>0</v>
      </c>
      <c r="G194" s="272">
        <v>0</v>
      </c>
      <c r="H194" s="272">
        <v>0</v>
      </c>
      <c r="I194" s="272">
        <v>0</v>
      </c>
      <c r="J194" s="272">
        <v>0</v>
      </c>
      <c r="K194" s="272">
        <v>0</v>
      </c>
      <c r="L194" s="272">
        <v>0</v>
      </c>
      <c r="M194" s="272">
        <v>0</v>
      </c>
      <c r="N194" s="272">
        <v>0</v>
      </c>
      <c r="O194" s="272">
        <v>0</v>
      </c>
      <c r="P194" s="272">
        <v>0</v>
      </c>
      <c r="Q194" s="272">
        <v>0</v>
      </c>
      <c r="R194" s="272">
        <v>0</v>
      </c>
      <c r="S194" s="272">
        <v>0</v>
      </c>
      <c r="T194" s="272">
        <v>0</v>
      </c>
      <c r="U194" s="272">
        <v>0</v>
      </c>
      <c r="V194" s="272">
        <v>0</v>
      </c>
      <c r="W194" s="272">
        <v>0</v>
      </c>
      <c r="X194" s="272">
        <v>0</v>
      </c>
      <c r="Y194" s="272">
        <v>0</v>
      </c>
      <c r="Z194" s="272">
        <v>0</v>
      </c>
      <c r="AA194" s="272">
        <v>0</v>
      </c>
      <c r="AB194" s="272">
        <v>0</v>
      </c>
      <c r="AC194" s="272">
        <v>0</v>
      </c>
      <c r="AD194" s="272">
        <v>0</v>
      </c>
      <c r="AE194" s="272">
        <v>0</v>
      </c>
      <c r="AF194" s="272">
        <v>0</v>
      </c>
      <c r="AG194" s="272">
        <v>0</v>
      </c>
      <c r="AH194" s="272">
        <v>0</v>
      </c>
      <c r="AI194" s="272">
        <v>0</v>
      </c>
      <c r="AJ194" s="272">
        <v>0</v>
      </c>
      <c r="AK194" s="272">
        <v>0</v>
      </c>
      <c r="AL194" s="272">
        <v>0</v>
      </c>
      <c r="AM194" s="272">
        <v>0</v>
      </c>
      <c r="AN194" s="272">
        <v>0</v>
      </c>
      <c r="AO194" s="272">
        <v>0</v>
      </c>
      <c r="AP194" s="272">
        <v>0</v>
      </c>
      <c r="AQ194" s="272">
        <v>0</v>
      </c>
      <c r="AR194" s="272">
        <v>0</v>
      </c>
      <c r="AS194" s="272">
        <v>0</v>
      </c>
      <c r="AT194" s="272">
        <v>0</v>
      </c>
      <c r="AU194" s="272">
        <v>0</v>
      </c>
      <c r="AV194" s="272">
        <v>0</v>
      </c>
      <c r="AW194" s="272">
        <v>0</v>
      </c>
      <c r="AX194" s="272">
        <v>0</v>
      </c>
      <c r="AY194" s="272">
        <v>0</v>
      </c>
      <c r="AZ194" s="272">
        <v>0</v>
      </c>
      <c r="BA194" s="272">
        <v>0</v>
      </c>
      <c r="BB194" s="272">
        <v>0</v>
      </c>
      <c r="BC194" s="272">
        <v>0</v>
      </c>
      <c r="BD194" s="272">
        <v>0</v>
      </c>
      <c r="BE194" s="272">
        <v>0</v>
      </c>
      <c r="BF194" s="272">
        <v>0</v>
      </c>
      <c r="BG194" s="272">
        <v>0</v>
      </c>
      <c r="BH194" s="272">
        <v>0</v>
      </c>
      <c r="BI194" s="272">
        <v>0</v>
      </c>
      <c r="BJ194" s="272">
        <v>0</v>
      </c>
      <c r="BK194" s="272">
        <v>0</v>
      </c>
      <c r="BL194" s="272">
        <v>0</v>
      </c>
      <c r="BM194" s="272">
        <v>0</v>
      </c>
      <c r="BN194" s="272">
        <v>0</v>
      </c>
      <c r="BO194" s="272">
        <v>0</v>
      </c>
      <c r="BP194" s="272">
        <v>0</v>
      </c>
      <c r="BQ194" s="272">
        <v>0</v>
      </c>
      <c r="BR194" s="272">
        <v>0</v>
      </c>
      <c r="BS194" s="272">
        <v>0</v>
      </c>
      <c r="BT194" s="272">
        <v>0</v>
      </c>
      <c r="BU194" s="272">
        <v>0</v>
      </c>
      <c r="BV194" s="272">
        <v>0</v>
      </c>
      <c r="BW194" s="272">
        <v>0</v>
      </c>
      <c r="BX194" s="272">
        <v>0</v>
      </c>
      <c r="BY194" s="272">
        <v>0</v>
      </c>
      <c r="BZ194" s="272">
        <v>0</v>
      </c>
      <c r="CA194" s="272">
        <v>0</v>
      </c>
      <c r="CB194" s="272">
        <v>0</v>
      </c>
      <c r="CC194" s="272">
        <v>0</v>
      </c>
      <c r="CD194" s="272">
        <v>0</v>
      </c>
      <c r="CE194" s="272">
        <v>0</v>
      </c>
      <c r="CF194" s="272">
        <v>0</v>
      </c>
      <c r="CG194" s="272">
        <v>0</v>
      </c>
      <c r="CH194" s="272">
        <v>0</v>
      </c>
      <c r="CI194" s="272">
        <v>0</v>
      </c>
      <c r="CJ194" s="272">
        <v>0</v>
      </c>
      <c r="CK194" s="272">
        <v>0</v>
      </c>
      <c r="CL194" s="272">
        <v>0</v>
      </c>
      <c r="CM194" s="272">
        <v>0</v>
      </c>
      <c r="CN194" s="272">
        <v>0</v>
      </c>
      <c r="CO194" s="272">
        <v>0</v>
      </c>
      <c r="CP194" s="272">
        <v>0</v>
      </c>
      <c r="CQ194" s="272">
        <v>0</v>
      </c>
      <c r="CR194" s="272">
        <v>0</v>
      </c>
      <c r="CS194" s="272">
        <v>0</v>
      </c>
      <c r="CT194" s="272">
        <v>0</v>
      </c>
      <c r="CU194" s="272">
        <v>0</v>
      </c>
      <c r="CV194" s="272">
        <v>0</v>
      </c>
      <c r="CW194" s="272">
        <v>0</v>
      </c>
      <c r="CX194" s="272">
        <v>0</v>
      </c>
      <c r="CY194" s="272">
        <v>0</v>
      </c>
      <c r="CZ194" s="272">
        <v>0</v>
      </c>
      <c r="DA194" s="272">
        <v>0</v>
      </c>
      <c r="DB194" s="272">
        <v>0</v>
      </c>
      <c r="DC194" s="272">
        <v>0</v>
      </c>
      <c r="DD194" s="272">
        <v>0</v>
      </c>
      <c r="DE194" s="272">
        <v>0</v>
      </c>
      <c r="DF194" s="272">
        <v>0</v>
      </c>
      <c r="DG194" s="272">
        <v>0</v>
      </c>
      <c r="DH194" s="272">
        <v>0</v>
      </c>
      <c r="DI194" s="272">
        <v>0</v>
      </c>
      <c r="DJ194" s="272">
        <v>0</v>
      </c>
      <c r="DK194" s="272">
        <v>0</v>
      </c>
      <c r="DL194" s="272">
        <v>0</v>
      </c>
      <c r="DM194" s="272">
        <v>0</v>
      </c>
      <c r="DN194" s="272">
        <v>0</v>
      </c>
      <c r="DO194" s="272">
        <v>0</v>
      </c>
      <c r="DP194" s="272">
        <v>0</v>
      </c>
      <c r="DQ194" s="272">
        <v>0</v>
      </c>
      <c r="DR194" s="272">
        <v>0</v>
      </c>
      <c r="DS194" s="272">
        <v>0</v>
      </c>
      <c r="DT194" s="272">
        <v>0</v>
      </c>
      <c r="DU194" s="272">
        <v>0</v>
      </c>
      <c r="DV194" s="272">
        <v>0</v>
      </c>
      <c r="DW194" s="272">
        <v>0</v>
      </c>
      <c r="DX194" s="272">
        <v>0</v>
      </c>
      <c r="DY194" s="272">
        <v>0</v>
      </c>
      <c r="DZ194" s="272">
        <v>0</v>
      </c>
      <c r="EA194" s="272">
        <v>0</v>
      </c>
      <c r="EB194" s="272">
        <v>0</v>
      </c>
      <c r="EC194" s="272">
        <v>0</v>
      </c>
      <c r="ED194" s="272">
        <v>0</v>
      </c>
      <c r="EE194" s="272">
        <v>0</v>
      </c>
      <c r="EF194" s="272">
        <v>0</v>
      </c>
      <c r="EG194" s="272">
        <v>0</v>
      </c>
      <c r="EH194" s="272">
        <v>0</v>
      </c>
      <c r="EI194" s="272">
        <v>0</v>
      </c>
      <c r="EJ194" s="272">
        <v>0</v>
      </c>
      <c r="EK194" s="272">
        <v>0</v>
      </c>
      <c r="EL194" s="272">
        <v>0</v>
      </c>
      <c r="EM194" s="272">
        <v>0</v>
      </c>
      <c r="EN194" s="272">
        <v>0</v>
      </c>
      <c r="EO194" s="272">
        <v>0</v>
      </c>
      <c r="EP194" s="272">
        <v>0</v>
      </c>
      <c r="EQ194" s="272">
        <v>0</v>
      </c>
      <c r="ER194" s="272">
        <v>0</v>
      </c>
      <c r="ES194" s="272">
        <v>0</v>
      </c>
      <c r="ET194" s="272">
        <v>0</v>
      </c>
      <c r="EU194" s="272">
        <v>0</v>
      </c>
      <c r="EV194" s="272">
        <v>0</v>
      </c>
      <c r="EW194" s="272">
        <v>0</v>
      </c>
      <c r="EX194" s="272">
        <v>0</v>
      </c>
      <c r="EY194" s="272">
        <v>0</v>
      </c>
      <c r="EZ194" s="272">
        <v>0</v>
      </c>
      <c r="FA194" s="272">
        <v>0</v>
      </c>
      <c r="FB194" s="272">
        <v>0</v>
      </c>
      <c r="FC194" s="272">
        <v>0</v>
      </c>
      <c r="FD194" s="272">
        <v>0</v>
      </c>
      <c r="FE194" s="272">
        <v>0</v>
      </c>
      <c r="FF194" s="272">
        <v>0</v>
      </c>
      <c r="FG194" s="272">
        <v>0</v>
      </c>
      <c r="FH194" s="272">
        <v>0</v>
      </c>
      <c r="FI194" s="272">
        <v>0</v>
      </c>
      <c r="FJ194" s="272">
        <v>0</v>
      </c>
      <c r="FK194" s="272">
        <v>0</v>
      </c>
      <c r="FL194" s="272">
        <v>0</v>
      </c>
      <c r="FM194" s="272">
        <v>0</v>
      </c>
      <c r="FN194" s="272">
        <v>0</v>
      </c>
      <c r="FO194" s="272">
        <v>0</v>
      </c>
      <c r="FP194" s="272">
        <v>0</v>
      </c>
      <c r="FQ194" s="272">
        <v>0</v>
      </c>
      <c r="FR194" s="272">
        <v>0</v>
      </c>
      <c r="FS194" s="272">
        <v>0</v>
      </c>
      <c r="FT194" s="272">
        <v>0</v>
      </c>
      <c r="FU194" s="272">
        <v>0</v>
      </c>
      <c r="FV194" s="272">
        <v>0</v>
      </c>
      <c r="FW194" s="272">
        <v>0</v>
      </c>
      <c r="FX194" s="272">
        <v>0</v>
      </c>
      <c r="FY194" s="272">
        <v>0</v>
      </c>
      <c r="FZ194" s="272">
        <v>0</v>
      </c>
      <c r="GA194" s="272">
        <v>0</v>
      </c>
      <c r="GB194" s="272">
        <v>0</v>
      </c>
      <c r="GC194" s="272">
        <v>0</v>
      </c>
      <c r="GD194" s="272">
        <v>0</v>
      </c>
      <c r="GE194" s="272">
        <v>0</v>
      </c>
      <c r="GF194" s="272">
        <v>0</v>
      </c>
      <c r="GG194" s="272">
        <v>0</v>
      </c>
      <c r="GH194" s="272">
        <v>0</v>
      </c>
      <c r="GI194" s="272">
        <v>0</v>
      </c>
      <c r="GJ194" s="272">
        <v>0</v>
      </c>
      <c r="GK194" s="272">
        <v>0</v>
      </c>
      <c r="GL194" s="272">
        <v>0</v>
      </c>
      <c r="GM194" s="272">
        <v>0</v>
      </c>
      <c r="GN194" s="272">
        <v>0</v>
      </c>
      <c r="GO194" s="272">
        <v>0</v>
      </c>
      <c r="GP194" s="272">
        <v>0</v>
      </c>
      <c r="GQ194" s="272">
        <v>0</v>
      </c>
      <c r="GR194" s="272">
        <v>0</v>
      </c>
      <c r="GS194" s="272">
        <v>0</v>
      </c>
      <c r="GT194" s="272">
        <v>0</v>
      </c>
      <c r="GU194" s="272">
        <v>0</v>
      </c>
      <c r="GV194" s="272">
        <v>0</v>
      </c>
      <c r="GW194" s="272">
        <v>0</v>
      </c>
      <c r="GX194" s="272">
        <v>0</v>
      </c>
      <c r="GY194" s="272">
        <v>0</v>
      </c>
      <c r="GZ194" s="272">
        <v>0</v>
      </c>
      <c r="HA194" s="272">
        <v>0</v>
      </c>
      <c r="HB194" s="272">
        <v>0</v>
      </c>
      <c r="HC194" s="272">
        <v>0</v>
      </c>
      <c r="HD194" s="272">
        <v>0</v>
      </c>
      <c r="HE194" s="272">
        <v>0</v>
      </c>
      <c r="HF194" s="272">
        <v>0</v>
      </c>
      <c r="HG194" s="272">
        <v>0</v>
      </c>
      <c r="HH194" s="272">
        <v>0</v>
      </c>
      <c r="HI194" s="272">
        <v>0</v>
      </c>
      <c r="HJ194" s="272">
        <v>0</v>
      </c>
      <c r="HK194" s="272">
        <v>0</v>
      </c>
      <c r="HL194" s="272">
        <v>0</v>
      </c>
      <c r="HM194" s="272">
        <v>0</v>
      </c>
      <c r="HN194" s="272">
        <v>0</v>
      </c>
      <c r="HO194" s="272">
        <v>0</v>
      </c>
      <c r="HP194" s="272">
        <v>0</v>
      </c>
      <c r="HQ194" s="272">
        <v>0</v>
      </c>
      <c r="HR194" s="272">
        <v>0</v>
      </c>
      <c r="HS194" s="272">
        <v>0</v>
      </c>
      <c r="HT194" s="272">
        <v>0</v>
      </c>
      <c r="HU194" s="272">
        <v>0</v>
      </c>
      <c r="HV194" s="272">
        <v>0</v>
      </c>
      <c r="HW194" s="272">
        <v>0</v>
      </c>
      <c r="HX194" s="272">
        <v>0</v>
      </c>
      <c r="HY194" s="272">
        <v>0</v>
      </c>
      <c r="HZ194" s="272">
        <v>0</v>
      </c>
      <c r="IA194" s="272">
        <v>0</v>
      </c>
      <c r="IB194" s="272">
        <v>0</v>
      </c>
      <c r="IC194" s="272">
        <v>0</v>
      </c>
      <c r="ID194" s="272">
        <v>0</v>
      </c>
      <c r="IE194" s="272">
        <v>0</v>
      </c>
      <c r="IF194" s="272">
        <v>0</v>
      </c>
      <c r="IG194" s="272">
        <v>0</v>
      </c>
      <c r="IH194" s="272">
        <v>0</v>
      </c>
      <c r="II194" s="272">
        <v>0</v>
      </c>
      <c r="IJ194" s="272">
        <v>0</v>
      </c>
      <c r="IK194" s="272">
        <v>0</v>
      </c>
      <c r="IL194" s="272">
        <v>0</v>
      </c>
      <c r="IM194" s="272">
        <v>0</v>
      </c>
      <c r="IN194" s="272">
        <v>0</v>
      </c>
      <c r="IO194" s="272">
        <v>0</v>
      </c>
      <c r="IP194" s="272">
        <v>0</v>
      </c>
      <c r="IQ194" s="272">
        <v>0</v>
      </c>
      <c r="IR194" s="272">
        <v>0</v>
      </c>
      <c r="IS194" s="272">
        <v>0</v>
      </c>
      <c r="IT194" s="272">
        <v>0</v>
      </c>
      <c r="IU194" s="272">
        <v>0</v>
      </c>
      <c r="IV194" s="272">
        <v>0</v>
      </c>
      <c r="IW194" s="272">
        <v>0</v>
      </c>
      <c r="IX194" s="272">
        <v>0</v>
      </c>
      <c r="IY194" s="272">
        <v>0</v>
      </c>
      <c r="IZ194" s="272">
        <v>0</v>
      </c>
      <c r="JA194" s="272">
        <v>0</v>
      </c>
      <c r="JB194" s="272">
        <v>0</v>
      </c>
      <c r="JC194" s="272">
        <v>0</v>
      </c>
      <c r="JD194" s="272">
        <v>0</v>
      </c>
      <c r="JE194" s="272">
        <v>0</v>
      </c>
      <c r="JF194" s="272">
        <v>0</v>
      </c>
      <c r="JG194" s="272">
        <v>0</v>
      </c>
      <c r="JH194" s="272">
        <v>0</v>
      </c>
      <c r="JI194" s="272">
        <v>0</v>
      </c>
      <c r="JJ194" s="272">
        <v>0</v>
      </c>
      <c r="JK194" s="272">
        <v>0</v>
      </c>
      <c r="JL194" s="272">
        <v>0</v>
      </c>
      <c r="JM194" s="272">
        <v>0</v>
      </c>
      <c r="JN194" s="272">
        <v>0</v>
      </c>
      <c r="JO194" s="272">
        <v>0</v>
      </c>
      <c r="JP194" s="272">
        <v>0</v>
      </c>
      <c r="JQ194" s="272">
        <v>0</v>
      </c>
      <c r="JR194" s="272">
        <v>0</v>
      </c>
      <c r="JS194" s="272">
        <v>0</v>
      </c>
      <c r="JT194" s="272">
        <v>0</v>
      </c>
      <c r="JU194" s="272">
        <v>0</v>
      </c>
      <c r="JV194" s="272">
        <v>0</v>
      </c>
      <c r="JW194" s="272">
        <v>0</v>
      </c>
      <c r="JX194" s="272">
        <v>0</v>
      </c>
      <c r="JY194" s="272">
        <v>0</v>
      </c>
      <c r="JZ194" s="272">
        <v>0</v>
      </c>
      <c r="KA194" s="272">
        <v>0</v>
      </c>
      <c r="KB194" s="272">
        <v>2360483</v>
      </c>
      <c r="KC194" s="272">
        <v>6674216</v>
      </c>
      <c r="KD194" s="272">
        <v>4113140</v>
      </c>
      <c r="KE194" s="272">
        <v>22177245</v>
      </c>
    </row>
    <row r="195" spans="1:291">
      <c r="JK195" s="548"/>
    </row>
  </sheetData>
  <mergeCells count="1">
    <mergeCell ref="A1:B1"/>
  </mergeCells>
  <phoneticPr fontId="32" type="noConversion"/>
  <hyperlinks>
    <hyperlink ref="A1" location="Indice!A1" display="voltar" xr:uid="{00000000-0004-0000-0400-000000000000}"/>
    <hyperlink ref="A1:B1" location="Índice!A1" display="Voltar / Back" xr:uid="{2F4FD6F9-7A76-4708-9874-8C13744A5B07}"/>
    <hyperlink ref="A50" location="Índice!A1" display="2. Depositária de renda variável / Equity depository" xr:uid="{F8CEE912-049F-4A5F-80F5-149B2099A51F}"/>
    <hyperlink ref="JE4" location="'Listado - Ações_Equities'!JF183" display="A partir de janeiro de 2022, começamos a divulgar o ADTV do mercado à vista segmentado por produto/ As of January 2022, we started to publicize ADTV in the cash market segmented by product" xr:uid="{521EB5CA-7A6D-4181-AB62-DA902803A1D2}"/>
    <hyperlink ref="JE4:JI5" location="'Listado - Ações_Equities'!JF188" display="A partir de janeiro de 2022, começamos a divulgar o ADTV do mercado à vista segmentado por produto" xr:uid="{B59AACE9-2314-45AF-9E98-B5B4A4818FA3}"/>
  </hyperlinks>
  <pageMargins left="0.51181102362204722" right="0.19685039370078741" top="0.39370078740157483" bottom="0.51181102362204722" header="0.31496062992125984" footer="0.51181102362204722"/>
  <pageSetup paperSize="9" orientation="landscape" horizontalDpi="300" verticalDpi="300" r:id="rId1"/>
  <headerFooter alignWithMargins="0">
    <oddFooter>&amp;C&amp;1#&amp;"Calibri"&amp;10&amp;K000000INFORMAÇÃO INTERNA – INTERNAL INFORMATION</oddFooter>
  </headerFooter>
  <ignoredErrors>
    <ignoredError sqref="IA106 IO60 IO7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XEO142"/>
  <sheetViews>
    <sheetView showGridLines="0" zoomScaleNormal="100" workbookViewId="0">
      <pane xSplit="1" ySplit="5" topLeftCell="HS6" activePane="bottomRight" state="frozen"/>
      <selection activeCell="JK40" sqref="JK40"/>
      <selection pane="topRight" activeCell="JK40" sqref="JK40"/>
      <selection pane="bottomLeft" activeCell="JK40" sqref="JK40"/>
      <selection pane="bottomRight" activeCell="HX30" sqref="HX30"/>
    </sheetView>
  </sheetViews>
  <sheetFormatPr defaultColWidth="10.6328125" defaultRowHeight="13"/>
  <cols>
    <col min="1" max="1" width="54.6328125" style="25" customWidth="1"/>
    <col min="2" max="5" width="10.6328125" style="25" customWidth="1"/>
    <col min="6" max="6" width="10" style="25" bestFit="1" customWidth="1"/>
    <col min="7" max="71" width="10.6328125" style="25" customWidth="1"/>
    <col min="72" max="72" width="12.36328125" style="25" bestFit="1" customWidth="1"/>
    <col min="73" max="88" width="10.6328125" style="25" customWidth="1"/>
    <col min="89" max="91" width="10.6328125" style="25"/>
    <col min="92" max="92" width="10.6328125" style="25" customWidth="1"/>
    <col min="93" max="94" width="10.6328125" style="25"/>
    <col min="95" max="95" width="10.6328125" style="25" customWidth="1"/>
    <col min="96" max="96" width="10.6328125" style="25"/>
    <col min="97" max="105" width="10.453125" style="25" customWidth="1"/>
    <col min="106" max="106" width="8.90625" style="25" bestFit="1" customWidth="1"/>
    <col min="107" max="108" width="10.6328125" style="25"/>
    <col min="109" max="109" width="10.453125" style="25" customWidth="1"/>
    <col min="110" max="112" width="10.6328125" style="25"/>
    <col min="113" max="113" width="12.453125" style="25" bestFit="1" customWidth="1"/>
    <col min="114" max="120" width="10.6328125" style="25"/>
    <col min="121" max="121" width="10.453125" style="25" customWidth="1"/>
    <col min="122" max="128" width="10.6328125" style="25"/>
    <col min="129" max="130" width="10.6328125" style="25" customWidth="1"/>
    <col min="131" max="140" width="10.6328125" style="25"/>
    <col min="141" max="142" width="12.453125" style="25" bestFit="1" customWidth="1"/>
    <col min="143" max="144" width="10.6328125" style="25"/>
    <col min="145" max="145" width="12.453125" style="25" bestFit="1" customWidth="1"/>
    <col min="146" max="175" width="10.6328125" style="25"/>
    <col min="176" max="176" width="11" style="25" bestFit="1" customWidth="1"/>
    <col min="177" max="177" width="11.08984375" style="25" customWidth="1"/>
    <col min="178" max="178" width="10.6328125" style="25"/>
    <col min="179" max="179" width="11" style="25" bestFit="1" customWidth="1"/>
    <col min="180" max="180" width="12" style="25" bestFit="1" customWidth="1"/>
    <col min="181" max="181" width="11.6328125" style="25" bestFit="1" customWidth="1"/>
    <col min="182" max="182" width="12" style="25" bestFit="1" customWidth="1"/>
    <col min="183" max="183" width="10.6328125" style="25"/>
    <col min="184" max="184" width="11" style="25" bestFit="1" customWidth="1"/>
    <col min="185" max="185" width="11.6328125" style="25" bestFit="1" customWidth="1"/>
    <col min="186" max="187" width="11.36328125" style="25" bestFit="1" customWidth="1"/>
    <col min="188" max="191" width="12.453125" style="25" bestFit="1" customWidth="1"/>
    <col min="192" max="192" width="11.453125" style="25" bestFit="1" customWidth="1"/>
    <col min="193" max="194" width="11" style="25" bestFit="1" customWidth="1"/>
    <col min="195" max="195" width="11.6328125" style="25" bestFit="1" customWidth="1"/>
    <col min="196" max="206" width="11.36328125" style="25" bestFit="1" customWidth="1"/>
    <col min="207" max="216" width="12.6328125" style="25" bestFit="1" customWidth="1"/>
    <col min="217" max="222" width="11.36328125" style="25" bestFit="1" customWidth="1"/>
    <col min="223" max="231" width="12" style="25" bestFit="1" customWidth="1"/>
    <col min="232" max="16384" width="10.6328125" style="25"/>
  </cols>
  <sheetData>
    <row r="1" spans="1:16369" ht="15.5">
      <c r="A1" s="612" t="s">
        <v>41</v>
      </c>
      <c r="B1" s="613"/>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row>
    <row r="2" spans="1:16369" ht="16" thickBot="1">
      <c r="A2" s="409"/>
      <c r="B2" s="408"/>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row>
    <row r="3" spans="1:16369" ht="16.5" customHeight="1">
      <c r="A3" s="594" t="s">
        <v>242</v>
      </c>
    </row>
    <row r="4" spans="1:16369" ht="16.5" customHeight="1">
      <c r="A4" s="593" t="s">
        <v>299</v>
      </c>
    </row>
    <row r="5" spans="1:16369" ht="16.5" customHeight="1" thickBot="1">
      <c r="A5" s="595" t="s">
        <v>300</v>
      </c>
    </row>
    <row r="6" spans="1:16369" s="344" customFormat="1" ht="10.5"/>
    <row r="8" spans="1:16369" ht="18.5">
      <c r="A8" s="592" t="s">
        <v>514</v>
      </c>
    </row>
    <row r="10" spans="1:16369" ht="15.5">
      <c r="A10" s="411" t="s">
        <v>286</v>
      </c>
    </row>
    <row r="11" spans="1:16369">
      <c r="A11" s="333" t="s">
        <v>237</v>
      </c>
      <c r="B11" s="227">
        <v>38353</v>
      </c>
      <c r="C11" s="227">
        <v>38384</v>
      </c>
      <c r="D11" s="227">
        <v>38412</v>
      </c>
      <c r="E11" s="227">
        <v>38443</v>
      </c>
      <c r="F11" s="227">
        <v>38473</v>
      </c>
      <c r="G11" s="227">
        <v>38504</v>
      </c>
      <c r="H11" s="227">
        <v>38534</v>
      </c>
      <c r="I11" s="227">
        <v>38565</v>
      </c>
      <c r="J11" s="227">
        <v>38596</v>
      </c>
      <c r="K11" s="227">
        <v>38626</v>
      </c>
      <c r="L11" s="227">
        <v>38657</v>
      </c>
      <c r="M11" s="228">
        <v>38687</v>
      </c>
      <c r="N11" s="226">
        <v>38718</v>
      </c>
      <c r="O11" s="227">
        <v>38749</v>
      </c>
      <c r="P11" s="227">
        <v>38777</v>
      </c>
      <c r="Q11" s="227">
        <v>38808</v>
      </c>
      <c r="R11" s="227">
        <v>38838</v>
      </c>
      <c r="S11" s="227">
        <v>38869</v>
      </c>
      <c r="T11" s="227">
        <v>38899</v>
      </c>
      <c r="U11" s="227">
        <v>38930</v>
      </c>
      <c r="V11" s="227">
        <v>38961</v>
      </c>
      <c r="W11" s="227">
        <v>38991</v>
      </c>
      <c r="X11" s="227">
        <v>39022</v>
      </c>
      <c r="Y11" s="228">
        <v>39052</v>
      </c>
      <c r="Z11" s="226">
        <v>39083</v>
      </c>
      <c r="AA11" s="227">
        <v>39114</v>
      </c>
      <c r="AB11" s="227">
        <v>39142</v>
      </c>
      <c r="AC11" s="227">
        <v>39173</v>
      </c>
      <c r="AD11" s="227">
        <v>39203</v>
      </c>
      <c r="AE11" s="227">
        <v>39234</v>
      </c>
      <c r="AF11" s="227">
        <v>39264</v>
      </c>
      <c r="AG11" s="227">
        <v>39295</v>
      </c>
      <c r="AH11" s="227">
        <v>39326</v>
      </c>
      <c r="AI11" s="227">
        <v>39356</v>
      </c>
      <c r="AJ11" s="227">
        <v>39387</v>
      </c>
      <c r="AK11" s="228">
        <v>39417</v>
      </c>
      <c r="AL11" s="226">
        <v>39448</v>
      </c>
      <c r="AM11" s="227">
        <v>39479</v>
      </c>
      <c r="AN11" s="227">
        <v>39508</v>
      </c>
      <c r="AO11" s="227">
        <v>39539</v>
      </c>
      <c r="AP11" s="227">
        <v>39569</v>
      </c>
      <c r="AQ11" s="227">
        <v>39600</v>
      </c>
      <c r="AR11" s="227">
        <v>39630</v>
      </c>
      <c r="AS11" s="227">
        <v>39661</v>
      </c>
      <c r="AT11" s="227">
        <v>39692</v>
      </c>
      <c r="AU11" s="227">
        <v>39722</v>
      </c>
      <c r="AV11" s="227">
        <v>39753</v>
      </c>
      <c r="AW11" s="228">
        <v>39783</v>
      </c>
      <c r="AX11" s="226">
        <v>39814</v>
      </c>
      <c r="AY11" s="227">
        <v>39845</v>
      </c>
      <c r="AZ11" s="227">
        <v>39873</v>
      </c>
      <c r="BA11" s="227">
        <v>39904</v>
      </c>
      <c r="BB11" s="227">
        <v>39934</v>
      </c>
      <c r="BC11" s="227">
        <v>39965</v>
      </c>
      <c r="BD11" s="227">
        <v>39995</v>
      </c>
      <c r="BE11" s="227">
        <v>40026</v>
      </c>
      <c r="BF11" s="227">
        <v>40057</v>
      </c>
      <c r="BG11" s="227">
        <v>40087</v>
      </c>
      <c r="BH11" s="227">
        <v>40118</v>
      </c>
      <c r="BI11" s="227">
        <v>40148</v>
      </c>
      <c r="BJ11" s="226">
        <v>40179</v>
      </c>
      <c r="BK11" s="227">
        <v>40210</v>
      </c>
      <c r="BL11" s="227">
        <v>40238</v>
      </c>
      <c r="BM11" s="227">
        <v>40269</v>
      </c>
      <c r="BN11" s="227">
        <v>40299</v>
      </c>
      <c r="BO11" s="227">
        <v>40330</v>
      </c>
      <c r="BP11" s="227">
        <v>40360</v>
      </c>
      <c r="BQ11" s="227">
        <v>40391</v>
      </c>
      <c r="BR11" s="227">
        <v>40422</v>
      </c>
      <c r="BS11" s="227">
        <v>40452</v>
      </c>
      <c r="BT11" s="227">
        <v>40483</v>
      </c>
      <c r="BU11" s="228">
        <v>40513</v>
      </c>
      <c r="BV11" s="226">
        <v>40544</v>
      </c>
      <c r="BW11" s="227">
        <v>40575</v>
      </c>
      <c r="BX11" s="227">
        <v>40603</v>
      </c>
      <c r="BY11" s="227">
        <v>40634</v>
      </c>
      <c r="BZ11" s="227">
        <v>40664</v>
      </c>
      <c r="CA11" s="227">
        <v>40695</v>
      </c>
      <c r="CB11" s="227">
        <v>40725</v>
      </c>
      <c r="CC11" s="227">
        <v>40756</v>
      </c>
      <c r="CD11" s="227">
        <v>40787</v>
      </c>
      <c r="CE11" s="227">
        <v>40817</v>
      </c>
      <c r="CF11" s="227">
        <v>40848</v>
      </c>
      <c r="CG11" s="228">
        <v>40878</v>
      </c>
      <c r="CH11" s="226">
        <v>40909</v>
      </c>
      <c r="CI11" s="227">
        <v>40940</v>
      </c>
      <c r="CJ11" s="227">
        <v>40969</v>
      </c>
      <c r="CK11" s="227">
        <v>41000</v>
      </c>
      <c r="CL11" s="227">
        <v>41030</v>
      </c>
      <c r="CM11" s="227">
        <v>41061</v>
      </c>
      <c r="CN11" s="227">
        <v>41091</v>
      </c>
      <c r="CO11" s="227">
        <v>41122</v>
      </c>
      <c r="CP11" s="227">
        <v>41153</v>
      </c>
      <c r="CQ11" s="227">
        <v>41183</v>
      </c>
      <c r="CR11" s="227">
        <v>41214</v>
      </c>
      <c r="CS11" s="228">
        <v>41244</v>
      </c>
      <c r="CT11" s="226">
        <v>41275</v>
      </c>
      <c r="CU11" s="227">
        <v>41306</v>
      </c>
      <c r="CV11" s="227">
        <v>41334</v>
      </c>
      <c r="CW11" s="227">
        <v>41365</v>
      </c>
      <c r="CX11" s="227">
        <v>41395</v>
      </c>
      <c r="CY11" s="227">
        <v>41426</v>
      </c>
      <c r="CZ11" s="227">
        <v>41456</v>
      </c>
      <c r="DA11" s="227">
        <v>41487</v>
      </c>
      <c r="DB11" s="227">
        <v>41518</v>
      </c>
      <c r="DC11" s="227">
        <v>41548</v>
      </c>
      <c r="DD11" s="227">
        <v>41579</v>
      </c>
      <c r="DE11" s="228">
        <v>41609</v>
      </c>
      <c r="DF11" s="226">
        <v>41640</v>
      </c>
      <c r="DG11" s="227">
        <v>41671</v>
      </c>
      <c r="DH11" s="227">
        <v>41699</v>
      </c>
      <c r="DI11" s="227">
        <v>41730</v>
      </c>
      <c r="DJ11" s="227">
        <v>41760</v>
      </c>
      <c r="DK11" s="227">
        <v>41791</v>
      </c>
      <c r="DL11" s="227">
        <v>41821</v>
      </c>
      <c r="DM11" s="227">
        <v>41852</v>
      </c>
      <c r="DN11" s="227">
        <v>41883</v>
      </c>
      <c r="DO11" s="227">
        <v>41913</v>
      </c>
      <c r="DP11" s="227">
        <v>41944</v>
      </c>
      <c r="DQ11" s="227">
        <v>41974</v>
      </c>
      <c r="DR11" s="226">
        <v>42005</v>
      </c>
      <c r="DS11" s="227">
        <v>42036</v>
      </c>
      <c r="DT11" s="227">
        <v>42064</v>
      </c>
      <c r="DU11" s="227">
        <v>42095</v>
      </c>
      <c r="DV11" s="227">
        <v>42125</v>
      </c>
      <c r="DW11" s="227">
        <v>42156</v>
      </c>
      <c r="DX11" s="227">
        <v>42186</v>
      </c>
      <c r="DY11" s="227">
        <v>42217</v>
      </c>
      <c r="DZ11" s="227">
        <v>42248</v>
      </c>
      <c r="EA11" s="227">
        <v>42278</v>
      </c>
      <c r="EB11" s="227">
        <v>42309</v>
      </c>
      <c r="EC11" s="227">
        <v>42339</v>
      </c>
      <c r="ED11" s="226">
        <v>42370</v>
      </c>
      <c r="EE11" s="227">
        <v>42401</v>
      </c>
      <c r="EF11" s="227">
        <v>42430</v>
      </c>
      <c r="EG11" s="227">
        <v>42461</v>
      </c>
      <c r="EH11" s="227">
        <v>42491</v>
      </c>
      <c r="EI11" s="227">
        <v>42522</v>
      </c>
      <c r="EJ11" s="227">
        <v>42552</v>
      </c>
      <c r="EK11" s="227">
        <v>42583</v>
      </c>
      <c r="EL11" s="227">
        <v>42614</v>
      </c>
      <c r="EM11" s="227">
        <v>42644</v>
      </c>
      <c r="EN11" s="227">
        <v>42675</v>
      </c>
      <c r="EO11" s="229">
        <v>42705</v>
      </c>
      <c r="EP11" s="230">
        <v>42736</v>
      </c>
      <c r="EQ11" s="227">
        <v>42767</v>
      </c>
      <c r="ER11" s="227">
        <v>42795</v>
      </c>
      <c r="ES11" s="227">
        <v>42826</v>
      </c>
      <c r="ET11" s="227">
        <v>42856</v>
      </c>
      <c r="EU11" s="227">
        <v>42887</v>
      </c>
      <c r="EV11" s="227">
        <v>42917</v>
      </c>
      <c r="EW11" s="227">
        <v>42948</v>
      </c>
      <c r="EX11" s="227">
        <v>42979</v>
      </c>
      <c r="EY11" s="227">
        <v>43009</v>
      </c>
      <c r="EZ11" s="227">
        <v>43040</v>
      </c>
      <c r="FA11" s="227">
        <v>43070</v>
      </c>
      <c r="FB11" s="227">
        <v>43101</v>
      </c>
      <c r="FC11" s="227">
        <v>43132</v>
      </c>
      <c r="FD11" s="227">
        <v>43160</v>
      </c>
      <c r="FE11" s="227">
        <v>43191</v>
      </c>
      <c r="FF11" s="227">
        <v>43221</v>
      </c>
      <c r="FG11" s="227">
        <v>43252</v>
      </c>
      <c r="FH11" s="227">
        <v>43282</v>
      </c>
      <c r="FI11" s="227">
        <v>43313</v>
      </c>
      <c r="FJ11" s="227">
        <v>43344</v>
      </c>
      <c r="FK11" s="227">
        <v>43374</v>
      </c>
      <c r="FL11" s="271">
        <v>43405</v>
      </c>
      <c r="FM11" s="271">
        <v>43435</v>
      </c>
      <c r="FN11" s="271">
        <v>43466</v>
      </c>
      <c r="FO11" s="271">
        <v>43497</v>
      </c>
      <c r="FP11" s="271">
        <v>43525</v>
      </c>
      <c r="FQ11" s="271">
        <v>43556</v>
      </c>
      <c r="FR11" s="271">
        <v>43586</v>
      </c>
      <c r="FS11" s="271">
        <v>43617</v>
      </c>
      <c r="FT11" s="271">
        <v>43647</v>
      </c>
      <c r="FU11" s="271">
        <v>43678</v>
      </c>
      <c r="FV11" s="271">
        <v>43709</v>
      </c>
      <c r="FW11" s="271">
        <v>43739</v>
      </c>
      <c r="FX11" s="271">
        <v>43770</v>
      </c>
      <c r="FY11" s="271">
        <v>43800</v>
      </c>
      <c r="FZ11" s="271">
        <v>43831</v>
      </c>
      <c r="GA11" s="271">
        <v>43862</v>
      </c>
      <c r="GB11" s="271">
        <v>43891</v>
      </c>
      <c r="GC11" s="271">
        <v>43922</v>
      </c>
      <c r="GD11" s="271">
        <v>43952</v>
      </c>
      <c r="GE11" s="271">
        <v>43983</v>
      </c>
      <c r="GF11" s="271">
        <v>44013</v>
      </c>
      <c r="GG11" s="271">
        <v>44044</v>
      </c>
      <c r="GH11" s="271">
        <v>44075</v>
      </c>
      <c r="GI11" s="271">
        <v>44105</v>
      </c>
      <c r="GJ11" s="271">
        <v>44136</v>
      </c>
      <c r="GK11" s="271">
        <v>44166</v>
      </c>
      <c r="GL11" s="271">
        <v>44197</v>
      </c>
      <c r="GM11" s="271">
        <v>44228</v>
      </c>
      <c r="GN11" s="271">
        <v>44256</v>
      </c>
      <c r="GO11" s="271">
        <v>44287</v>
      </c>
      <c r="GP11" s="271">
        <v>44317</v>
      </c>
      <c r="GQ11" s="271">
        <v>44348</v>
      </c>
      <c r="GR11" s="271">
        <v>44378</v>
      </c>
      <c r="GS11" s="271">
        <v>44409</v>
      </c>
      <c r="GT11" s="271">
        <v>44440</v>
      </c>
      <c r="GU11" s="271">
        <v>44470</v>
      </c>
      <c r="GV11" s="271">
        <v>44501</v>
      </c>
      <c r="GW11" s="271">
        <v>44531</v>
      </c>
      <c r="GX11" s="271">
        <v>44562</v>
      </c>
      <c r="GY11" s="271">
        <v>44593</v>
      </c>
      <c r="GZ11" s="271">
        <v>44621</v>
      </c>
      <c r="HA11" s="271">
        <v>44652</v>
      </c>
      <c r="HB11" s="271">
        <v>44682</v>
      </c>
      <c r="HC11" s="271">
        <v>44713</v>
      </c>
      <c r="HD11" s="271">
        <v>44743</v>
      </c>
      <c r="HE11" s="271">
        <v>44774</v>
      </c>
      <c r="HF11" s="271">
        <v>44805</v>
      </c>
      <c r="HG11" s="271">
        <v>44835</v>
      </c>
      <c r="HH11" s="271">
        <v>44866</v>
      </c>
      <c r="HI11" s="271">
        <v>44896</v>
      </c>
      <c r="HJ11" s="271">
        <v>44927</v>
      </c>
      <c r="HK11" s="271">
        <v>44958</v>
      </c>
      <c r="HL11" s="271">
        <v>44986</v>
      </c>
      <c r="HM11" s="271">
        <v>45017</v>
      </c>
      <c r="HN11" s="271">
        <v>45047</v>
      </c>
      <c r="HO11" s="271">
        <v>45078</v>
      </c>
      <c r="HP11" s="271">
        <v>45108</v>
      </c>
      <c r="HQ11" s="271">
        <v>45139</v>
      </c>
      <c r="HR11" s="271">
        <v>45170</v>
      </c>
      <c r="HS11" s="271">
        <v>45200</v>
      </c>
      <c r="HT11" s="271">
        <v>45231</v>
      </c>
      <c r="HU11" s="271">
        <v>45261</v>
      </c>
      <c r="HV11" s="271">
        <v>45292</v>
      </c>
      <c r="HW11" s="271">
        <v>45323</v>
      </c>
    </row>
    <row r="12" spans="1:16369">
      <c r="A12" s="90" t="s">
        <v>54</v>
      </c>
      <c r="B12" s="92">
        <v>409409.85</v>
      </c>
      <c r="C12" s="92">
        <v>357744.88888888888</v>
      </c>
      <c r="D12" s="92">
        <v>476159.13636363635</v>
      </c>
      <c r="E12" s="92">
        <v>527375.94999999995</v>
      </c>
      <c r="F12" s="92">
        <v>402770.95238095237</v>
      </c>
      <c r="G12" s="92">
        <v>445252.45454545453</v>
      </c>
      <c r="H12" s="92">
        <v>455588.95238095237</v>
      </c>
      <c r="I12" s="92">
        <v>542954.43478260865</v>
      </c>
      <c r="J12" s="92">
        <v>526758.57142857148</v>
      </c>
      <c r="K12" s="92">
        <v>496870.15</v>
      </c>
      <c r="L12" s="92">
        <v>751503.65</v>
      </c>
      <c r="M12" s="93">
        <v>612899.57142857148</v>
      </c>
      <c r="N12" s="91">
        <v>733262.66666666663</v>
      </c>
      <c r="O12" s="92">
        <v>632752.88888888888</v>
      </c>
      <c r="P12" s="92">
        <v>656405.04347826086</v>
      </c>
      <c r="Q12" s="92">
        <v>639263.38888888888</v>
      </c>
      <c r="R12" s="92">
        <v>745302.45454545459</v>
      </c>
      <c r="S12" s="92">
        <v>556060.80952380947</v>
      </c>
      <c r="T12" s="92">
        <v>655730</v>
      </c>
      <c r="U12" s="92">
        <v>678071.43478260865</v>
      </c>
      <c r="V12" s="92">
        <v>754024.9</v>
      </c>
      <c r="W12" s="92">
        <v>796574.09523809527</v>
      </c>
      <c r="X12" s="92">
        <v>930486</v>
      </c>
      <c r="Y12" s="93">
        <v>764490.52631578944</v>
      </c>
      <c r="Z12" s="91">
        <v>922011.90476190473</v>
      </c>
      <c r="AA12" s="92">
        <v>1039111.1666666666</v>
      </c>
      <c r="AB12" s="92">
        <v>870871.09090909094</v>
      </c>
      <c r="AC12" s="92">
        <v>1178973.3</v>
      </c>
      <c r="AD12" s="92">
        <v>1105804.5</v>
      </c>
      <c r="AE12" s="92">
        <v>1301055.3</v>
      </c>
      <c r="AF12" s="92">
        <v>1088334.6666666667</v>
      </c>
      <c r="AG12" s="92">
        <v>1101609.956521739</v>
      </c>
      <c r="AH12" s="92">
        <v>879912.10526315786</v>
      </c>
      <c r="AI12" s="92">
        <v>984530.09090909094</v>
      </c>
      <c r="AJ12" s="92">
        <v>674245.42105263157</v>
      </c>
      <c r="AK12" s="93">
        <v>641834.72222222225</v>
      </c>
      <c r="AL12" s="91">
        <v>742620.61904761905</v>
      </c>
      <c r="AM12" s="92">
        <v>857037.10526315786</v>
      </c>
      <c r="AN12" s="92">
        <v>1200058.2</v>
      </c>
      <c r="AO12" s="92">
        <v>1104337.9047619049</v>
      </c>
      <c r="AP12" s="92">
        <v>846105.1</v>
      </c>
      <c r="AQ12" s="92">
        <v>901035.90476190473</v>
      </c>
      <c r="AR12" s="92">
        <v>928624.22727272729</v>
      </c>
      <c r="AS12" s="92">
        <v>540949.47619047621</v>
      </c>
      <c r="AT12" s="92">
        <v>671222.47619047621</v>
      </c>
      <c r="AU12" s="92">
        <v>673901.78260869568</v>
      </c>
      <c r="AV12" s="92">
        <v>432455.5263157895</v>
      </c>
      <c r="AW12" s="93">
        <v>559486.6</v>
      </c>
      <c r="AX12" s="91">
        <v>795436.52380952379</v>
      </c>
      <c r="AY12" s="92">
        <v>613904.16666666663</v>
      </c>
      <c r="AZ12" s="92">
        <v>1128005.4090909092</v>
      </c>
      <c r="BA12" s="92">
        <v>910583.65</v>
      </c>
      <c r="BB12" s="92">
        <v>739682.65</v>
      </c>
      <c r="BC12" s="92">
        <v>1214756.23809524</v>
      </c>
      <c r="BD12" s="92">
        <v>772110.72727272729</v>
      </c>
      <c r="BE12" s="92">
        <v>689368.66666666663</v>
      </c>
      <c r="BF12" s="92">
        <v>804639.85714285704</v>
      </c>
      <c r="BG12" s="92">
        <v>822375.14285714284</v>
      </c>
      <c r="BH12" s="92">
        <v>697792.68421052629</v>
      </c>
      <c r="BI12" s="93">
        <v>876092.05</v>
      </c>
      <c r="BJ12" s="91">
        <v>1134777.894736842</v>
      </c>
      <c r="BK12" s="92">
        <v>1254646.611111111</v>
      </c>
      <c r="BL12" s="92">
        <v>2269633.8695652173</v>
      </c>
      <c r="BM12" s="92">
        <v>2171012.65</v>
      </c>
      <c r="BN12" s="92">
        <v>1483312.7619047619</v>
      </c>
      <c r="BO12" s="92">
        <v>1278249.5714285714</v>
      </c>
      <c r="BP12" s="92">
        <v>2120932.2857142859</v>
      </c>
      <c r="BQ12" s="92">
        <v>1669054.6363636365</v>
      </c>
      <c r="BR12" s="92">
        <v>1192736.9047619049</v>
      </c>
      <c r="BS12" s="92">
        <v>1266553.05</v>
      </c>
      <c r="BT12" s="92">
        <v>1988251.15</v>
      </c>
      <c r="BU12" s="93">
        <v>2223504.1904761903</v>
      </c>
      <c r="BV12" s="91">
        <v>1937192.2</v>
      </c>
      <c r="BW12" s="92">
        <v>2068054.1</v>
      </c>
      <c r="BX12" s="92">
        <v>2363871.5714285714</v>
      </c>
      <c r="BY12" s="92">
        <v>2551787.8421052634</v>
      </c>
      <c r="BZ12" s="92">
        <v>1217378.5</v>
      </c>
      <c r="CA12" s="92">
        <v>1493419.4285714286</v>
      </c>
      <c r="CB12" s="92">
        <v>1219851.6190476189</v>
      </c>
      <c r="CC12" s="92">
        <v>2382576.8695652173</v>
      </c>
      <c r="CD12" s="92">
        <v>1773939.6190476189</v>
      </c>
      <c r="CE12" s="92">
        <v>1588545.25</v>
      </c>
      <c r="CF12" s="92">
        <v>1789033.25</v>
      </c>
      <c r="CG12" s="93">
        <v>1233887.5238095238</v>
      </c>
      <c r="CH12" s="94">
        <v>1636091.9523809524</v>
      </c>
      <c r="CI12" s="92">
        <v>1451665.3157894737</v>
      </c>
      <c r="CJ12" s="92">
        <v>2061278.4090909092</v>
      </c>
      <c r="CK12" s="92">
        <v>2497037.4500000002</v>
      </c>
      <c r="CL12" s="92">
        <v>2681100.2272727271</v>
      </c>
      <c r="CM12" s="92">
        <v>1561146.8</v>
      </c>
      <c r="CN12" s="92">
        <v>1866304.9523809524</v>
      </c>
      <c r="CO12" s="92">
        <v>1723134.3478260869</v>
      </c>
      <c r="CP12" s="92">
        <v>1709982.9473684211</v>
      </c>
      <c r="CQ12" s="92">
        <v>2199372.5</v>
      </c>
      <c r="CR12" s="92">
        <v>1746520.1578947369</v>
      </c>
      <c r="CS12" s="93">
        <v>1856028.111111111</v>
      </c>
      <c r="CT12" s="94">
        <v>1560962.857142857</v>
      </c>
      <c r="CU12" s="92">
        <v>2629568.5555555555</v>
      </c>
      <c r="CV12" s="92">
        <v>2234624.7000000002</v>
      </c>
      <c r="CW12" s="92">
        <v>2693731.5</v>
      </c>
      <c r="CX12" s="92">
        <v>2944052.7142857141</v>
      </c>
      <c r="CY12" s="92">
        <v>1977247.75</v>
      </c>
      <c r="CZ12" s="92">
        <v>1519217.1363636365</v>
      </c>
      <c r="DA12" s="92">
        <v>1713228.9090909092</v>
      </c>
      <c r="DB12" s="92">
        <v>1239168.4285714286</v>
      </c>
      <c r="DC12" s="92">
        <v>1208994.6956521738</v>
      </c>
      <c r="DD12" s="92">
        <v>1456775.2631578948</v>
      </c>
      <c r="DE12" s="93">
        <v>1178963.4210526317</v>
      </c>
      <c r="DF12" s="91">
        <v>1851032.3181818181</v>
      </c>
      <c r="DG12" s="92">
        <v>1968728.6</v>
      </c>
      <c r="DH12" s="92">
        <v>1353798.894736842</v>
      </c>
      <c r="DI12" s="92">
        <v>1172455</v>
      </c>
      <c r="DJ12" s="92">
        <v>1127079.6666666667</v>
      </c>
      <c r="DK12" s="92">
        <v>1309535.3157894737</v>
      </c>
      <c r="DL12" s="92">
        <v>1350039.4545454546</v>
      </c>
      <c r="DM12" s="92">
        <v>1490907.0952380951</v>
      </c>
      <c r="DN12" s="92">
        <v>1674502.8636363635</v>
      </c>
      <c r="DO12" s="92">
        <v>1433788.1739130435</v>
      </c>
      <c r="DP12" s="92">
        <v>1004054.7368421053</v>
      </c>
      <c r="DQ12" s="92">
        <v>1190281.45</v>
      </c>
      <c r="DR12" s="91">
        <v>1253309.4285714286</v>
      </c>
      <c r="DS12" s="92">
        <v>1301204.2222222222</v>
      </c>
      <c r="DT12" s="92">
        <v>1513002.3636363635</v>
      </c>
      <c r="DU12" s="92">
        <v>1709373.6</v>
      </c>
      <c r="DV12" s="92">
        <v>1458225.75</v>
      </c>
      <c r="DW12" s="92">
        <v>1695318.5238095238</v>
      </c>
      <c r="DX12" s="92">
        <v>1995699.5454545454</v>
      </c>
      <c r="DY12" s="92">
        <v>1558672.2380952381</v>
      </c>
      <c r="DZ12" s="92">
        <v>1808580.6190476189</v>
      </c>
      <c r="EA12" s="92">
        <v>1137687.0952380951</v>
      </c>
      <c r="EB12" s="92">
        <v>1077272.4736842106</v>
      </c>
      <c r="EC12" s="92">
        <v>890978.6</v>
      </c>
      <c r="ED12" s="95">
        <v>1563186.7894736843</v>
      </c>
      <c r="EE12" s="92">
        <v>1281496.8421052631</v>
      </c>
      <c r="EF12" s="92">
        <v>1513161.0909090908</v>
      </c>
      <c r="EG12" s="92">
        <v>1455234.35</v>
      </c>
      <c r="EH12" s="92">
        <v>1278822.2380952381</v>
      </c>
      <c r="EI12" s="92">
        <v>1456809.2272727273</v>
      </c>
      <c r="EJ12" s="92">
        <v>1171466.0952380951</v>
      </c>
      <c r="EK12" s="92">
        <v>908088.17391304346</v>
      </c>
      <c r="EL12" s="92">
        <v>1566891.7619047619</v>
      </c>
      <c r="EM12" s="92">
        <v>1797688.55</v>
      </c>
      <c r="EN12" s="92">
        <v>1777527.05</v>
      </c>
      <c r="EO12" s="93">
        <v>1677280.5714285714</v>
      </c>
      <c r="EP12" s="91">
        <v>1347322.4761904762</v>
      </c>
      <c r="EQ12" s="92">
        <v>1947527.5555555555</v>
      </c>
      <c r="ER12" s="92">
        <v>1677636</v>
      </c>
      <c r="ES12" s="92">
        <v>2203132.1666666665</v>
      </c>
      <c r="ET12" s="92">
        <v>2186445.1818181816</v>
      </c>
      <c r="EU12" s="92">
        <v>1847658.5714285714</v>
      </c>
      <c r="EV12" s="92">
        <v>1792723.2857142857</v>
      </c>
      <c r="EW12" s="92">
        <v>1923083.9130434783</v>
      </c>
      <c r="EX12" s="92">
        <v>2433837.85</v>
      </c>
      <c r="EY12" s="92">
        <v>1890883.5238095238</v>
      </c>
      <c r="EZ12" s="92">
        <v>2020565.2105263157</v>
      </c>
      <c r="FA12" s="92">
        <v>1654397.8421052631</v>
      </c>
      <c r="FB12" s="92">
        <v>2153503.7142857141</v>
      </c>
      <c r="FC12" s="92">
        <v>1858283.5</v>
      </c>
      <c r="FD12" s="92">
        <v>2278442</v>
      </c>
      <c r="FE12" s="92">
        <v>1630975.3333333333</v>
      </c>
      <c r="FF12" s="92">
        <v>3321094.1428571427</v>
      </c>
      <c r="FG12" s="92">
        <v>2894807.3333333335</v>
      </c>
      <c r="FH12" s="269">
        <v>1130165.142857143</v>
      </c>
      <c r="FI12" s="269">
        <v>1649883.0869565217</v>
      </c>
      <c r="FJ12" s="98">
        <v>1544832.5789473683</v>
      </c>
      <c r="FK12" s="99">
        <v>2055593.2727272727</v>
      </c>
      <c r="FL12" s="98">
        <v>1499765.8421052631</v>
      </c>
      <c r="FM12" s="99">
        <v>1199093.1111111101</v>
      </c>
      <c r="FN12" s="93">
        <v>1768894.142857143</v>
      </c>
      <c r="FO12" s="93">
        <v>2007855.2</v>
      </c>
      <c r="FP12" s="93">
        <v>2214773.5263157897</v>
      </c>
      <c r="FQ12" s="93">
        <v>1752052.8095238095</v>
      </c>
      <c r="FR12" s="93">
        <v>2509051</v>
      </c>
      <c r="FS12" s="93">
        <v>4340729.8421052629</v>
      </c>
      <c r="FT12" s="458">
        <v>3075542.2727272729</v>
      </c>
      <c r="FU12" s="93">
        <v>3044239.1818181816</v>
      </c>
      <c r="FV12" s="93">
        <v>2646329.0952380951</v>
      </c>
      <c r="FW12" s="93">
        <v>3432761.913043478</v>
      </c>
      <c r="FX12" s="93">
        <v>3961295.5263157897</v>
      </c>
      <c r="FY12" s="93">
        <v>3106725.789473684</v>
      </c>
      <c r="FZ12" s="92">
        <v>3626917.7727272729</v>
      </c>
      <c r="GA12" s="93">
        <v>3508380.0555555555</v>
      </c>
      <c r="GB12" s="92">
        <v>4526979.0909090908</v>
      </c>
      <c r="GC12" s="92">
        <v>3181548.9</v>
      </c>
      <c r="GD12" s="92">
        <v>2631385.15</v>
      </c>
      <c r="GE12" s="93">
        <v>2661155.2857142859</v>
      </c>
      <c r="GF12" s="92">
        <v>2609745.6521739131</v>
      </c>
      <c r="GG12" s="92">
        <v>2588754.9523809524</v>
      </c>
      <c r="GH12" s="92">
        <v>2967541.6190476189</v>
      </c>
      <c r="GI12" s="92">
        <v>2762195.6190476189</v>
      </c>
      <c r="GJ12" s="92">
        <v>2443028.4</v>
      </c>
      <c r="GK12" s="92">
        <v>3160679.25</v>
      </c>
      <c r="GL12" s="515">
        <v>4786195</v>
      </c>
      <c r="GM12" s="515">
        <v>3021645</v>
      </c>
      <c r="GN12" s="515">
        <v>3751794</v>
      </c>
      <c r="GO12" s="515">
        <v>2588130</v>
      </c>
      <c r="GP12" s="515">
        <v>2512864</v>
      </c>
      <c r="GQ12" s="515">
        <v>3736511</v>
      </c>
      <c r="GR12" s="515">
        <v>2505861</v>
      </c>
      <c r="GS12" s="459">
        <v>3228950</v>
      </c>
      <c r="GT12" s="459">
        <v>4024281</v>
      </c>
      <c r="GU12" s="459">
        <v>4124204</v>
      </c>
      <c r="GV12" s="459">
        <v>2365081</v>
      </c>
      <c r="GW12" s="459">
        <v>2549899</v>
      </c>
      <c r="GX12" s="535">
        <v>2997431</v>
      </c>
      <c r="GY12" s="535">
        <v>2645915</v>
      </c>
      <c r="GZ12" s="535">
        <v>3540186</v>
      </c>
      <c r="HA12" s="535">
        <v>2848873</v>
      </c>
      <c r="HB12" s="535">
        <v>2643348</v>
      </c>
      <c r="HC12" s="535">
        <v>3065072</v>
      </c>
      <c r="HD12" s="535">
        <v>2562026</v>
      </c>
      <c r="HE12" s="535">
        <v>3014794.3043478262</v>
      </c>
      <c r="HF12" s="535">
        <v>3939218</v>
      </c>
      <c r="HG12" s="535">
        <v>2308708</v>
      </c>
      <c r="HH12" s="535">
        <v>4187123</v>
      </c>
      <c r="HI12" s="535">
        <v>3018793</v>
      </c>
      <c r="HJ12" s="535">
        <v>3714421</v>
      </c>
      <c r="HK12" s="535">
        <v>4986106</v>
      </c>
      <c r="HL12" s="535">
        <v>5638415</v>
      </c>
      <c r="HM12" s="535">
        <v>4487328</v>
      </c>
      <c r="HN12" s="535">
        <v>5077929</v>
      </c>
      <c r="HO12" s="535">
        <v>5937248</v>
      </c>
      <c r="HP12" s="535">
        <v>4664257</v>
      </c>
      <c r="HQ12" s="535">
        <v>4948482</v>
      </c>
      <c r="HR12" s="535">
        <v>4388231</v>
      </c>
      <c r="HS12" s="535">
        <v>6114892</v>
      </c>
      <c r="HT12" s="535">
        <v>4295909</v>
      </c>
      <c r="HU12" s="535">
        <v>4103590</v>
      </c>
      <c r="HV12" s="535">
        <v>5166589</v>
      </c>
      <c r="HW12" s="535">
        <v>5162930</v>
      </c>
    </row>
    <row r="13" spans="1:16369" s="38" customFormat="1">
      <c r="A13" s="96" t="s">
        <v>402</v>
      </c>
      <c r="B13" s="98">
        <v>137505.35</v>
      </c>
      <c r="C13" s="98">
        <v>171138.94444444444</v>
      </c>
      <c r="D13" s="98">
        <v>169230.18181818182</v>
      </c>
      <c r="E13" s="98">
        <v>151523.29999999999</v>
      </c>
      <c r="F13" s="98">
        <v>160025.57142857142</v>
      </c>
      <c r="G13" s="98">
        <v>170068.95454545456</v>
      </c>
      <c r="H13" s="98">
        <v>165247.33333333334</v>
      </c>
      <c r="I13" s="98">
        <v>169134.26086956522</v>
      </c>
      <c r="J13" s="98">
        <v>158159.47619047618</v>
      </c>
      <c r="K13" s="98">
        <v>171105.15</v>
      </c>
      <c r="L13" s="98">
        <v>189125.25</v>
      </c>
      <c r="M13" s="99">
        <v>207206.04761904763</v>
      </c>
      <c r="N13" s="97">
        <v>210499.90476190476</v>
      </c>
      <c r="O13" s="98">
        <v>258110.61111111112</v>
      </c>
      <c r="P13" s="98">
        <v>263297.73913043475</v>
      </c>
      <c r="Q13" s="98">
        <v>263240.38888888888</v>
      </c>
      <c r="R13" s="98">
        <v>306989.36363636365</v>
      </c>
      <c r="S13" s="98">
        <v>229979.38095238095</v>
      </c>
      <c r="T13" s="98">
        <v>210822.57142857142</v>
      </c>
      <c r="U13" s="98">
        <v>261550.21739130435</v>
      </c>
      <c r="V13" s="98">
        <v>310879.75</v>
      </c>
      <c r="W13" s="98">
        <v>282386.76190476189</v>
      </c>
      <c r="X13" s="98">
        <v>304707.84210526315</v>
      </c>
      <c r="Y13" s="99">
        <v>291433.73684210528</v>
      </c>
      <c r="Z13" s="97">
        <v>301585.80952380953</v>
      </c>
      <c r="AA13" s="98">
        <v>430858.55555555556</v>
      </c>
      <c r="AB13" s="98">
        <v>432399.86363636365</v>
      </c>
      <c r="AC13" s="98">
        <v>421665.15</v>
      </c>
      <c r="AD13" s="98">
        <v>485384.81818181818</v>
      </c>
      <c r="AE13" s="98">
        <v>533445.4</v>
      </c>
      <c r="AF13" s="98">
        <v>493029.23809523811</v>
      </c>
      <c r="AG13" s="98">
        <v>518932.91304347827</v>
      </c>
      <c r="AH13" s="98">
        <v>479708</v>
      </c>
      <c r="AI13" s="98">
        <v>543798.18181818177</v>
      </c>
      <c r="AJ13" s="98">
        <v>555318.47368421056</v>
      </c>
      <c r="AK13" s="99">
        <v>476850.05555555556</v>
      </c>
      <c r="AL13" s="97">
        <v>482186.23809523811</v>
      </c>
      <c r="AM13" s="98">
        <v>532924.47368421056</v>
      </c>
      <c r="AN13" s="98">
        <v>700037.15</v>
      </c>
      <c r="AO13" s="98">
        <v>593003.76190476189</v>
      </c>
      <c r="AP13" s="98">
        <v>580792.80000000005</v>
      </c>
      <c r="AQ13" s="98">
        <v>518659.90476190473</v>
      </c>
      <c r="AR13" s="98">
        <v>483580.68181818182</v>
      </c>
      <c r="AS13" s="98">
        <v>574151.33333333337</v>
      </c>
      <c r="AT13" s="98">
        <v>652626.80952380947</v>
      </c>
      <c r="AU13" s="98">
        <v>511442</v>
      </c>
      <c r="AV13" s="98">
        <v>417582.15789473685</v>
      </c>
      <c r="AW13" s="99">
        <v>361584.65</v>
      </c>
      <c r="AX13" s="97">
        <v>353119.33333333331</v>
      </c>
      <c r="AY13" s="98">
        <v>401376.61111111112</v>
      </c>
      <c r="AZ13" s="98">
        <v>384313.18181818182</v>
      </c>
      <c r="BA13" s="98">
        <v>414637.55</v>
      </c>
      <c r="BB13" s="98">
        <v>491349.25</v>
      </c>
      <c r="BC13" s="98">
        <v>451952.04761904798</v>
      </c>
      <c r="BD13" s="98">
        <v>426522.95454545453</v>
      </c>
      <c r="BE13" s="98">
        <v>493911.14285714284</v>
      </c>
      <c r="BF13" s="98">
        <v>470234.28571428597</v>
      </c>
      <c r="BG13" s="98">
        <v>520358.57142857142</v>
      </c>
      <c r="BH13" s="98">
        <v>490195</v>
      </c>
      <c r="BI13" s="99">
        <v>470355.25</v>
      </c>
      <c r="BJ13" s="97">
        <v>524603.68421052629</v>
      </c>
      <c r="BK13" s="98">
        <v>642322.0555555555</v>
      </c>
      <c r="BL13" s="98">
        <v>602590.26086956519</v>
      </c>
      <c r="BM13" s="98">
        <v>610907.5</v>
      </c>
      <c r="BN13" s="98">
        <v>670175.61904761905</v>
      </c>
      <c r="BO13" s="98">
        <v>529663.38095238095</v>
      </c>
      <c r="BP13" s="98">
        <v>476949.52380952379</v>
      </c>
      <c r="BQ13" s="98">
        <v>478551.13636363635</v>
      </c>
      <c r="BR13" s="98">
        <v>488611.47619047621</v>
      </c>
      <c r="BS13" s="98">
        <v>539791.05000000005</v>
      </c>
      <c r="BT13" s="98">
        <v>467488.7</v>
      </c>
      <c r="BU13" s="99">
        <v>465662.61904761905</v>
      </c>
      <c r="BV13" s="97">
        <v>438163.6</v>
      </c>
      <c r="BW13" s="98">
        <v>390593.45</v>
      </c>
      <c r="BX13" s="98">
        <v>436612</v>
      </c>
      <c r="BY13" s="98">
        <v>522362.57894736843</v>
      </c>
      <c r="BZ13" s="98">
        <v>573800.22727272729</v>
      </c>
      <c r="CA13" s="98">
        <v>530545</v>
      </c>
      <c r="CB13" s="98">
        <v>490689.28571428574</v>
      </c>
      <c r="CC13" s="98">
        <v>500871.73913043475</v>
      </c>
      <c r="CD13" s="98">
        <v>585906.04761904757</v>
      </c>
      <c r="CE13" s="98">
        <v>544119.94999999995</v>
      </c>
      <c r="CF13" s="98">
        <v>487402.05</v>
      </c>
      <c r="CG13" s="99">
        <v>437894.47619047621</v>
      </c>
      <c r="CH13" s="100">
        <v>541144.04761904757</v>
      </c>
      <c r="CI13" s="98">
        <v>545121.94736842101</v>
      </c>
      <c r="CJ13" s="98">
        <v>524448.5</v>
      </c>
      <c r="CK13" s="98">
        <v>508578.1</v>
      </c>
      <c r="CL13" s="98">
        <v>593279.09090909094</v>
      </c>
      <c r="CM13" s="98">
        <v>520405.6</v>
      </c>
      <c r="CN13" s="98">
        <v>484935.47619047621</v>
      </c>
      <c r="CO13" s="98">
        <v>425167.69565217389</v>
      </c>
      <c r="CP13" s="98">
        <v>450762.84210526315</v>
      </c>
      <c r="CQ13" s="98">
        <v>326531.95454545453</v>
      </c>
      <c r="CR13" s="98">
        <v>476381.10526315792</v>
      </c>
      <c r="CS13" s="99">
        <v>546796.61111111112</v>
      </c>
      <c r="CT13" s="100">
        <v>474179.80952380953</v>
      </c>
      <c r="CU13" s="98">
        <v>494127.88888888888</v>
      </c>
      <c r="CV13" s="98">
        <v>490863.3</v>
      </c>
      <c r="CW13" s="98">
        <v>467705.95454545453</v>
      </c>
      <c r="CX13" s="98">
        <v>506563.33333333331</v>
      </c>
      <c r="CY13" s="98">
        <v>634526.19999999995</v>
      </c>
      <c r="CZ13" s="98">
        <v>435240.54545454547</v>
      </c>
      <c r="DA13" s="98">
        <v>541323</v>
      </c>
      <c r="DB13" s="98">
        <v>502078.09523809527</v>
      </c>
      <c r="DC13" s="98">
        <v>419616.78260869568</v>
      </c>
      <c r="DD13" s="98">
        <v>481007.26315789472</v>
      </c>
      <c r="DE13" s="99">
        <v>496682</v>
      </c>
      <c r="DF13" s="97">
        <v>500127</v>
      </c>
      <c r="DG13" s="98">
        <v>530923.94999999995</v>
      </c>
      <c r="DH13" s="98">
        <v>545183.78947368416</v>
      </c>
      <c r="DI13" s="98">
        <v>525067.94999999995</v>
      </c>
      <c r="DJ13" s="98">
        <v>433730.52380952379</v>
      </c>
      <c r="DK13" s="98">
        <v>460721.4736842105</v>
      </c>
      <c r="DL13" s="98">
        <v>401893.31818181818</v>
      </c>
      <c r="DM13" s="98">
        <v>496296.95238095237</v>
      </c>
      <c r="DN13" s="98">
        <v>553154.45454545459</v>
      </c>
      <c r="DO13" s="98">
        <v>551919.65217391308</v>
      </c>
      <c r="DP13" s="98">
        <v>467137.89473684208</v>
      </c>
      <c r="DQ13" s="98">
        <v>456775.55</v>
      </c>
      <c r="DR13" s="97">
        <v>459498.85714285716</v>
      </c>
      <c r="DS13" s="98">
        <v>521235.22222222225</v>
      </c>
      <c r="DT13" s="98">
        <v>548969.27272727271</v>
      </c>
      <c r="DU13" s="98">
        <v>498018.15</v>
      </c>
      <c r="DV13" s="98">
        <v>461249.35</v>
      </c>
      <c r="DW13" s="98">
        <v>439267.14285714284</v>
      </c>
      <c r="DX13" s="98">
        <v>465793.81818181818</v>
      </c>
      <c r="DY13" s="98">
        <v>467615.80952380953</v>
      </c>
      <c r="DZ13" s="98">
        <v>486523.52380952379</v>
      </c>
      <c r="EA13" s="98">
        <v>410893.04761904763</v>
      </c>
      <c r="EB13" s="98">
        <v>384204.5263157895</v>
      </c>
      <c r="EC13" s="98">
        <v>419654.40000000002</v>
      </c>
      <c r="ED13" s="80">
        <v>455456.92631578958</v>
      </c>
      <c r="EE13" s="98">
        <v>475035.98947368423</v>
      </c>
      <c r="EF13" s="98">
        <v>555768.04545454541</v>
      </c>
      <c r="EG13" s="98">
        <v>524841.65999999992</v>
      </c>
      <c r="EH13" s="98">
        <v>428329.26666666666</v>
      </c>
      <c r="EI13" s="98">
        <v>480063.29090909084</v>
      </c>
      <c r="EJ13" s="98">
        <v>430265.26666666666</v>
      </c>
      <c r="EK13" s="98">
        <v>435002.49565217394</v>
      </c>
      <c r="EL13" s="98">
        <v>531049.83809523808</v>
      </c>
      <c r="EM13" s="98">
        <v>511184.16000000003</v>
      </c>
      <c r="EN13" s="98">
        <v>551596.75</v>
      </c>
      <c r="EO13" s="99">
        <v>456794.45714285714</v>
      </c>
      <c r="EP13" s="97">
        <v>423337.26666666666</v>
      </c>
      <c r="EQ13" s="98">
        <v>505855.41111111105</v>
      </c>
      <c r="ER13" s="98">
        <v>539853.64347826084</v>
      </c>
      <c r="ES13" s="98">
        <v>568019.45555555564</v>
      </c>
      <c r="ET13" s="98">
        <v>572849.90000000014</v>
      </c>
      <c r="EU13" s="98">
        <v>520626.71428571426</v>
      </c>
      <c r="EV13" s="98">
        <v>494198.18095238099</v>
      </c>
      <c r="EW13" s="98">
        <v>504873</v>
      </c>
      <c r="EX13" s="98">
        <v>571705.82999999996</v>
      </c>
      <c r="EY13" s="98">
        <v>612673.4476190476</v>
      </c>
      <c r="EZ13" s="98">
        <v>624280.07368421042</v>
      </c>
      <c r="FA13" s="98">
        <v>577221.64210526308</v>
      </c>
      <c r="FB13" s="98">
        <v>610205.84761904762</v>
      </c>
      <c r="FC13" s="98">
        <v>667681.32222222211</v>
      </c>
      <c r="FD13" s="98">
        <v>646377</v>
      </c>
      <c r="FE13" s="98">
        <v>670372.36190476187</v>
      </c>
      <c r="FF13" s="98">
        <v>702573</v>
      </c>
      <c r="FG13" s="98">
        <v>682613.36190476199</v>
      </c>
      <c r="FH13" s="98">
        <v>565007.61904761905</v>
      </c>
      <c r="FI13" s="98">
        <v>726378.78260869556</v>
      </c>
      <c r="FJ13" s="98">
        <v>720160.97894736845</v>
      </c>
      <c r="FK13" s="99">
        <v>821966.82727272704</v>
      </c>
      <c r="FL13" s="98">
        <f>AVERAGE('[1]BM&amp;F_Diários-Daily_Ajust. Mini'!E3677:E3695)</f>
        <v>730521.34736842103</v>
      </c>
      <c r="FM13" s="99">
        <v>737751.1</v>
      </c>
      <c r="FN13" s="98">
        <v>733181.36190476187</v>
      </c>
      <c r="FO13" s="98">
        <v>738912.97999999986</v>
      </c>
      <c r="FP13" s="98">
        <v>830343.20000000007</v>
      </c>
      <c r="FQ13" s="98">
        <v>658075.98095238104</v>
      </c>
      <c r="FR13" s="98">
        <v>785288.51818181807</v>
      </c>
      <c r="FS13" s="98">
        <v>712896.29473684216</v>
      </c>
      <c r="FT13" s="459">
        <v>657527.98181818193</v>
      </c>
      <c r="FU13" s="98">
        <v>879386.50000000012</v>
      </c>
      <c r="FV13" s="98">
        <v>724718.45714285714</v>
      </c>
      <c r="FW13" s="98">
        <v>754441.06956521748</v>
      </c>
      <c r="FX13" s="459">
        <v>805698.71578947362</v>
      </c>
      <c r="FY13" s="98">
        <v>726558.46315789479</v>
      </c>
      <c r="FZ13" s="98">
        <v>718000.65454545466</v>
      </c>
      <c r="GA13" s="98">
        <v>774527.48888888874</v>
      </c>
      <c r="GB13" s="98">
        <v>879847.30909090932</v>
      </c>
      <c r="GC13" s="98">
        <v>830030.34000000008</v>
      </c>
      <c r="GD13" s="98">
        <v>944823.45000000019</v>
      </c>
      <c r="GE13" s="98">
        <v>1154119.6476190477</v>
      </c>
      <c r="GF13" s="98">
        <v>987908</v>
      </c>
      <c r="GG13" s="98">
        <v>1010544.3714285713</v>
      </c>
      <c r="GH13" s="98">
        <v>1050429.8857142855</v>
      </c>
      <c r="GI13" s="98">
        <v>1010972.9142857144</v>
      </c>
      <c r="GJ13" s="98">
        <v>1045713.1899999997</v>
      </c>
      <c r="GK13" s="98">
        <v>1026761.2799999999</v>
      </c>
      <c r="GL13" s="515">
        <v>1189969</v>
      </c>
      <c r="GM13" s="515">
        <v>1093926</v>
      </c>
      <c r="GN13" s="515">
        <v>1101464</v>
      </c>
      <c r="GO13" s="515">
        <v>1043168</v>
      </c>
      <c r="GP13" s="515">
        <v>1006967</v>
      </c>
      <c r="GQ13" s="515">
        <v>1075895</v>
      </c>
      <c r="GR13" s="515">
        <v>1087810</v>
      </c>
      <c r="GS13" s="459">
        <v>1119826</v>
      </c>
      <c r="GT13" s="459">
        <v>1039699</v>
      </c>
      <c r="GU13" s="459">
        <v>1075447</v>
      </c>
      <c r="GV13" s="459">
        <v>909564</v>
      </c>
      <c r="GW13" s="459">
        <v>838082</v>
      </c>
      <c r="GX13" s="459">
        <v>917276</v>
      </c>
      <c r="GY13" s="459">
        <v>1007483</v>
      </c>
      <c r="GZ13" s="459">
        <v>1062677</v>
      </c>
      <c r="HA13" s="459">
        <v>1109792</v>
      </c>
      <c r="HB13" s="459">
        <v>1096652</v>
      </c>
      <c r="HC13" s="459">
        <v>1065304.1333333333</v>
      </c>
      <c r="HD13" s="459">
        <v>1041960</v>
      </c>
      <c r="HE13" s="459">
        <v>1081061.0695652172</v>
      </c>
      <c r="HF13" s="459">
        <v>1153135</v>
      </c>
      <c r="HG13" s="459">
        <v>1142302</v>
      </c>
      <c r="HH13" s="459">
        <v>1152921</v>
      </c>
      <c r="HI13" s="459">
        <v>903255</v>
      </c>
      <c r="HJ13" s="459">
        <v>926295</v>
      </c>
      <c r="HK13" s="459">
        <v>1028498</v>
      </c>
      <c r="HL13" s="459">
        <v>984625</v>
      </c>
      <c r="HM13" s="459">
        <v>947233</v>
      </c>
      <c r="HN13" s="459">
        <v>932738</v>
      </c>
      <c r="HO13" s="459">
        <v>908419</v>
      </c>
      <c r="HP13" s="459">
        <v>860468</v>
      </c>
      <c r="HQ13" s="459">
        <v>876012</v>
      </c>
      <c r="HR13" s="459">
        <v>911898</v>
      </c>
      <c r="HS13" s="459">
        <v>1108527</v>
      </c>
      <c r="HT13" s="459">
        <v>872672</v>
      </c>
      <c r="HU13" s="459">
        <v>888809</v>
      </c>
      <c r="HV13" s="459">
        <v>855239</v>
      </c>
      <c r="HW13" s="603">
        <v>822804</v>
      </c>
      <c r="HX13" s="601"/>
      <c r="HY13" s="89"/>
      <c r="HZ13" s="89"/>
      <c r="IA13" s="89"/>
      <c r="IB13" s="89"/>
      <c r="IC13" s="89"/>
      <c r="ID13" s="89"/>
      <c r="IE13" s="89"/>
      <c r="IF13" s="89"/>
      <c r="IG13" s="89"/>
      <c r="IH13" s="89"/>
      <c r="II13" s="89"/>
      <c r="IJ13" s="89"/>
      <c r="IK13" s="89"/>
      <c r="IL13" s="89"/>
      <c r="IM13" s="89"/>
      <c r="IN13" s="89"/>
      <c r="IO13" s="89"/>
      <c r="IP13" s="89"/>
      <c r="IQ13" s="89"/>
      <c r="IR13" s="89"/>
      <c r="IS13" s="89"/>
      <c r="IT13" s="89"/>
      <c r="IU13" s="89"/>
      <c r="IV13" s="89"/>
      <c r="IW13" s="89"/>
      <c r="IX13" s="89"/>
      <c r="IY13" s="89"/>
      <c r="IZ13" s="89"/>
      <c r="JA13" s="89"/>
      <c r="JB13" s="89"/>
      <c r="JC13" s="89"/>
      <c r="JD13" s="89"/>
      <c r="JE13" s="89"/>
      <c r="JF13" s="89"/>
      <c r="JG13" s="89"/>
      <c r="JH13" s="89"/>
      <c r="JI13" s="89"/>
      <c r="JJ13" s="89"/>
      <c r="JK13" s="89"/>
      <c r="JL13" s="89"/>
      <c r="JM13" s="89"/>
      <c r="JN13" s="89"/>
      <c r="JO13" s="89"/>
      <c r="JP13" s="89"/>
      <c r="JQ13" s="89"/>
      <c r="JR13" s="89"/>
      <c r="JS13" s="89"/>
      <c r="JT13" s="89"/>
      <c r="JU13" s="89"/>
      <c r="JV13" s="89"/>
      <c r="JW13" s="89"/>
      <c r="JX13" s="89"/>
      <c r="JY13" s="89"/>
      <c r="JZ13" s="89"/>
      <c r="KA13" s="89"/>
      <c r="KB13" s="89"/>
      <c r="KC13" s="89"/>
      <c r="KD13" s="89"/>
      <c r="KE13" s="89"/>
      <c r="KF13" s="89"/>
      <c r="KG13" s="89"/>
      <c r="KH13" s="89"/>
      <c r="KI13" s="89"/>
      <c r="KJ13" s="89"/>
      <c r="KK13" s="89"/>
      <c r="KL13" s="89"/>
      <c r="KM13" s="89"/>
      <c r="KN13" s="89"/>
      <c r="KO13" s="89"/>
      <c r="KP13" s="89"/>
      <c r="KQ13" s="89"/>
      <c r="KR13" s="89"/>
      <c r="KS13" s="89"/>
      <c r="KT13" s="89"/>
      <c r="KU13" s="89"/>
      <c r="KV13" s="89"/>
      <c r="KW13" s="89"/>
      <c r="KX13" s="89"/>
      <c r="KY13" s="89"/>
      <c r="KZ13" s="89"/>
      <c r="LA13" s="89"/>
      <c r="LB13" s="89"/>
      <c r="LC13" s="89"/>
      <c r="LD13" s="89"/>
      <c r="LE13" s="89"/>
      <c r="LF13" s="89"/>
      <c r="LG13" s="89"/>
      <c r="LH13" s="89"/>
      <c r="LI13" s="89"/>
      <c r="LJ13" s="89"/>
      <c r="LK13" s="89"/>
      <c r="LL13" s="89"/>
      <c r="LM13" s="89"/>
      <c r="LN13" s="89"/>
      <c r="LO13" s="89"/>
      <c r="LP13" s="89"/>
      <c r="LQ13" s="89"/>
      <c r="LR13" s="89"/>
      <c r="LS13" s="89"/>
      <c r="LT13" s="89"/>
      <c r="LU13" s="89"/>
      <c r="LV13" s="89"/>
      <c r="LW13" s="89"/>
      <c r="LX13" s="89"/>
      <c r="LY13" s="89"/>
      <c r="LZ13" s="89"/>
      <c r="MA13" s="89"/>
      <c r="MB13" s="89"/>
      <c r="MC13" s="89"/>
      <c r="MD13" s="89"/>
      <c r="ME13" s="89"/>
      <c r="MF13" s="89"/>
      <c r="MG13" s="89"/>
      <c r="MH13" s="89"/>
      <c r="MI13" s="89"/>
      <c r="MJ13" s="89"/>
      <c r="MK13" s="89"/>
      <c r="ML13" s="89"/>
      <c r="MM13" s="89"/>
      <c r="MN13" s="89"/>
      <c r="MO13" s="89"/>
      <c r="MP13" s="89"/>
      <c r="MQ13" s="89"/>
      <c r="MR13" s="89"/>
      <c r="MS13" s="89"/>
      <c r="MT13" s="89"/>
      <c r="MU13" s="89"/>
      <c r="MV13" s="89"/>
      <c r="MW13" s="89"/>
      <c r="MX13" s="89"/>
      <c r="MY13" s="89"/>
      <c r="MZ13" s="89"/>
      <c r="NA13" s="89"/>
      <c r="NB13" s="89"/>
      <c r="NC13" s="89"/>
      <c r="ND13" s="89"/>
      <c r="NE13" s="89"/>
      <c r="NF13" s="89"/>
      <c r="NG13" s="89"/>
      <c r="NH13" s="89"/>
      <c r="NI13" s="89"/>
      <c r="NJ13" s="89"/>
      <c r="NK13" s="89"/>
      <c r="NL13" s="89"/>
      <c r="NM13" s="89"/>
      <c r="NN13" s="89"/>
      <c r="NO13" s="89"/>
      <c r="NP13" s="89"/>
      <c r="NQ13" s="89"/>
      <c r="NR13" s="89"/>
      <c r="NS13" s="89"/>
      <c r="NT13" s="89"/>
      <c r="NU13" s="89"/>
      <c r="NV13" s="89"/>
      <c r="NW13" s="89"/>
      <c r="NX13" s="89"/>
      <c r="NY13" s="89"/>
      <c r="NZ13" s="89"/>
      <c r="OA13" s="89"/>
      <c r="OB13" s="89"/>
      <c r="OC13" s="89"/>
      <c r="OD13" s="89"/>
      <c r="OE13" s="89"/>
      <c r="OF13" s="89"/>
      <c r="OG13" s="89"/>
      <c r="OH13" s="89"/>
      <c r="OI13" s="89"/>
      <c r="OJ13" s="89"/>
      <c r="OK13" s="89"/>
      <c r="OL13" s="89"/>
      <c r="OM13" s="89"/>
      <c r="ON13" s="89"/>
      <c r="OO13" s="89"/>
      <c r="OP13" s="89"/>
      <c r="OQ13" s="89"/>
      <c r="OR13" s="89"/>
      <c r="OS13" s="89"/>
      <c r="OT13" s="89"/>
      <c r="OU13" s="89"/>
      <c r="OV13" s="89"/>
      <c r="OW13" s="89"/>
      <c r="OX13" s="89"/>
      <c r="OY13" s="89"/>
      <c r="OZ13" s="89"/>
      <c r="PA13" s="89"/>
      <c r="PB13" s="89"/>
      <c r="PC13" s="89"/>
      <c r="PD13" s="89"/>
      <c r="PE13" s="89"/>
      <c r="PF13" s="89"/>
      <c r="PG13" s="89"/>
      <c r="PH13" s="89"/>
      <c r="PI13" s="89"/>
      <c r="PJ13" s="89"/>
      <c r="PK13" s="89"/>
      <c r="PL13" s="89"/>
      <c r="PM13" s="89"/>
      <c r="PN13" s="89"/>
      <c r="PO13" s="89"/>
      <c r="PP13" s="89"/>
      <c r="PQ13" s="89"/>
      <c r="PR13" s="89"/>
      <c r="PS13" s="89"/>
      <c r="PT13" s="89"/>
      <c r="PU13" s="89"/>
      <c r="PV13" s="89"/>
      <c r="PW13" s="89"/>
      <c r="PX13" s="89"/>
      <c r="PY13" s="89"/>
      <c r="PZ13" s="89"/>
      <c r="QA13" s="89"/>
      <c r="QB13" s="89"/>
      <c r="QC13" s="89"/>
      <c r="QD13" s="89"/>
      <c r="QE13" s="89"/>
      <c r="QF13" s="89"/>
      <c r="QG13" s="89"/>
      <c r="QH13" s="89"/>
      <c r="QI13" s="89"/>
      <c r="QJ13" s="89"/>
      <c r="QK13" s="89"/>
      <c r="QL13" s="89"/>
      <c r="QM13" s="89"/>
      <c r="QN13" s="89"/>
      <c r="QO13" s="89"/>
      <c r="QP13" s="89"/>
      <c r="QQ13" s="89"/>
      <c r="QR13" s="89"/>
      <c r="QS13" s="89"/>
      <c r="QT13" s="89"/>
      <c r="QU13" s="89"/>
      <c r="QV13" s="89"/>
      <c r="QW13" s="89"/>
      <c r="QX13" s="89"/>
      <c r="QY13" s="89"/>
      <c r="QZ13" s="89"/>
      <c r="RA13" s="89"/>
      <c r="RB13" s="89"/>
      <c r="RC13" s="89"/>
      <c r="RD13" s="89"/>
      <c r="RE13" s="89"/>
      <c r="RF13" s="89"/>
      <c r="RG13" s="89"/>
      <c r="RH13" s="89"/>
      <c r="RI13" s="89"/>
      <c r="RJ13" s="89"/>
      <c r="RK13" s="89"/>
      <c r="RL13" s="89"/>
      <c r="RM13" s="89"/>
      <c r="RN13" s="89"/>
      <c r="RO13" s="89"/>
      <c r="RP13" s="89"/>
      <c r="RQ13" s="89"/>
      <c r="RR13" s="89"/>
      <c r="RS13" s="89"/>
      <c r="RT13" s="89"/>
      <c r="RU13" s="89"/>
      <c r="RV13" s="89"/>
      <c r="RW13" s="89"/>
      <c r="RX13" s="89"/>
      <c r="RY13" s="89"/>
      <c r="RZ13" s="89"/>
      <c r="SA13" s="89"/>
      <c r="SB13" s="89"/>
      <c r="SC13" s="89"/>
      <c r="SD13" s="89"/>
      <c r="SE13" s="89"/>
      <c r="SF13" s="89"/>
      <c r="SG13" s="89"/>
      <c r="SH13" s="89"/>
      <c r="SI13" s="89"/>
      <c r="SJ13" s="89"/>
      <c r="SK13" s="89"/>
      <c r="SL13" s="89"/>
      <c r="SM13" s="89"/>
      <c r="SN13" s="89"/>
      <c r="SO13" s="89"/>
      <c r="SP13" s="89"/>
      <c r="SQ13" s="89"/>
      <c r="SR13" s="89"/>
      <c r="SS13" s="89"/>
      <c r="ST13" s="89"/>
      <c r="SU13" s="89"/>
      <c r="SV13" s="89"/>
      <c r="SW13" s="89"/>
      <c r="SX13" s="89"/>
      <c r="SY13" s="89"/>
      <c r="SZ13" s="89"/>
      <c r="TA13" s="89"/>
      <c r="TB13" s="89"/>
      <c r="TC13" s="89"/>
      <c r="TD13" s="89"/>
      <c r="TE13" s="89"/>
      <c r="TF13" s="89"/>
      <c r="TG13" s="89"/>
      <c r="TH13" s="89"/>
      <c r="TI13" s="89"/>
      <c r="TJ13" s="89"/>
      <c r="TK13" s="89"/>
      <c r="TL13" s="89"/>
      <c r="TM13" s="89"/>
      <c r="TN13" s="89"/>
      <c r="TO13" s="89"/>
      <c r="TP13" s="89"/>
      <c r="TQ13" s="89"/>
      <c r="TR13" s="89"/>
      <c r="TS13" s="89"/>
      <c r="TT13" s="89"/>
      <c r="TU13" s="89"/>
      <c r="TV13" s="89"/>
      <c r="TW13" s="89"/>
      <c r="TX13" s="89"/>
      <c r="TY13" s="89"/>
      <c r="TZ13" s="89"/>
      <c r="UA13" s="89"/>
      <c r="UB13" s="89"/>
      <c r="UC13" s="89"/>
      <c r="UD13" s="89"/>
      <c r="UE13" s="89"/>
      <c r="UF13" s="89"/>
      <c r="UG13" s="89"/>
      <c r="UH13" s="89"/>
      <c r="UI13" s="89"/>
      <c r="UJ13" s="89"/>
      <c r="UK13" s="89"/>
      <c r="UL13" s="89"/>
      <c r="UM13" s="89"/>
      <c r="UN13" s="89"/>
      <c r="UO13" s="89"/>
      <c r="UP13" s="89"/>
      <c r="UQ13" s="89"/>
      <c r="UR13" s="89"/>
      <c r="US13" s="89"/>
      <c r="UT13" s="89"/>
      <c r="UU13" s="89"/>
      <c r="UV13" s="89"/>
      <c r="UW13" s="89"/>
      <c r="UX13" s="89"/>
      <c r="UY13" s="89"/>
      <c r="UZ13" s="89"/>
      <c r="VA13" s="89"/>
      <c r="VB13" s="89"/>
      <c r="VC13" s="89"/>
      <c r="VD13" s="89"/>
      <c r="VE13" s="89"/>
      <c r="VF13" s="89"/>
      <c r="VG13" s="89"/>
      <c r="VH13" s="89"/>
      <c r="VI13" s="89"/>
      <c r="VJ13" s="89"/>
      <c r="VK13" s="89"/>
      <c r="VL13" s="89"/>
      <c r="VM13" s="89"/>
      <c r="VN13" s="89"/>
      <c r="VO13" s="89"/>
      <c r="VP13" s="89"/>
      <c r="VQ13" s="89"/>
      <c r="VR13" s="89"/>
      <c r="VS13" s="89"/>
      <c r="VT13" s="89"/>
      <c r="VU13" s="89"/>
      <c r="VV13" s="89"/>
      <c r="VW13" s="89"/>
      <c r="VX13" s="89"/>
      <c r="VY13" s="89"/>
      <c r="VZ13" s="89"/>
      <c r="WA13" s="89"/>
      <c r="WB13" s="89"/>
      <c r="WC13" s="89"/>
      <c r="WD13" s="89"/>
      <c r="WE13" s="89"/>
      <c r="WF13" s="89"/>
      <c r="WG13" s="89"/>
      <c r="WH13" s="89"/>
      <c r="WI13" s="89"/>
      <c r="WJ13" s="89"/>
      <c r="WK13" s="89"/>
      <c r="WL13" s="89"/>
      <c r="WM13" s="89"/>
      <c r="WN13" s="89"/>
      <c r="WO13" s="89"/>
      <c r="WP13" s="89"/>
      <c r="WQ13" s="89"/>
      <c r="WR13" s="89"/>
      <c r="WS13" s="89"/>
      <c r="WT13" s="89"/>
      <c r="WU13" s="89"/>
      <c r="WV13" s="89"/>
      <c r="WW13" s="89"/>
      <c r="WX13" s="89"/>
      <c r="WY13" s="89"/>
      <c r="WZ13" s="89"/>
      <c r="XA13" s="89"/>
      <c r="XB13" s="89"/>
      <c r="XC13" s="89"/>
      <c r="XD13" s="89"/>
      <c r="XE13" s="89"/>
      <c r="XF13" s="89"/>
      <c r="XG13" s="89"/>
      <c r="XH13" s="89"/>
      <c r="XI13" s="89"/>
      <c r="XJ13" s="89"/>
      <c r="XK13" s="89"/>
      <c r="XL13" s="89"/>
      <c r="XM13" s="89"/>
      <c r="XN13" s="89"/>
      <c r="XO13" s="89"/>
      <c r="XP13" s="89"/>
      <c r="XQ13" s="89"/>
      <c r="XR13" s="89"/>
      <c r="XS13" s="89"/>
      <c r="XT13" s="89"/>
      <c r="XU13" s="89"/>
      <c r="XV13" s="89"/>
      <c r="XW13" s="89"/>
      <c r="XX13" s="89"/>
      <c r="XY13" s="89"/>
      <c r="XZ13" s="89"/>
      <c r="YA13" s="89"/>
      <c r="YB13" s="89"/>
      <c r="YC13" s="89"/>
      <c r="YD13" s="89"/>
      <c r="YE13" s="89"/>
      <c r="YF13" s="89"/>
      <c r="YG13" s="89"/>
      <c r="YH13" s="89"/>
      <c r="YI13" s="89"/>
      <c r="YJ13" s="89"/>
      <c r="YK13" s="89"/>
      <c r="YL13" s="89"/>
      <c r="YM13" s="89"/>
      <c r="YN13" s="89"/>
      <c r="YO13" s="89"/>
      <c r="YP13" s="89"/>
      <c r="YQ13" s="89"/>
      <c r="YR13" s="89"/>
      <c r="YS13" s="89"/>
      <c r="YT13" s="89"/>
      <c r="YU13" s="89"/>
      <c r="YV13" s="89"/>
      <c r="YW13" s="89"/>
      <c r="YX13" s="89"/>
      <c r="YY13" s="89"/>
      <c r="YZ13" s="89"/>
      <c r="ZA13" s="89"/>
      <c r="ZB13" s="89"/>
      <c r="ZC13" s="89"/>
      <c r="ZD13" s="89"/>
      <c r="ZE13" s="89"/>
      <c r="ZF13" s="89"/>
      <c r="ZG13" s="89"/>
      <c r="ZH13" s="89"/>
      <c r="ZI13" s="89"/>
      <c r="ZJ13" s="89"/>
      <c r="ZK13" s="89"/>
      <c r="ZL13" s="89"/>
      <c r="ZM13" s="89"/>
      <c r="ZN13" s="89"/>
      <c r="ZO13" s="89"/>
      <c r="ZP13" s="89"/>
      <c r="ZQ13" s="89"/>
      <c r="ZR13" s="89"/>
      <c r="ZS13" s="89"/>
      <c r="ZT13" s="89"/>
      <c r="ZU13" s="89"/>
      <c r="ZV13" s="89"/>
      <c r="ZW13" s="89"/>
      <c r="ZX13" s="89"/>
      <c r="ZY13" s="89"/>
      <c r="ZZ13" s="89"/>
      <c r="AAA13" s="89"/>
      <c r="AAB13" s="89"/>
      <c r="AAC13" s="89"/>
      <c r="AAD13" s="89"/>
      <c r="AAE13" s="89"/>
      <c r="AAF13" s="89"/>
      <c r="AAG13" s="89"/>
      <c r="AAH13" s="89"/>
      <c r="AAI13" s="89"/>
      <c r="AAJ13" s="89"/>
      <c r="AAK13" s="89"/>
      <c r="AAL13" s="89"/>
      <c r="AAM13" s="89"/>
      <c r="AAN13" s="89"/>
      <c r="AAO13" s="89"/>
      <c r="AAP13" s="89"/>
      <c r="AAQ13" s="89"/>
      <c r="AAR13" s="89"/>
      <c r="AAS13" s="89"/>
      <c r="AAT13" s="89"/>
      <c r="AAU13" s="89"/>
      <c r="AAV13" s="89"/>
      <c r="AAW13" s="89"/>
      <c r="AAX13" s="89"/>
      <c r="AAY13" s="89"/>
      <c r="AAZ13" s="89"/>
      <c r="ABA13" s="89"/>
      <c r="ABB13" s="89"/>
      <c r="ABC13" s="89"/>
      <c r="ABD13" s="89"/>
      <c r="ABE13" s="89"/>
      <c r="ABF13" s="89"/>
      <c r="ABG13" s="89"/>
      <c r="ABH13" s="89"/>
      <c r="ABI13" s="89"/>
      <c r="ABJ13" s="89"/>
      <c r="ABK13" s="89"/>
      <c r="ABL13" s="89"/>
      <c r="ABM13" s="89"/>
      <c r="ABN13" s="89"/>
      <c r="ABO13" s="89"/>
      <c r="ABP13" s="89"/>
      <c r="ABQ13" s="89"/>
      <c r="ABR13" s="89"/>
      <c r="ABS13" s="89"/>
      <c r="ABT13" s="89"/>
      <c r="ABU13" s="89"/>
      <c r="ABV13" s="89"/>
      <c r="ABW13" s="89"/>
      <c r="ABX13" s="89"/>
      <c r="ABY13" s="89"/>
      <c r="ABZ13" s="89"/>
      <c r="ACA13" s="89"/>
      <c r="ACB13" s="89"/>
      <c r="ACC13" s="89"/>
      <c r="ACD13" s="89"/>
      <c r="ACE13" s="89"/>
      <c r="ACF13" s="89"/>
      <c r="ACG13" s="89"/>
      <c r="ACH13" s="89"/>
      <c r="ACI13" s="89"/>
      <c r="ACJ13" s="89"/>
      <c r="ACK13" s="89"/>
      <c r="ACL13" s="89"/>
      <c r="ACM13" s="89"/>
      <c r="ACN13" s="89"/>
      <c r="ACO13" s="89"/>
      <c r="ACP13" s="89"/>
      <c r="ACQ13" s="89"/>
      <c r="ACR13" s="89"/>
      <c r="ACS13" s="89"/>
      <c r="ACT13" s="89"/>
      <c r="ACU13" s="89"/>
      <c r="ACV13" s="89"/>
      <c r="ACW13" s="89"/>
      <c r="ACX13" s="89"/>
      <c r="ACY13" s="89"/>
      <c r="ACZ13" s="89"/>
      <c r="ADA13" s="89"/>
      <c r="ADB13" s="89"/>
      <c r="ADC13" s="89"/>
      <c r="ADD13" s="89"/>
      <c r="ADE13" s="89"/>
      <c r="ADF13" s="89"/>
      <c r="ADG13" s="89"/>
      <c r="ADH13" s="89"/>
      <c r="ADI13" s="89"/>
      <c r="ADJ13" s="89"/>
      <c r="ADK13" s="89"/>
      <c r="ADL13" s="89"/>
      <c r="ADM13" s="89"/>
      <c r="ADN13" s="89"/>
      <c r="ADO13" s="89"/>
      <c r="ADP13" s="89"/>
      <c r="ADQ13" s="89"/>
      <c r="ADR13" s="89"/>
      <c r="ADS13" s="89"/>
      <c r="ADT13" s="89"/>
      <c r="ADU13" s="89"/>
      <c r="ADV13" s="89"/>
      <c r="ADW13" s="89"/>
      <c r="ADX13" s="89"/>
      <c r="ADY13" s="89"/>
      <c r="ADZ13" s="89"/>
      <c r="AEA13" s="89"/>
      <c r="AEB13" s="89"/>
      <c r="AEC13" s="89"/>
      <c r="AED13" s="89"/>
      <c r="AEE13" s="89"/>
      <c r="AEF13" s="89"/>
      <c r="AEG13" s="89"/>
      <c r="AEH13" s="89"/>
      <c r="AEI13" s="89"/>
      <c r="AEJ13" s="89"/>
      <c r="AEK13" s="89"/>
      <c r="AEL13" s="89"/>
      <c r="AEM13" s="89"/>
      <c r="AEN13" s="89"/>
      <c r="AEO13" s="89"/>
      <c r="AEP13" s="89"/>
      <c r="AEQ13" s="89"/>
      <c r="AER13" s="89"/>
      <c r="AES13" s="89"/>
      <c r="AET13" s="89"/>
      <c r="AEU13" s="89"/>
      <c r="AEV13" s="89"/>
      <c r="AEW13" s="89"/>
      <c r="AEX13" s="89"/>
      <c r="AEY13" s="89"/>
      <c r="AEZ13" s="89"/>
      <c r="AFA13" s="89"/>
      <c r="AFB13" s="89"/>
      <c r="AFC13" s="89"/>
      <c r="AFD13" s="89"/>
      <c r="AFE13" s="89"/>
      <c r="AFF13" s="89"/>
      <c r="AFG13" s="89"/>
      <c r="AFH13" s="89"/>
      <c r="AFI13" s="89"/>
      <c r="AFJ13" s="89"/>
      <c r="AFK13" s="89"/>
      <c r="AFL13" s="89"/>
      <c r="AFM13" s="89"/>
      <c r="AFN13" s="89"/>
      <c r="AFO13" s="89"/>
      <c r="AFP13" s="89"/>
      <c r="AFQ13" s="89"/>
      <c r="AFR13" s="89"/>
      <c r="AFS13" s="89"/>
      <c r="AFT13" s="89"/>
      <c r="AFU13" s="89"/>
      <c r="AFV13" s="89"/>
      <c r="AFW13" s="89"/>
      <c r="AFX13" s="89"/>
      <c r="AFY13" s="89"/>
      <c r="AFZ13" s="89"/>
      <c r="AGA13" s="89"/>
      <c r="AGB13" s="89"/>
      <c r="AGC13" s="89"/>
      <c r="AGD13" s="89"/>
      <c r="AGE13" s="89"/>
      <c r="AGF13" s="89"/>
      <c r="AGG13" s="89"/>
      <c r="AGH13" s="89"/>
      <c r="AGI13" s="89"/>
      <c r="AGJ13" s="89"/>
      <c r="AGK13" s="89"/>
      <c r="AGL13" s="89"/>
      <c r="AGM13" s="89"/>
      <c r="AGN13" s="89"/>
      <c r="AGO13" s="89"/>
      <c r="AGP13" s="89"/>
      <c r="AGQ13" s="89"/>
      <c r="AGR13" s="89"/>
      <c r="AGS13" s="89"/>
      <c r="AGT13" s="89"/>
      <c r="AGU13" s="89"/>
      <c r="AGV13" s="89"/>
      <c r="AGW13" s="89"/>
      <c r="AGX13" s="89"/>
      <c r="AGY13" s="89"/>
      <c r="AGZ13" s="89"/>
      <c r="AHA13" s="89"/>
      <c r="AHB13" s="89"/>
      <c r="AHC13" s="89"/>
      <c r="AHD13" s="89"/>
      <c r="AHE13" s="89"/>
      <c r="AHF13" s="89"/>
      <c r="AHG13" s="89"/>
      <c r="AHH13" s="89"/>
      <c r="AHI13" s="89"/>
      <c r="AHJ13" s="89"/>
      <c r="AHK13" s="89"/>
      <c r="AHL13" s="89"/>
      <c r="AHM13" s="89"/>
      <c r="AHN13" s="89"/>
      <c r="AHO13" s="89"/>
      <c r="AHP13" s="89"/>
      <c r="AHQ13" s="89"/>
      <c r="AHR13" s="89"/>
      <c r="AHS13" s="89"/>
      <c r="AHT13" s="89"/>
      <c r="AHU13" s="89"/>
      <c r="AHV13" s="89"/>
      <c r="AHW13" s="89"/>
      <c r="AHX13" s="89"/>
      <c r="AHY13" s="89"/>
      <c r="AHZ13" s="89"/>
      <c r="AIA13" s="89"/>
      <c r="AIB13" s="89"/>
      <c r="AIC13" s="89"/>
      <c r="AID13" s="89"/>
      <c r="AIE13" s="89"/>
      <c r="AIF13" s="89"/>
      <c r="AIG13" s="89"/>
      <c r="AIH13" s="89"/>
      <c r="AII13" s="89"/>
      <c r="AIJ13" s="89"/>
      <c r="AIK13" s="89"/>
      <c r="AIL13" s="89"/>
      <c r="AIM13" s="89"/>
      <c r="AIN13" s="89"/>
      <c r="AIO13" s="89"/>
      <c r="AIP13" s="89"/>
      <c r="AIQ13" s="89"/>
      <c r="AIR13" s="89"/>
      <c r="AIS13" s="89"/>
      <c r="AIT13" s="89"/>
      <c r="AIU13" s="89"/>
      <c r="AIV13" s="89"/>
      <c r="AIW13" s="89"/>
      <c r="AIX13" s="89"/>
      <c r="AIY13" s="89"/>
      <c r="AIZ13" s="89"/>
      <c r="AJA13" s="89"/>
      <c r="AJB13" s="89"/>
      <c r="AJC13" s="89"/>
      <c r="AJD13" s="89"/>
      <c r="AJE13" s="89"/>
      <c r="AJF13" s="89"/>
      <c r="AJG13" s="89"/>
      <c r="AJH13" s="89"/>
      <c r="AJI13" s="89"/>
      <c r="AJJ13" s="89"/>
      <c r="AJK13" s="89"/>
      <c r="AJL13" s="89"/>
      <c r="AJM13" s="89"/>
      <c r="AJN13" s="89"/>
      <c r="AJO13" s="89"/>
      <c r="AJP13" s="89"/>
      <c r="AJQ13" s="89"/>
      <c r="AJR13" s="89"/>
      <c r="AJS13" s="89"/>
      <c r="AJT13" s="89"/>
      <c r="AJU13" s="89"/>
      <c r="AJV13" s="89"/>
      <c r="AJW13" s="89"/>
      <c r="AJX13" s="89"/>
      <c r="AJY13" s="89"/>
      <c r="AJZ13" s="89"/>
      <c r="AKA13" s="89"/>
      <c r="AKB13" s="89"/>
      <c r="AKC13" s="89"/>
      <c r="AKD13" s="89"/>
      <c r="AKE13" s="89"/>
      <c r="AKF13" s="89"/>
      <c r="AKG13" s="89"/>
      <c r="AKH13" s="89"/>
      <c r="AKI13" s="89"/>
      <c r="AKJ13" s="89"/>
      <c r="AKK13" s="89"/>
      <c r="AKL13" s="89"/>
      <c r="AKM13" s="89"/>
      <c r="AKN13" s="89"/>
      <c r="AKO13" s="89"/>
      <c r="AKP13" s="89"/>
      <c r="AKQ13" s="89"/>
      <c r="AKR13" s="89"/>
      <c r="AKS13" s="89"/>
      <c r="AKT13" s="89"/>
      <c r="AKU13" s="89"/>
      <c r="AKV13" s="89"/>
      <c r="AKW13" s="89"/>
      <c r="AKX13" s="89"/>
      <c r="AKY13" s="89"/>
      <c r="AKZ13" s="89"/>
      <c r="ALA13" s="89"/>
      <c r="ALB13" s="89"/>
      <c r="ALC13" s="89"/>
      <c r="ALD13" s="89"/>
      <c r="ALE13" s="89"/>
      <c r="ALF13" s="89"/>
      <c r="ALG13" s="89"/>
      <c r="ALH13" s="89"/>
      <c r="ALI13" s="89"/>
      <c r="ALJ13" s="89"/>
      <c r="ALK13" s="89"/>
      <c r="ALL13" s="89"/>
      <c r="ALM13" s="89"/>
      <c r="ALN13" s="89"/>
      <c r="ALO13" s="89"/>
      <c r="ALP13" s="89"/>
      <c r="ALQ13" s="89"/>
      <c r="ALR13" s="89"/>
      <c r="ALS13" s="89"/>
      <c r="ALT13" s="89"/>
      <c r="ALU13" s="89"/>
      <c r="ALV13" s="89"/>
      <c r="ALW13" s="89"/>
      <c r="ALX13" s="89"/>
      <c r="ALY13" s="89"/>
      <c r="ALZ13" s="89"/>
      <c r="AMA13" s="89"/>
      <c r="AMB13" s="89"/>
      <c r="AMC13" s="89"/>
      <c r="AMD13" s="89"/>
      <c r="AME13" s="89"/>
      <c r="AMF13" s="89"/>
      <c r="AMG13" s="89"/>
      <c r="AMH13" s="89"/>
      <c r="AMI13" s="89"/>
      <c r="AMJ13" s="89"/>
      <c r="AMK13" s="89"/>
      <c r="AML13" s="89"/>
      <c r="AMM13" s="89"/>
      <c r="AMN13" s="89"/>
      <c r="AMO13" s="89"/>
      <c r="AMP13" s="89"/>
      <c r="AMQ13" s="89"/>
      <c r="AMR13" s="89"/>
      <c r="AMS13" s="89"/>
      <c r="AMT13" s="89"/>
      <c r="AMU13" s="89"/>
      <c r="AMV13" s="89"/>
      <c r="AMW13" s="89"/>
      <c r="AMX13" s="89"/>
      <c r="AMY13" s="89"/>
      <c r="AMZ13" s="89"/>
      <c r="ANA13" s="89"/>
      <c r="ANB13" s="89"/>
      <c r="ANC13" s="89"/>
      <c r="AND13" s="89"/>
      <c r="ANE13" s="89"/>
      <c r="ANF13" s="89"/>
      <c r="ANG13" s="89"/>
      <c r="ANH13" s="89"/>
      <c r="ANI13" s="89"/>
      <c r="ANJ13" s="89"/>
      <c r="ANK13" s="89"/>
      <c r="ANL13" s="89"/>
      <c r="ANM13" s="89"/>
      <c r="ANN13" s="89"/>
      <c r="ANO13" s="89"/>
      <c r="ANP13" s="89"/>
      <c r="ANQ13" s="89"/>
      <c r="ANR13" s="89"/>
      <c r="ANS13" s="89"/>
      <c r="ANT13" s="89"/>
      <c r="ANU13" s="89"/>
      <c r="ANV13" s="89"/>
      <c r="ANW13" s="89"/>
      <c r="ANX13" s="89"/>
      <c r="ANY13" s="89"/>
      <c r="ANZ13" s="89"/>
      <c r="AOA13" s="89"/>
      <c r="AOB13" s="89"/>
      <c r="AOC13" s="89"/>
      <c r="AOD13" s="89"/>
      <c r="AOE13" s="89"/>
      <c r="AOF13" s="89"/>
      <c r="AOG13" s="89"/>
      <c r="AOH13" s="89"/>
      <c r="AOI13" s="89"/>
      <c r="AOJ13" s="89"/>
      <c r="AOK13" s="89"/>
      <c r="AOL13" s="89"/>
      <c r="AOM13" s="89"/>
      <c r="AON13" s="89"/>
      <c r="AOO13" s="89"/>
      <c r="AOP13" s="89"/>
      <c r="AOQ13" s="89"/>
      <c r="AOR13" s="89"/>
      <c r="AOS13" s="89"/>
      <c r="AOT13" s="89"/>
      <c r="AOU13" s="89"/>
      <c r="AOV13" s="89"/>
      <c r="AOW13" s="89"/>
      <c r="AOX13" s="89"/>
      <c r="AOY13" s="89"/>
      <c r="AOZ13" s="89"/>
      <c r="APA13" s="89"/>
      <c r="APB13" s="89"/>
      <c r="APC13" s="89"/>
      <c r="APD13" s="89"/>
      <c r="APE13" s="89"/>
      <c r="APF13" s="89"/>
      <c r="APG13" s="89"/>
      <c r="APH13" s="89"/>
      <c r="API13" s="89"/>
      <c r="APJ13" s="89"/>
      <c r="APK13" s="89"/>
      <c r="APL13" s="89"/>
      <c r="APM13" s="89"/>
      <c r="APN13" s="89"/>
      <c r="APO13" s="89"/>
      <c r="APP13" s="89"/>
      <c r="APQ13" s="89"/>
      <c r="APR13" s="89"/>
      <c r="APS13" s="89"/>
      <c r="APT13" s="89"/>
      <c r="APU13" s="89"/>
      <c r="APV13" s="89"/>
      <c r="APW13" s="89"/>
      <c r="APX13" s="89"/>
      <c r="APY13" s="89"/>
      <c r="APZ13" s="89"/>
      <c r="AQA13" s="89"/>
      <c r="AQB13" s="89"/>
      <c r="AQC13" s="89"/>
      <c r="AQD13" s="89"/>
      <c r="AQE13" s="89"/>
      <c r="AQF13" s="89"/>
      <c r="AQG13" s="89"/>
      <c r="AQH13" s="89"/>
      <c r="AQI13" s="89"/>
      <c r="AQJ13" s="89"/>
      <c r="AQK13" s="89"/>
      <c r="AQL13" s="89"/>
      <c r="AQM13" s="89"/>
      <c r="AQN13" s="89"/>
      <c r="AQO13" s="89"/>
      <c r="AQP13" s="89"/>
      <c r="AQQ13" s="89"/>
      <c r="AQR13" s="89"/>
      <c r="AQS13" s="89"/>
      <c r="AQT13" s="89"/>
      <c r="AQU13" s="89"/>
      <c r="AQV13" s="89"/>
      <c r="AQW13" s="89"/>
      <c r="AQX13" s="89"/>
      <c r="AQY13" s="89"/>
      <c r="AQZ13" s="89"/>
      <c r="ARA13" s="89"/>
      <c r="ARB13" s="89"/>
      <c r="ARC13" s="89"/>
      <c r="ARD13" s="89"/>
      <c r="ARE13" s="89"/>
      <c r="ARF13" s="89"/>
      <c r="ARG13" s="89"/>
      <c r="ARH13" s="89"/>
      <c r="ARI13" s="89"/>
      <c r="ARJ13" s="89"/>
      <c r="ARK13" s="89"/>
      <c r="ARL13" s="89"/>
      <c r="ARM13" s="89"/>
      <c r="ARN13" s="89"/>
      <c r="ARO13" s="89"/>
      <c r="ARP13" s="89"/>
      <c r="ARQ13" s="89"/>
      <c r="ARR13" s="89"/>
      <c r="ARS13" s="89"/>
      <c r="ART13" s="89"/>
      <c r="ARU13" s="89"/>
      <c r="ARV13" s="89"/>
      <c r="ARW13" s="89"/>
      <c r="ARX13" s="89"/>
      <c r="ARY13" s="89"/>
      <c r="ARZ13" s="89"/>
      <c r="ASA13" s="89"/>
      <c r="ASB13" s="89"/>
      <c r="ASC13" s="89"/>
      <c r="ASD13" s="89"/>
      <c r="ASE13" s="89"/>
      <c r="ASF13" s="89"/>
      <c r="ASG13" s="89"/>
      <c r="ASH13" s="89"/>
      <c r="ASI13" s="89"/>
      <c r="ASJ13" s="89"/>
      <c r="ASK13" s="89"/>
      <c r="ASL13" s="89"/>
      <c r="ASM13" s="89"/>
      <c r="ASN13" s="89"/>
      <c r="ASO13" s="89"/>
      <c r="ASP13" s="89"/>
      <c r="ASQ13" s="89"/>
      <c r="ASR13" s="89"/>
      <c r="ASS13" s="89"/>
      <c r="AST13" s="89"/>
      <c r="ASU13" s="89"/>
      <c r="ASV13" s="89"/>
      <c r="ASW13" s="89"/>
      <c r="ASX13" s="89"/>
      <c r="ASY13" s="89"/>
      <c r="ASZ13" s="89"/>
      <c r="ATA13" s="89"/>
      <c r="ATB13" s="89"/>
      <c r="ATC13" s="89"/>
      <c r="ATD13" s="89"/>
      <c r="ATE13" s="89"/>
      <c r="ATF13" s="89"/>
      <c r="ATG13" s="89"/>
      <c r="ATH13" s="89"/>
      <c r="ATI13" s="89"/>
      <c r="ATJ13" s="89"/>
      <c r="ATK13" s="89"/>
      <c r="ATL13" s="89"/>
      <c r="ATM13" s="89"/>
      <c r="ATN13" s="89"/>
      <c r="ATO13" s="89"/>
      <c r="ATP13" s="89"/>
      <c r="ATQ13" s="89"/>
      <c r="ATR13" s="89"/>
      <c r="ATS13" s="89"/>
      <c r="ATT13" s="89"/>
      <c r="ATU13" s="89"/>
      <c r="ATV13" s="89"/>
      <c r="ATW13" s="89"/>
      <c r="ATX13" s="89"/>
      <c r="ATY13" s="89"/>
      <c r="ATZ13" s="89"/>
      <c r="AUA13" s="89"/>
      <c r="AUB13" s="89"/>
      <c r="AUC13" s="89"/>
      <c r="AUD13" s="89"/>
      <c r="AUE13" s="89"/>
      <c r="AUF13" s="89"/>
      <c r="AUG13" s="89"/>
      <c r="AUH13" s="89"/>
      <c r="AUI13" s="89"/>
      <c r="AUJ13" s="89"/>
      <c r="AUK13" s="89"/>
      <c r="AUL13" s="89"/>
      <c r="AUM13" s="89"/>
      <c r="AUN13" s="89"/>
      <c r="AUO13" s="89"/>
      <c r="AUP13" s="89"/>
      <c r="AUQ13" s="89"/>
      <c r="AUR13" s="89"/>
      <c r="AUS13" s="89"/>
      <c r="AUT13" s="89"/>
      <c r="AUU13" s="89"/>
      <c r="AUV13" s="89"/>
      <c r="AUW13" s="89"/>
      <c r="AUX13" s="89"/>
      <c r="AUY13" s="89"/>
      <c r="AUZ13" s="89"/>
      <c r="AVA13" s="89"/>
      <c r="AVB13" s="89"/>
      <c r="AVC13" s="89"/>
      <c r="AVD13" s="89"/>
      <c r="AVE13" s="89"/>
      <c r="AVF13" s="89"/>
      <c r="AVG13" s="89"/>
      <c r="AVH13" s="89"/>
      <c r="AVI13" s="89"/>
      <c r="AVJ13" s="89"/>
      <c r="AVK13" s="89"/>
      <c r="AVL13" s="89"/>
      <c r="AVM13" s="89"/>
      <c r="AVN13" s="89"/>
      <c r="AVO13" s="89"/>
      <c r="AVP13" s="89"/>
      <c r="AVQ13" s="89"/>
      <c r="AVR13" s="89"/>
      <c r="AVS13" s="89"/>
      <c r="AVT13" s="89"/>
      <c r="AVU13" s="89"/>
      <c r="AVV13" s="89"/>
      <c r="AVW13" s="89"/>
      <c r="AVX13" s="89"/>
      <c r="AVY13" s="89"/>
      <c r="AVZ13" s="89"/>
      <c r="AWA13" s="89"/>
      <c r="AWB13" s="89"/>
      <c r="AWC13" s="89"/>
      <c r="AWD13" s="89"/>
      <c r="AWE13" s="89"/>
      <c r="AWF13" s="89"/>
      <c r="AWG13" s="89"/>
      <c r="AWH13" s="89"/>
      <c r="AWI13" s="89"/>
      <c r="AWJ13" s="89"/>
      <c r="AWK13" s="89"/>
      <c r="AWL13" s="89"/>
      <c r="AWM13" s="89"/>
      <c r="AWN13" s="89"/>
      <c r="AWO13" s="89"/>
      <c r="AWP13" s="89"/>
      <c r="AWQ13" s="89"/>
      <c r="AWR13" s="89"/>
      <c r="AWS13" s="89"/>
      <c r="AWT13" s="89"/>
      <c r="AWU13" s="89"/>
      <c r="AWV13" s="89"/>
      <c r="AWW13" s="89"/>
      <c r="AWX13" s="89"/>
      <c r="AWY13" s="89"/>
      <c r="AWZ13" s="89"/>
      <c r="AXA13" s="89"/>
      <c r="AXB13" s="89"/>
      <c r="AXC13" s="89"/>
      <c r="AXD13" s="89"/>
      <c r="AXE13" s="89"/>
      <c r="AXF13" s="89"/>
      <c r="AXG13" s="89"/>
      <c r="AXH13" s="89"/>
      <c r="AXI13" s="89"/>
      <c r="AXJ13" s="89"/>
      <c r="AXK13" s="89"/>
      <c r="AXL13" s="89"/>
      <c r="AXM13" s="89"/>
      <c r="AXN13" s="89"/>
      <c r="AXO13" s="89"/>
      <c r="AXP13" s="89"/>
      <c r="AXQ13" s="89"/>
      <c r="AXR13" s="89"/>
      <c r="AXS13" s="89"/>
      <c r="AXT13" s="89"/>
      <c r="AXU13" s="89"/>
      <c r="AXV13" s="89"/>
      <c r="AXW13" s="89"/>
      <c r="AXX13" s="89"/>
      <c r="AXY13" s="89"/>
      <c r="AXZ13" s="89"/>
      <c r="AYA13" s="89"/>
      <c r="AYB13" s="89"/>
      <c r="AYC13" s="89"/>
      <c r="AYD13" s="89"/>
      <c r="AYE13" s="89"/>
      <c r="AYF13" s="89"/>
      <c r="AYG13" s="89"/>
      <c r="AYH13" s="89"/>
      <c r="AYI13" s="89"/>
      <c r="AYJ13" s="89"/>
      <c r="AYK13" s="89"/>
      <c r="AYL13" s="89"/>
      <c r="AYM13" s="89"/>
      <c r="AYN13" s="89"/>
      <c r="AYO13" s="89"/>
      <c r="AYP13" s="89"/>
      <c r="AYQ13" s="89"/>
      <c r="AYR13" s="89"/>
      <c r="AYS13" s="89"/>
      <c r="AYT13" s="89"/>
      <c r="AYU13" s="89"/>
      <c r="AYV13" s="89"/>
      <c r="AYW13" s="89"/>
      <c r="AYX13" s="89"/>
      <c r="AYY13" s="89"/>
      <c r="AYZ13" s="89"/>
      <c r="AZA13" s="89"/>
      <c r="AZB13" s="89"/>
      <c r="AZC13" s="89"/>
      <c r="AZD13" s="89"/>
      <c r="AZE13" s="89"/>
      <c r="AZF13" s="89"/>
      <c r="AZG13" s="89"/>
      <c r="AZH13" s="89"/>
      <c r="AZI13" s="89"/>
      <c r="AZJ13" s="89"/>
      <c r="AZK13" s="89"/>
      <c r="AZL13" s="89"/>
      <c r="AZM13" s="89"/>
      <c r="AZN13" s="89"/>
      <c r="AZO13" s="89"/>
      <c r="AZP13" s="89"/>
      <c r="AZQ13" s="89"/>
      <c r="AZR13" s="89"/>
      <c r="AZS13" s="89"/>
      <c r="AZT13" s="89"/>
      <c r="AZU13" s="89"/>
      <c r="AZV13" s="89"/>
      <c r="AZW13" s="89"/>
      <c r="AZX13" s="89"/>
      <c r="AZY13" s="89"/>
      <c r="AZZ13" s="89"/>
      <c r="BAA13" s="89"/>
      <c r="BAB13" s="89"/>
      <c r="BAC13" s="89"/>
      <c r="BAD13" s="89"/>
      <c r="BAE13" s="89"/>
      <c r="BAF13" s="89"/>
      <c r="BAG13" s="89"/>
      <c r="BAH13" s="89"/>
      <c r="BAI13" s="89"/>
      <c r="BAJ13" s="89"/>
      <c r="BAK13" s="89"/>
      <c r="BAL13" s="89"/>
      <c r="BAM13" s="89"/>
      <c r="BAN13" s="89"/>
      <c r="BAO13" s="89"/>
      <c r="BAP13" s="89"/>
      <c r="BAQ13" s="89"/>
      <c r="BAR13" s="89"/>
      <c r="BAS13" s="89"/>
      <c r="BAT13" s="89"/>
      <c r="BAU13" s="89"/>
      <c r="BAV13" s="89"/>
      <c r="BAW13" s="89"/>
      <c r="BAX13" s="89"/>
      <c r="BAY13" s="89"/>
      <c r="BAZ13" s="89"/>
      <c r="BBA13" s="89"/>
      <c r="BBB13" s="89"/>
      <c r="BBC13" s="89"/>
      <c r="BBD13" s="89"/>
      <c r="BBE13" s="89"/>
      <c r="BBF13" s="89"/>
      <c r="BBG13" s="89"/>
      <c r="BBH13" s="89"/>
      <c r="BBI13" s="89"/>
      <c r="BBJ13" s="89"/>
      <c r="BBK13" s="89"/>
      <c r="BBL13" s="89"/>
      <c r="BBM13" s="89"/>
      <c r="BBN13" s="89"/>
      <c r="BBO13" s="89"/>
      <c r="BBP13" s="89"/>
      <c r="BBQ13" s="89"/>
      <c r="BBR13" s="89"/>
      <c r="BBS13" s="89"/>
      <c r="BBT13" s="89"/>
      <c r="BBU13" s="89"/>
      <c r="BBV13" s="89"/>
      <c r="BBW13" s="89"/>
      <c r="BBX13" s="89"/>
      <c r="BBY13" s="89"/>
      <c r="BBZ13" s="89"/>
      <c r="BCA13" s="89"/>
      <c r="BCB13" s="89"/>
      <c r="BCC13" s="89"/>
      <c r="BCD13" s="89"/>
      <c r="BCE13" s="89"/>
      <c r="BCF13" s="89"/>
      <c r="BCG13" s="89"/>
      <c r="BCH13" s="89"/>
      <c r="BCI13" s="89"/>
      <c r="BCJ13" s="89"/>
      <c r="BCK13" s="89"/>
      <c r="BCL13" s="89"/>
      <c r="BCM13" s="89"/>
      <c r="BCN13" s="89"/>
      <c r="BCO13" s="89"/>
      <c r="BCP13" s="89"/>
      <c r="BCQ13" s="89"/>
      <c r="BCR13" s="89"/>
      <c r="BCS13" s="89"/>
      <c r="BCT13" s="89"/>
      <c r="BCU13" s="89"/>
      <c r="BCV13" s="89"/>
      <c r="BCW13" s="89"/>
      <c r="BCX13" s="89"/>
      <c r="BCY13" s="89"/>
      <c r="BCZ13" s="89"/>
      <c r="BDA13" s="89"/>
      <c r="BDB13" s="89"/>
      <c r="BDC13" s="89"/>
      <c r="BDD13" s="89"/>
      <c r="BDE13" s="89"/>
      <c r="BDF13" s="89"/>
      <c r="BDG13" s="89"/>
      <c r="BDH13" s="89"/>
      <c r="BDI13" s="89"/>
      <c r="BDJ13" s="89"/>
      <c r="BDK13" s="89"/>
      <c r="BDL13" s="89"/>
      <c r="BDM13" s="89"/>
      <c r="BDN13" s="89"/>
      <c r="BDO13" s="89"/>
      <c r="BDP13" s="89"/>
      <c r="BDQ13" s="89"/>
      <c r="BDR13" s="89"/>
      <c r="BDS13" s="89"/>
      <c r="BDT13" s="89"/>
      <c r="BDU13" s="89"/>
      <c r="BDV13" s="89"/>
      <c r="BDW13" s="89"/>
      <c r="BDX13" s="89"/>
      <c r="BDY13" s="89"/>
      <c r="BDZ13" s="89"/>
      <c r="BEA13" s="89"/>
      <c r="BEB13" s="89"/>
      <c r="BEC13" s="89"/>
      <c r="BED13" s="89"/>
      <c r="BEE13" s="89"/>
      <c r="BEF13" s="89"/>
      <c r="BEG13" s="89"/>
      <c r="BEH13" s="89"/>
      <c r="BEI13" s="89"/>
      <c r="BEJ13" s="89"/>
      <c r="BEK13" s="89"/>
      <c r="BEL13" s="89"/>
      <c r="BEM13" s="89"/>
      <c r="BEN13" s="89"/>
      <c r="BEO13" s="89"/>
      <c r="BEP13" s="89"/>
      <c r="BEQ13" s="89"/>
      <c r="BER13" s="89"/>
      <c r="BES13" s="89"/>
      <c r="BET13" s="89"/>
      <c r="BEU13" s="89"/>
      <c r="BEV13" s="89"/>
      <c r="BEW13" s="89"/>
      <c r="BEX13" s="89"/>
      <c r="BEY13" s="89"/>
      <c r="BEZ13" s="89"/>
      <c r="BFA13" s="89"/>
      <c r="BFB13" s="89"/>
      <c r="BFC13" s="89"/>
      <c r="BFD13" s="89"/>
      <c r="BFE13" s="89"/>
      <c r="BFF13" s="89"/>
      <c r="BFG13" s="89"/>
      <c r="BFH13" s="89"/>
      <c r="BFI13" s="89"/>
      <c r="BFJ13" s="89"/>
      <c r="BFK13" s="89"/>
      <c r="BFL13" s="89"/>
      <c r="BFM13" s="89"/>
      <c r="BFN13" s="89"/>
      <c r="BFO13" s="89"/>
      <c r="BFP13" s="89"/>
      <c r="BFQ13" s="89"/>
      <c r="BFR13" s="89"/>
      <c r="BFS13" s="89"/>
      <c r="BFT13" s="89"/>
      <c r="BFU13" s="89"/>
      <c r="BFV13" s="89"/>
      <c r="BFW13" s="89"/>
      <c r="BFX13" s="89"/>
      <c r="BFY13" s="89"/>
      <c r="BFZ13" s="89"/>
      <c r="BGA13" s="89"/>
      <c r="BGB13" s="89"/>
      <c r="BGC13" s="89"/>
      <c r="BGD13" s="89"/>
      <c r="BGE13" s="89"/>
      <c r="BGF13" s="89"/>
      <c r="BGG13" s="89"/>
      <c r="BGH13" s="89"/>
      <c r="BGI13" s="89"/>
      <c r="BGJ13" s="89"/>
      <c r="BGK13" s="89"/>
      <c r="BGL13" s="89"/>
      <c r="BGM13" s="89"/>
      <c r="BGN13" s="89"/>
      <c r="BGO13" s="89"/>
      <c r="BGP13" s="89"/>
      <c r="BGQ13" s="89"/>
      <c r="BGR13" s="89"/>
      <c r="BGS13" s="89"/>
      <c r="BGT13" s="89"/>
      <c r="BGU13" s="89"/>
      <c r="BGV13" s="89"/>
      <c r="BGW13" s="89"/>
      <c r="BGX13" s="89"/>
      <c r="BGY13" s="89"/>
      <c r="BGZ13" s="89"/>
      <c r="BHA13" s="89"/>
      <c r="BHB13" s="89"/>
      <c r="BHC13" s="89"/>
      <c r="BHD13" s="89"/>
      <c r="BHE13" s="89"/>
      <c r="BHF13" s="89"/>
      <c r="BHG13" s="89"/>
      <c r="BHH13" s="89"/>
      <c r="BHI13" s="89"/>
      <c r="BHJ13" s="89"/>
      <c r="BHK13" s="89"/>
      <c r="BHL13" s="89"/>
      <c r="BHM13" s="89"/>
      <c r="BHN13" s="89"/>
      <c r="BHO13" s="89"/>
      <c r="BHP13" s="89"/>
      <c r="BHQ13" s="89"/>
      <c r="BHR13" s="89"/>
      <c r="BHS13" s="89"/>
      <c r="BHT13" s="89"/>
      <c r="BHU13" s="89"/>
      <c r="BHV13" s="89"/>
      <c r="BHW13" s="89"/>
      <c r="BHX13" s="89"/>
      <c r="BHY13" s="89"/>
      <c r="BHZ13" s="89"/>
      <c r="BIA13" s="89"/>
      <c r="BIB13" s="89"/>
      <c r="BIC13" s="89"/>
      <c r="BID13" s="89"/>
      <c r="BIE13" s="89"/>
      <c r="BIF13" s="89"/>
      <c r="BIG13" s="89"/>
      <c r="BIH13" s="89"/>
      <c r="BII13" s="89"/>
      <c r="BIJ13" s="89"/>
      <c r="BIK13" s="89"/>
      <c r="BIL13" s="89"/>
      <c r="BIM13" s="89"/>
      <c r="BIN13" s="89"/>
      <c r="BIO13" s="89"/>
      <c r="BIP13" s="89"/>
      <c r="BIQ13" s="89"/>
      <c r="BIR13" s="89"/>
      <c r="BIS13" s="89"/>
      <c r="BIT13" s="89"/>
      <c r="BIU13" s="89"/>
      <c r="BIV13" s="89"/>
      <c r="BIW13" s="89"/>
      <c r="BIX13" s="89"/>
      <c r="BIY13" s="89"/>
      <c r="BIZ13" s="89"/>
      <c r="BJA13" s="89"/>
      <c r="BJB13" s="89"/>
      <c r="BJC13" s="89"/>
      <c r="BJD13" s="89"/>
      <c r="BJE13" s="89"/>
      <c r="BJF13" s="89"/>
      <c r="BJG13" s="89"/>
      <c r="BJH13" s="89"/>
      <c r="BJI13" s="89"/>
      <c r="BJJ13" s="89"/>
      <c r="BJK13" s="89"/>
      <c r="BJL13" s="89"/>
      <c r="BJM13" s="89"/>
      <c r="BJN13" s="89"/>
      <c r="BJO13" s="89"/>
      <c r="BJP13" s="89"/>
      <c r="BJQ13" s="89"/>
      <c r="BJR13" s="89"/>
      <c r="BJS13" s="89"/>
      <c r="BJT13" s="89"/>
      <c r="BJU13" s="89"/>
      <c r="BJV13" s="89"/>
      <c r="BJW13" s="89"/>
      <c r="BJX13" s="89"/>
      <c r="BJY13" s="89"/>
      <c r="BJZ13" s="89"/>
      <c r="BKA13" s="89"/>
      <c r="BKB13" s="89"/>
      <c r="BKC13" s="89"/>
      <c r="BKD13" s="89"/>
      <c r="BKE13" s="89"/>
      <c r="BKF13" s="89"/>
      <c r="BKG13" s="89"/>
      <c r="BKH13" s="89"/>
      <c r="BKI13" s="89"/>
      <c r="BKJ13" s="89"/>
      <c r="BKK13" s="89"/>
      <c r="BKL13" s="89"/>
      <c r="BKM13" s="89"/>
      <c r="BKN13" s="89"/>
      <c r="BKO13" s="89"/>
      <c r="BKP13" s="89"/>
      <c r="BKQ13" s="89"/>
      <c r="BKR13" s="89"/>
      <c r="BKS13" s="89"/>
      <c r="BKT13" s="89"/>
      <c r="BKU13" s="89"/>
      <c r="BKV13" s="89"/>
      <c r="BKW13" s="89"/>
      <c r="BKX13" s="89"/>
      <c r="BKY13" s="89"/>
      <c r="BKZ13" s="89"/>
      <c r="BLA13" s="89"/>
      <c r="BLB13" s="89"/>
      <c r="BLC13" s="89"/>
      <c r="BLD13" s="89"/>
      <c r="BLE13" s="89"/>
      <c r="BLF13" s="89"/>
      <c r="BLG13" s="89"/>
      <c r="BLH13" s="89"/>
      <c r="BLI13" s="89"/>
      <c r="BLJ13" s="89"/>
      <c r="BLK13" s="89"/>
      <c r="BLL13" s="89"/>
      <c r="BLM13" s="89"/>
      <c r="BLN13" s="89"/>
      <c r="BLO13" s="89"/>
      <c r="BLP13" s="89"/>
      <c r="BLQ13" s="89"/>
      <c r="BLR13" s="89"/>
      <c r="BLS13" s="89"/>
      <c r="BLT13" s="89"/>
      <c r="BLU13" s="89"/>
      <c r="BLV13" s="89"/>
      <c r="BLW13" s="89"/>
      <c r="BLX13" s="89"/>
      <c r="BLY13" s="89"/>
      <c r="BLZ13" s="89"/>
      <c r="BMA13" s="89"/>
      <c r="BMB13" s="89"/>
      <c r="BMC13" s="89"/>
      <c r="BMD13" s="89"/>
      <c r="BME13" s="89"/>
      <c r="BMF13" s="89"/>
      <c r="BMG13" s="89"/>
      <c r="BMH13" s="89"/>
      <c r="BMI13" s="89"/>
      <c r="BMJ13" s="89"/>
      <c r="BMK13" s="89"/>
      <c r="BML13" s="89"/>
      <c r="BMM13" s="89"/>
      <c r="BMN13" s="89"/>
      <c r="BMO13" s="89"/>
      <c r="BMP13" s="89"/>
      <c r="BMQ13" s="89"/>
      <c r="BMR13" s="89"/>
      <c r="BMS13" s="89"/>
      <c r="BMT13" s="89"/>
      <c r="BMU13" s="89"/>
      <c r="BMV13" s="89"/>
      <c r="BMW13" s="89"/>
      <c r="BMX13" s="89"/>
      <c r="BMY13" s="89"/>
      <c r="BMZ13" s="89"/>
      <c r="BNA13" s="89"/>
      <c r="BNB13" s="89"/>
      <c r="BNC13" s="89"/>
      <c r="BND13" s="89"/>
      <c r="BNE13" s="89"/>
      <c r="BNF13" s="89"/>
      <c r="BNG13" s="89"/>
      <c r="BNH13" s="89"/>
      <c r="BNI13" s="89"/>
      <c r="BNJ13" s="89"/>
      <c r="BNK13" s="89"/>
      <c r="BNL13" s="89"/>
      <c r="BNM13" s="89"/>
      <c r="BNN13" s="89"/>
      <c r="BNO13" s="89"/>
      <c r="BNP13" s="89"/>
      <c r="BNQ13" s="89"/>
      <c r="BNR13" s="89"/>
      <c r="BNS13" s="89"/>
      <c r="BNT13" s="89"/>
      <c r="BNU13" s="89"/>
      <c r="BNV13" s="89"/>
      <c r="BNW13" s="89"/>
      <c r="BNX13" s="89"/>
      <c r="BNY13" s="89"/>
      <c r="BNZ13" s="89"/>
      <c r="BOA13" s="89"/>
      <c r="BOB13" s="89"/>
      <c r="BOC13" s="89"/>
      <c r="BOD13" s="89"/>
      <c r="BOE13" s="89"/>
      <c r="BOF13" s="89"/>
      <c r="BOG13" s="89"/>
      <c r="BOH13" s="89"/>
      <c r="BOI13" s="89"/>
      <c r="BOJ13" s="89"/>
      <c r="BOK13" s="89"/>
      <c r="BOL13" s="89"/>
      <c r="BOM13" s="89"/>
      <c r="BON13" s="89"/>
      <c r="BOO13" s="89"/>
      <c r="BOP13" s="89"/>
      <c r="BOQ13" s="89"/>
      <c r="BOR13" s="89"/>
      <c r="BOS13" s="89"/>
      <c r="BOT13" s="89"/>
      <c r="BOU13" s="89"/>
      <c r="BOV13" s="89"/>
      <c r="BOW13" s="89"/>
      <c r="BOX13" s="89"/>
      <c r="BOY13" s="89"/>
      <c r="BOZ13" s="89"/>
      <c r="BPA13" s="89"/>
      <c r="BPB13" s="89"/>
      <c r="BPC13" s="89"/>
      <c r="BPD13" s="89"/>
      <c r="BPE13" s="89"/>
      <c r="BPF13" s="89"/>
      <c r="BPG13" s="89"/>
      <c r="BPH13" s="89"/>
      <c r="BPI13" s="89"/>
      <c r="BPJ13" s="89"/>
      <c r="BPK13" s="89"/>
      <c r="BPL13" s="89"/>
      <c r="BPM13" s="89"/>
      <c r="BPN13" s="89"/>
      <c r="BPO13" s="89"/>
      <c r="BPP13" s="89"/>
      <c r="BPQ13" s="89"/>
      <c r="BPR13" s="89"/>
      <c r="BPS13" s="89"/>
      <c r="BPT13" s="89"/>
      <c r="BPU13" s="89"/>
      <c r="BPV13" s="89"/>
      <c r="BPW13" s="89"/>
      <c r="BPX13" s="89"/>
      <c r="BPY13" s="89"/>
      <c r="BPZ13" s="89"/>
      <c r="BQA13" s="89"/>
      <c r="BQB13" s="89"/>
      <c r="BQC13" s="89"/>
      <c r="BQD13" s="89"/>
      <c r="BQE13" s="89"/>
      <c r="BQF13" s="89"/>
      <c r="BQG13" s="89"/>
      <c r="BQH13" s="89"/>
      <c r="BQI13" s="89"/>
      <c r="BQJ13" s="89"/>
      <c r="BQK13" s="89"/>
      <c r="BQL13" s="89"/>
      <c r="BQM13" s="89"/>
      <c r="BQN13" s="89"/>
      <c r="BQO13" s="89"/>
      <c r="BQP13" s="89"/>
      <c r="BQQ13" s="89"/>
      <c r="BQR13" s="89"/>
      <c r="BQS13" s="89"/>
      <c r="BQT13" s="89"/>
      <c r="BQU13" s="89"/>
      <c r="BQV13" s="89"/>
      <c r="BQW13" s="89"/>
      <c r="BQX13" s="89"/>
      <c r="BQY13" s="89"/>
      <c r="BQZ13" s="89"/>
      <c r="BRA13" s="89"/>
      <c r="BRB13" s="89"/>
      <c r="BRC13" s="89"/>
      <c r="BRD13" s="89"/>
      <c r="BRE13" s="89"/>
      <c r="BRF13" s="89"/>
      <c r="BRG13" s="89"/>
      <c r="BRH13" s="89"/>
      <c r="BRI13" s="89"/>
      <c r="BRJ13" s="89"/>
      <c r="BRK13" s="89"/>
      <c r="BRL13" s="89"/>
      <c r="BRM13" s="89"/>
      <c r="BRN13" s="89"/>
      <c r="BRO13" s="89"/>
      <c r="BRP13" s="89"/>
      <c r="BRQ13" s="89"/>
      <c r="BRR13" s="89"/>
      <c r="BRS13" s="89"/>
      <c r="BRT13" s="89"/>
      <c r="BRU13" s="89"/>
      <c r="BRV13" s="89"/>
      <c r="BRW13" s="89"/>
      <c r="BRX13" s="89"/>
      <c r="BRY13" s="89"/>
      <c r="BRZ13" s="89"/>
      <c r="BSA13" s="89"/>
      <c r="BSB13" s="89"/>
      <c r="BSC13" s="89"/>
      <c r="BSD13" s="89"/>
      <c r="BSE13" s="89"/>
      <c r="BSF13" s="89"/>
      <c r="BSG13" s="89"/>
      <c r="BSH13" s="89"/>
      <c r="BSI13" s="89"/>
      <c r="BSJ13" s="89"/>
      <c r="BSK13" s="89"/>
      <c r="BSL13" s="89"/>
      <c r="BSM13" s="89"/>
      <c r="BSN13" s="89"/>
      <c r="BSO13" s="89"/>
      <c r="BSP13" s="89"/>
      <c r="BSQ13" s="89"/>
      <c r="BSR13" s="89"/>
      <c r="BSS13" s="89"/>
      <c r="BST13" s="89"/>
      <c r="BSU13" s="89"/>
      <c r="BSV13" s="89"/>
      <c r="BSW13" s="89"/>
      <c r="BSX13" s="89"/>
      <c r="BSY13" s="89"/>
      <c r="BSZ13" s="89"/>
      <c r="BTA13" s="89"/>
      <c r="BTB13" s="89"/>
      <c r="BTC13" s="89"/>
      <c r="BTD13" s="89"/>
      <c r="BTE13" s="89"/>
      <c r="BTF13" s="89"/>
      <c r="BTG13" s="89"/>
      <c r="BTH13" s="89"/>
      <c r="BTI13" s="89"/>
      <c r="BTJ13" s="89"/>
      <c r="BTK13" s="89"/>
      <c r="BTL13" s="89"/>
      <c r="BTM13" s="89"/>
      <c r="BTN13" s="89"/>
      <c r="BTO13" s="89"/>
      <c r="BTP13" s="89"/>
      <c r="BTQ13" s="89"/>
      <c r="BTR13" s="89"/>
      <c r="BTS13" s="89"/>
      <c r="BTT13" s="89"/>
      <c r="BTU13" s="89"/>
      <c r="BTV13" s="89"/>
      <c r="BTW13" s="89"/>
      <c r="BTX13" s="89"/>
      <c r="BTY13" s="89"/>
      <c r="BTZ13" s="89"/>
      <c r="BUA13" s="89"/>
      <c r="BUB13" s="89"/>
      <c r="BUC13" s="89"/>
      <c r="BUD13" s="89"/>
      <c r="BUE13" s="89"/>
      <c r="BUF13" s="89"/>
      <c r="BUG13" s="89"/>
      <c r="BUH13" s="89"/>
      <c r="BUI13" s="89"/>
      <c r="BUJ13" s="89"/>
      <c r="BUK13" s="89"/>
      <c r="BUL13" s="89"/>
      <c r="BUM13" s="89"/>
      <c r="BUN13" s="89"/>
      <c r="BUO13" s="89"/>
      <c r="BUP13" s="89"/>
      <c r="BUQ13" s="89"/>
      <c r="BUR13" s="89"/>
      <c r="BUS13" s="89"/>
      <c r="BUT13" s="89"/>
      <c r="BUU13" s="89"/>
      <c r="BUV13" s="89"/>
      <c r="BUW13" s="89"/>
      <c r="BUX13" s="89"/>
      <c r="BUY13" s="89"/>
      <c r="BUZ13" s="89"/>
      <c r="BVA13" s="89"/>
      <c r="BVB13" s="89"/>
      <c r="BVC13" s="89"/>
      <c r="BVD13" s="89"/>
      <c r="BVE13" s="89"/>
      <c r="BVF13" s="89"/>
      <c r="BVG13" s="89"/>
      <c r="BVH13" s="89"/>
      <c r="BVI13" s="89"/>
      <c r="BVJ13" s="89"/>
      <c r="BVK13" s="89"/>
      <c r="BVL13" s="89"/>
      <c r="BVM13" s="89"/>
      <c r="BVN13" s="89"/>
      <c r="BVO13" s="89"/>
      <c r="BVP13" s="89"/>
      <c r="BVQ13" s="89"/>
      <c r="BVR13" s="89"/>
      <c r="BVS13" s="89"/>
      <c r="BVT13" s="89"/>
      <c r="BVU13" s="89"/>
      <c r="BVV13" s="89"/>
      <c r="BVW13" s="89"/>
      <c r="BVX13" s="89"/>
      <c r="BVY13" s="89"/>
      <c r="BVZ13" s="89"/>
      <c r="BWA13" s="89"/>
      <c r="BWB13" s="89"/>
      <c r="BWC13" s="89"/>
      <c r="BWD13" s="89"/>
      <c r="BWE13" s="89"/>
      <c r="BWF13" s="89"/>
      <c r="BWG13" s="89"/>
      <c r="BWH13" s="89"/>
      <c r="BWI13" s="89"/>
      <c r="BWJ13" s="89"/>
      <c r="BWK13" s="89"/>
      <c r="BWL13" s="89"/>
      <c r="BWM13" s="89"/>
      <c r="BWN13" s="89"/>
      <c r="BWO13" s="89"/>
      <c r="BWP13" s="89"/>
      <c r="BWQ13" s="89"/>
      <c r="BWR13" s="89"/>
      <c r="BWS13" s="89"/>
      <c r="BWT13" s="89"/>
      <c r="BWU13" s="89"/>
      <c r="BWV13" s="89"/>
      <c r="BWW13" s="89"/>
      <c r="BWX13" s="89"/>
      <c r="BWY13" s="89"/>
      <c r="BWZ13" s="89"/>
      <c r="BXA13" s="89"/>
      <c r="BXB13" s="89"/>
      <c r="BXC13" s="89"/>
      <c r="BXD13" s="89"/>
      <c r="BXE13" s="89"/>
      <c r="BXF13" s="89"/>
      <c r="BXG13" s="89"/>
      <c r="BXH13" s="89"/>
      <c r="BXI13" s="89"/>
      <c r="BXJ13" s="89"/>
      <c r="BXK13" s="89"/>
      <c r="BXL13" s="89"/>
      <c r="BXM13" s="89"/>
      <c r="BXN13" s="89"/>
      <c r="BXO13" s="89"/>
      <c r="BXP13" s="89"/>
      <c r="BXQ13" s="89"/>
      <c r="BXR13" s="89"/>
      <c r="BXS13" s="89"/>
      <c r="BXT13" s="89"/>
      <c r="BXU13" s="89"/>
      <c r="BXV13" s="89"/>
      <c r="BXW13" s="89"/>
      <c r="BXX13" s="89"/>
      <c r="BXY13" s="89"/>
      <c r="BXZ13" s="89"/>
      <c r="BYA13" s="89"/>
      <c r="BYB13" s="89"/>
      <c r="BYC13" s="89"/>
      <c r="BYD13" s="89"/>
      <c r="BYE13" s="89"/>
      <c r="BYF13" s="89"/>
      <c r="BYG13" s="89"/>
      <c r="BYH13" s="89"/>
      <c r="BYI13" s="89"/>
      <c r="BYJ13" s="89"/>
      <c r="BYK13" s="89"/>
      <c r="BYL13" s="89"/>
      <c r="BYM13" s="89"/>
      <c r="BYN13" s="89"/>
      <c r="BYO13" s="89"/>
      <c r="BYP13" s="89"/>
      <c r="BYQ13" s="89"/>
      <c r="BYR13" s="89"/>
      <c r="BYS13" s="89"/>
      <c r="BYT13" s="89"/>
      <c r="BYU13" s="89"/>
      <c r="BYV13" s="89"/>
      <c r="BYW13" s="89"/>
      <c r="BYX13" s="89"/>
      <c r="BYY13" s="89"/>
      <c r="BYZ13" s="89"/>
      <c r="BZA13" s="89"/>
      <c r="BZB13" s="89"/>
      <c r="BZC13" s="89"/>
      <c r="BZD13" s="89"/>
      <c r="BZE13" s="89"/>
      <c r="BZF13" s="89"/>
      <c r="BZG13" s="89"/>
      <c r="BZH13" s="89"/>
      <c r="BZI13" s="89"/>
      <c r="BZJ13" s="89"/>
      <c r="BZK13" s="89"/>
      <c r="BZL13" s="89"/>
      <c r="BZM13" s="89"/>
      <c r="BZN13" s="89"/>
      <c r="BZO13" s="89"/>
      <c r="BZP13" s="89"/>
      <c r="BZQ13" s="89"/>
      <c r="BZR13" s="89"/>
      <c r="BZS13" s="89"/>
      <c r="BZT13" s="89"/>
      <c r="BZU13" s="89"/>
      <c r="BZV13" s="89"/>
      <c r="BZW13" s="89"/>
      <c r="BZX13" s="89"/>
      <c r="BZY13" s="89"/>
      <c r="BZZ13" s="89"/>
      <c r="CAA13" s="89"/>
      <c r="CAB13" s="89"/>
      <c r="CAC13" s="89"/>
      <c r="CAD13" s="89"/>
      <c r="CAE13" s="89"/>
      <c r="CAF13" s="89"/>
      <c r="CAG13" s="89"/>
      <c r="CAH13" s="89"/>
      <c r="CAI13" s="89"/>
      <c r="CAJ13" s="89"/>
      <c r="CAK13" s="89"/>
      <c r="CAL13" s="89"/>
      <c r="CAM13" s="89"/>
      <c r="CAN13" s="89"/>
      <c r="CAO13" s="89"/>
      <c r="CAP13" s="89"/>
      <c r="CAQ13" s="89"/>
      <c r="CAR13" s="89"/>
      <c r="CAS13" s="89"/>
      <c r="CAT13" s="89"/>
      <c r="CAU13" s="89"/>
      <c r="CAV13" s="89"/>
      <c r="CAW13" s="89"/>
      <c r="CAX13" s="89"/>
      <c r="CAY13" s="89"/>
      <c r="CAZ13" s="89"/>
      <c r="CBA13" s="89"/>
      <c r="CBB13" s="89"/>
      <c r="CBC13" s="89"/>
      <c r="CBD13" s="89"/>
      <c r="CBE13" s="89"/>
      <c r="CBF13" s="89"/>
      <c r="CBG13" s="89"/>
      <c r="CBH13" s="89"/>
      <c r="CBI13" s="89"/>
      <c r="CBJ13" s="89"/>
      <c r="CBK13" s="89"/>
      <c r="CBL13" s="89"/>
      <c r="CBM13" s="89"/>
      <c r="CBN13" s="89"/>
      <c r="CBO13" s="89"/>
      <c r="CBP13" s="89"/>
      <c r="CBQ13" s="89"/>
      <c r="CBR13" s="89"/>
      <c r="CBS13" s="89"/>
      <c r="CBT13" s="89"/>
      <c r="CBU13" s="89"/>
      <c r="CBV13" s="89"/>
      <c r="CBW13" s="89"/>
      <c r="CBX13" s="89"/>
      <c r="CBY13" s="89"/>
      <c r="CBZ13" s="89"/>
      <c r="CCA13" s="89"/>
      <c r="CCB13" s="89"/>
      <c r="CCC13" s="89"/>
      <c r="CCD13" s="89"/>
      <c r="CCE13" s="89"/>
      <c r="CCF13" s="89"/>
      <c r="CCG13" s="89"/>
      <c r="CCH13" s="89"/>
      <c r="CCI13" s="89"/>
      <c r="CCJ13" s="89"/>
      <c r="CCK13" s="89"/>
      <c r="CCL13" s="89"/>
      <c r="CCM13" s="89"/>
      <c r="CCN13" s="89"/>
      <c r="CCO13" s="89"/>
      <c r="CCP13" s="89"/>
      <c r="CCQ13" s="89"/>
      <c r="CCR13" s="89"/>
      <c r="CCS13" s="89"/>
      <c r="CCT13" s="89"/>
      <c r="CCU13" s="89"/>
      <c r="CCV13" s="89"/>
      <c r="CCW13" s="89"/>
      <c r="CCX13" s="89"/>
      <c r="CCY13" s="89"/>
      <c r="CCZ13" s="89"/>
      <c r="CDA13" s="89"/>
      <c r="CDB13" s="89"/>
      <c r="CDC13" s="89"/>
      <c r="CDD13" s="89"/>
      <c r="CDE13" s="89"/>
      <c r="CDF13" s="89"/>
      <c r="CDG13" s="89"/>
      <c r="CDH13" s="89"/>
      <c r="CDI13" s="89"/>
      <c r="CDJ13" s="89"/>
      <c r="CDK13" s="89"/>
      <c r="CDL13" s="89"/>
      <c r="CDM13" s="89"/>
      <c r="CDN13" s="89"/>
      <c r="CDO13" s="89"/>
      <c r="CDP13" s="89"/>
      <c r="CDQ13" s="89"/>
      <c r="CDR13" s="89"/>
      <c r="CDS13" s="89"/>
      <c r="CDT13" s="89"/>
      <c r="CDU13" s="89"/>
      <c r="CDV13" s="89"/>
      <c r="CDW13" s="89"/>
      <c r="CDX13" s="89"/>
      <c r="CDY13" s="89"/>
      <c r="CDZ13" s="89"/>
      <c r="CEA13" s="89"/>
      <c r="CEB13" s="89"/>
      <c r="CEC13" s="89"/>
      <c r="CED13" s="89"/>
      <c r="CEE13" s="89"/>
      <c r="CEF13" s="89"/>
      <c r="CEG13" s="89"/>
      <c r="CEH13" s="89"/>
      <c r="CEI13" s="89"/>
      <c r="CEJ13" s="89"/>
      <c r="CEK13" s="89"/>
      <c r="CEL13" s="89"/>
      <c r="CEM13" s="89"/>
      <c r="CEN13" s="89"/>
      <c r="CEO13" s="89"/>
      <c r="CEP13" s="89"/>
      <c r="CEQ13" s="89"/>
      <c r="CER13" s="89"/>
      <c r="CES13" s="89"/>
      <c r="CET13" s="89"/>
      <c r="CEU13" s="89"/>
      <c r="CEV13" s="89"/>
      <c r="CEW13" s="89"/>
      <c r="CEX13" s="89"/>
      <c r="CEY13" s="89"/>
      <c r="CEZ13" s="89"/>
      <c r="CFA13" s="89"/>
      <c r="CFB13" s="89"/>
      <c r="CFC13" s="89"/>
      <c r="CFD13" s="89"/>
      <c r="CFE13" s="89"/>
      <c r="CFF13" s="89"/>
      <c r="CFG13" s="89"/>
      <c r="CFH13" s="89"/>
      <c r="CFI13" s="89"/>
      <c r="CFJ13" s="89"/>
      <c r="CFK13" s="89"/>
      <c r="CFL13" s="89"/>
      <c r="CFM13" s="89"/>
      <c r="CFN13" s="89"/>
      <c r="CFO13" s="89"/>
      <c r="CFP13" s="89"/>
      <c r="CFQ13" s="89"/>
      <c r="CFR13" s="89"/>
      <c r="CFS13" s="89"/>
      <c r="CFT13" s="89"/>
      <c r="CFU13" s="89"/>
      <c r="CFV13" s="89"/>
      <c r="CFW13" s="89"/>
      <c r="CFX13" s="89"/>
      <c r="CFY13" s="89"/>
      <c r="CFZ13" s="89"/>
      <c r="CGA13" s="89"/>
      <c r="CGB13" s="89"/>
      <c r="CGC13" s="89"/>
      <c r="CGD13" s="89"/>
      <c r="CGE13" s="89"/>
      <c r="CGF13" s="89"/>
      <c r="CGG13" s="89"/>
      <c r="CGH13" s="89"/>
      <c r="CGI13" s="89"/>
      <c r="CGJ13" s="89"/>
      <c r="CGK13" s="89"/>
      <c r="CGL13" s="89"/>
      <c r="CGM13" s="89"/>
      <c r="CGN13" s="89"/>
      <c r="CGO13" s="89"/>
      <c r="CGP13" s="89"/>
      <c r="CGQ13" s="89"/>
      <c r="CGR13" s="89"/>
      <c r="CGS13" s="89"/>
      <c r="CGT13" s="89"/>
      <c r="CGU13" s="89"/>
      <c r="CGV13" s="89"/>
      <c r="CGW13" s="89"/>
      <c r="CGX13" s="89"/>
      <c r="CGY13" s="89"/>
      <c r="CGZ13" s="89"/>
      <c r="CHA13" s="89"/>
      <c r="CHB13" s="89"/>
      <c r="CHC13" s="89"/>
      <c r="CHD13" s="89"/>
      <c r="CHE13" s="89"/>
      <c r="CHF13" s="89"/>
      <c r="CHG13" s="89"/>
      <c r="CHH13" s="89"/>
      <c r="CHI13" s="89"/>
      <c r="CHJ13" s="89"/>
      <c r="CHK13" s="89"/>
      <c r="CHL13" s="89"/>
      <c r="CHM13" s="89"/>
      <c r="CHN13" s="89"/>
      <c r="CHO13" s="89"/>
      <c r="CHP13" s="89"/>
      <c r="CHQ13" s="89"/>
      <c r="CHR13" s="89"/>
      <c r="CHS13" s="89"/>
      <c r="CHT13" s="89"/>
      <c r="CHU13" s="89"/>
      <c r="CHV13" s="89"/>
      <c r="CHW13" s="89"/>
      <c r="CHX13" s="89"/>
      <c r="CHY13" s="89"/>
      <c r="CHZ13" s="89"/>
      <c r="CIA13" s="89"/>
      <c r="CIB13" s="89"/>
      <c r="CIC13" s="89"/>
      <c r="CID13" s="89"/>
      <c r="CIE13" s="89"/>
      <c r="CIF13" s="89"/>
      <c r="CIG13" s="89"/>
      <c r="CIH13" s="89"/>
      <c r="CII13" s="89"/>
      <c r="CIJ13" s="89"/>
      <c r="CIK13" s="89"/>
      <c r="CIL13" s="89"/>
      <c r="CIM13" s="89"/>
      <c r="CIN13" s="89"/>
      <c r="CIO13" s="89"/>
      <c r="CIP13" s="89"/>
      <c r="CIQ13" s="89"/>
      <c r="CIR13" s="89"/>
      <c r="CIS13" s="89"/>
      <c r="CIT13" s="89"/>
      <c r="CIU13" s="89"/>
      <c r="CIV13" s="89"/>
      <c r="CIW13" s="89"/>
      <c r="CIX13" s="89"/>
      <c r="CIY13" s="89"/>
      <c r="CIZ13" s="89"/>
      <c r="CJA13" s="89"/>
      <c r="CJB13" s="89"/>
      <c r="CJC13" s="89"/>
      <c r="CJD13" s="89"/>
      <c r="CJE13" s="89"/>
      <c r="CJF13" s="89"/>
      <c r="CJG13" s="89"/>
      <c r="CJH13" s="89"/>
      <c r="CJI13" s="89"/>
      <c r="CJJ13" s="89"/>
      <c r="CJK13" s="89"/>
      <c r="CJL13" s="89"/>
      <c r="CJM13" s="89"/>
      <c r="CJN13" s="89"/>
      <c r="CJO13" s="89"/>
      <c r="CJP13" s="89"/>
      <c r="CJQ13" s="89"/>
      <c r="CJR13" s="89"/>
      <c r="CJS13" s="89"/>
      <c r="CJT13" s="89"/>
      <c r="CJU13" s="89"/>
      <c r="CJV13" s="89"/>
      <c r="CJW13" s="89"/>
      <c r="CJX13" s="89"/>
      <c r="CJY13" s="89"/>
      <c r="CJZ13" s="89"/>
      <c r="CKA13" s="89"/>
      <c r="CKB13" s="89"/>
      <c r="CKC13" s="89"/>
      <c r="CKD13" s="89"/>
      <c r="CKE13" s="89"/>
      <c r="CKF13" s="89"/>
      <c r="CKG13" s="89"/>
      <c r="CKH13" s="89"/>
      <c r="CKI13" s="89"/>
      <c r="CKJ13" s="89"/>
      <c r="CKK13" s="89"/>
      <c r="CKL13" s="89"/>
      <c r="CKM13" s="89"/>
      <c r="CKN13" s="89"/>
      <c r="CKO13" s="89"/>
      <c r="CKP13" s="89"/>
      <c r="CKQ13" s="89"/>
      <c r="CKR13" s="89"/>
      <c r="CKS13" s="89"/>
      <c r="CKT13" s="89"/>
      <c r="CKU13" s="89"/>
      <c r="CKV13" s="89"/>
      <c r="CKW13" s="89"/>
      <c r="CKX13" s="89"/>
      <c r="CKY13" s="89"/>
      <c r="CKZ13" s="89"/>
      <c r="CLA13" s="89"/>
      <c r="CLB13" s="89"/>
      <c r="CLC13" s="89"/>
      <c r="CLD13" s="89"/>
      <c r="CLE13" s="89"/>
      <c r="CLF13" s="89"/>
      <c r="CLG13" s="89"/>
      <c r="CLH13" s="89"/>
      <c r="CLI13" s="89"/>
      <c r="CLJ13" s="89"/>
      <c r="CLK13" s="89"/>
      <c r="CLL13" s="89"/>
      <c r="CLM13" s="89"/>
      <c r="CLN13" s="89"/>
      <c r="CLO13" s="89"/>
      <c r="CLP13" s="89"/>
      <c r="CLQ13" s="89"/>
      <c r="CLR13" s="89"/>
      <c r="CLS13" s="89"/>
      <c r="CLT13" s="89"/>
      <c r="CLU13" s="89"/>
      <c r="CLV13" s="89"/>
      <c r="CLW13" s="89"/>
      <c r="CLX13" s="89"/>
      <c r="CLY13" s="89"/>
      <c r="CLZ13" s="89"/>
      <c r="CMA13" s="89"/>
      <c r="CMB13" s="89"/>
      <c r="CMC13" s="89"/>
      <c r="CMD13" s="89"/>
      <c r="CME13" s="89"/>
      <c r="CMF13" s="89"/>
      <c r="CMG13" s="89"/>
      <c r="CMH13" s="89"/>
      <c r="CMI13" s="89"/>
      <c r="CMJ13" s="89"/>
      <c r="CMK13" s="89"/>
      <c r="CML13" s="89"/>
      <c r="CMM13" s="89"/>
      <c r="CMN13" s="89"/>
      <c r="CMO13" s="89"/>
      <c r="CMP13" s="89"/>
      <c r="CMQ13" s="89"/>
      <c r="CMR13" s="89"/>
      <c r="CMS13" s="89"/>
      <c r="CMT13" s="89"/>
      <c r="CMU13" s="89"/>
      <c r="CMV13" s="89"/>
      <c r="CMW13" s="89"/>
      <c r="CMX13" s="89"/>
      <c r="CMY13" s="89"/>
      <c r="CMZ13" s="89"/>
      <c r="CNA13" s="89"/>
      <c r="CNB13" s="89"/>
      <c r="CNC13" s="89"/>
      <c r="CND13" s="89"/>
      <c r="CNE13" s="89"/>
      <c r="CNF13" s="89"/>
      <c r="CNG13" s="89"/>
      <c r="CNH13" s="89"/>
      <c r="CNI13" s="89"/>
      <c r="CNJ13" s="89"/>
      <c r="CNK13" s="89"/>
      <c r="CNL13" s="89"/>
      <c r="CNM13" s="89"/>
      <c r="CNN13" s="89"/>
      <c r="CNO13" s="89"/>
      <c r="CNP13" s="89"/>
      <c r="CNQ13" s="89"/>
      <c r="CNR13" s="89"/>
      <c r="CNS13" s="89"/>
      <c r="CNT13" s="89"/>
      <c r="CNU13" s="89"/>
      <c r="CNV13" s="89"/>
      <c r="CNW13" s="89"/>
      <c r="CNX13" s="89"/>
      <c r="CNY13" s="89"/>
      <c r="CNZ13" s="89"/>
      <c r="COA13" s="89"/>
      <c r="COB13" s="89"/>
      <c r="COC13" s="89"/>
      <c r="COD13" s="89"/>
      <c r="COE13" s="89"/>
      <c r="COF13" s="89"/>
      <c r="COG13" s="89"/>
      <c r="COH13" s="89"/>
      <c r="COI13" s="89"/>
      <c r="COJ13" s="89"/>
      <c r="COK13" s="89"/>
      <c r="COL13" s="89"/>
      <c r="COM13" s="89"/>
      <c r="CON13" s="89"/>
      <c r="COO13" s="89"/>
      <c r="COP13" s="89"/>
      <c r="COQ13" s="89"/>
      <c r="COR13" s="89"/>
      <c r="COS13" s="89"/>
      <c r="COT13" s="89"/>
      <c r="COU13" s="89"/>
      <c r="COV13" s="89"/>
      <c r="COW13" s="89"/>
      <c r="COX13" s="89"/>
      <c r="COY13" s="89"/>
      <c r="COZ13" s="89"/>
      <c r="CPA13" s="89"/>
      <c r="CPB13" s="89"/>
      <c r="CPC13" s="89"/>
      <c r="CPD13" s="89"/>
      <c r="CPE13" s="89"/>
      <c r="CPF13" s="89"/>
      <c r="CPG13" s="89"/>
      <c r="CPH13" s="89"/>
      <c r="CPI13" s="89"/>
      <c r="CPJ13" s="89"/>
      <c r="CPK13" s="89"/>
      <c r="CPL13" s="89"/>
      <c r="CPM13" s="89"/>
      <c r="CPN13" s="89"/>
      <c r="CPO13" s="89"/>
      <c r="CPP13" s="89"/>
      <c r="CPQ13" s="89"/>
      <c r="CPR13" s="89"/>
      <c r="CPS13" s="89"/>
      <c r="CPT13" s="89"/>
      <c r="CPU13" s="89"/>
      <c r="CPV13" s="89"/>
      <c r="CPW13" s="89"/>
      <c r="CPX13" s="89"/>
      <c r="CPY13" s="89"/>
      <c r="CPZ13" s="89"/>
      <c r="CQA13" s="89"/>
      <c r="CQB13" s="89"/>
      <c r="CQC13" s="89"/>
      <c r="CQD13" s="89"/>
      <c r="CQE13" s="89"/>
      <c r="CQF13" s="89"/>
      <c r="CQG13" s="89"/>
      <c r="CQH13" s="89"/>
      <c r="CQI13" s="89"/>
      <c r="CQJ13" s="89"/>
      <c r="CQK13" s="89"/>
      <c r="CQL13" s="89"/>
      <c r="CQM13" s="89"/>
      <c r="CQN13" s="89"/>
      <c r="CQO13" s="89"/>
      <c r="CQP13" s="89"/>
      <c r="CQQ13" s="89"/>
      <c r="CQR13" s="89"/>
      <c r="CQS13" s="89"/>
      <c r="CQT13" s="89"/>
      <c r="CQU13" s="89"/>
      <c r="CQV13" s="89"/>
      <c r="CQW13" s="89"/>
      <c r="CQX13" s="89"/>
      <c r="CQY13" s="89"/>
      <c r="CQZ13" s="89"/>
      <c r="CRA13" s="89"/>
      <c r="CRB13" s="89"/>
      <c r="CRC13" s="89"/>
      <c r="CRD13" s="89"/>
      <c r="CRE13" s="89"/>
      <c r="CRF13" s="89"/>
      <c r="CRG13" s="89"/>
      <c r="CRH13" s="89"/>
      <c r="CRI13" s="89"/>
      <c r="CRJ13" s="89"/>
      <c r="CRK13" s="89"/>
      <c r="CRL13" s="89"/>
      <c r="CRM13" s="89"/>
      <c r="CRN13" s="89"/>
      <c r="CRO13" s="89"/>
      <c r="CRP13" s="89"/>
      <c r="CRQ13" s="89"/>
      <c r="CRR13" s="89"/>
      <c r="CRS13" s="89"/>
      <c r="CRT13" s="89"/>
      <c r="CRU13" s="89"/>
      <c r="CRV13" s="89"/>
      <c r="CRW13" s="89"/>
      <c r="CRX13" s="89"/>
      <c r="CRY13" s="89"/>
      <c r="CRZ13" s="89"/>
      <c r="CSA13" s="89"/>
      <c r="CSB13" s="89"/>
      <c r="CSC13" s="89"/>
      <c r="CSD13" s="89"/>
      <c r="CSE13" s="89"/>
      <c r="CSF13" s="89"/>
      <c r="CSG13" s="89"/>
      <c r="CSH13" s="89"/>
      <c r="CSI13" s="89"/>
      <c r="CSJ13" s="89"/>
      <c r="CSK13" s="89"/>
      <c r="CSL13" s="89"/>
      <c r="CSM13" s="89"/>
      <c r="CSN13" s="89"/>
      <c r="CSO13" s="89"/>
      <c r="CSP13" s="89"/>
      <c r="CSQ13" s="89"/>
      <c r="CSR13" s="89"/>
      <c r="CSS13" s="89"/>
      <c r="CST13" s="89"/>
      <c r="CSU13" s="89"/>
      <c r="CSV13" s="89"/>
      <c r="CSW13" s="89"/>
      <c r="CSX13" s="89"/>
      <c r="CSY13" s="89"/>
      <c r="CSZ13" s="89"/>
      <c r="CTA13" s="89"/>
      <c r="CTB13" s="89"/>
      <c r="CTC13" s="89"/>
      <c r="CTD13" s="89"/>
      <c r="CTE13" s="89"/>
      <c r="CTF13" s="89"/>
      <c r="CTG13" s="89"/>
      <c r="CTH13" s="89"/>
      <c r="CTI13" s="89"/>
      <c r="CTJ13" s="89"/>
      <c r="CTK13" s="89"/>
      <c r="CTL13" s="89"/>
      <c r="CTM13" s="89"/>
      <c r="CTN13" s="89"/>
      <c r="CTO13" s="89"/>
      <c r="CTP13" s="89"/>
      <c r="CTQ13" s="89"/>
      <c r="CTR13" s="89"/>
      <c r="CTS13" s="89"/>
      <c r="CTT13" s="89"/>
      <c r="CTU13" s="89"/>
      <c r="CTV13" s="89"/>
      <c r="CTW13" s="89"/>
      <c r="CTX13" s="89"/>
      <c r="CTY13" s="89"/>
      <c r="CTZ13" s="89"/>
      <c r="CUA13" s="89"/>
      <c r="CUB13" s="89"/>
      <c r="CUC13" s="89"/>
      <c r="CUD13" s="89"/>
      <c r="CUE13" s="89"/>
      <c r="CUF13" s="89"/>
      <c r="CUG13" s="89"/>
      <c r="CUH13" s="89"/>
      <c r="CUI13" s="89"/>
      <c r="CUJ13" s="89"/>
      <c r="CUK13" s="89"/>
      <c r="CUL13" s="89"/>
      <c r="CUM13" s="89"/>
      <c r="CUN13" s="89"/>
      <c r="CUO13" s="89"/>
      <c r="CUP13" s="89"/>
      <c r="CUQ13" s="89"/>
      <c r="CUR13" s="89"/>
      <c r="CUS13" s="89"/>
      <c r="CUT13" s="89"/>
      <c r="CUU13" s="89"/>
      <c r="CUV13" s="89"/>
      <c r="CUW13" s="89"/>
      <c r="CUX13" s="89"/>
      <c r="CUY13" s="89"/>
      <c r="CUZ13" s="89"/>
      <c r="CVA13" s="89"/>
      <c r="CVB13" s="89"/>
      <c r="CVC13" s="89"/>
      <c r="CVD13" s="89"/>
      <c r="CVE13" s="89"/>
      <c r="CVF13" s="89"/>
      <c r="CVG13" s="89"/>
      <c r="CVH13" s="89"/>
      <c r="CVI13" s="89"/>
      <c r="CVJ13" s="89"/>
      <c r="CVK13" s="89"/>
      <c r="CVL13" s="89"/>
      <c r="CVM13" s="89"/>
      <c r="CVN13" s="89"/>
      <c r="CVO13" s="89"/>
      <c r="CVP13" s="89"/>
      <c r="CVQ13" s="89"/>
      <c r="CVR13" s="89"/>
      <c r="CVS13" s="89"/>
      <c r="CVT13" s="89"/>
      <c r="CVU13" s="89"/>
      <c r="CVV13" s="89"/>
      <c r="CVW13" s="89"/>
      <c r="CVX13" s="89"/>
      <c r="CVY13" s="89"/>
      <c r="CVZ13" s="89"/>
      <c r="CWA13" s="89"/>
      <c r="CWB13" s="89"/>
      <c r="CWC13" s="89"/>
      <c r="CWD13" s="89"/>
      <c r="CWE13" s="89"/>
      <c r="CWF13" s="89"/>
      <c r="CWG13" s="89"/>
      <c r="CWH13" s="89"/>
      <c r="CWI13" s="89"/>
      <c r="CWJ13" s="89"/>
      <c r="CWK13" s="89"/>
      <c r="CWL13" s="89"/>
      <c r="CWM13" s="89"/>
      <c r="CWN13" s="89"/>
      <c r="CWO13" s="89"/>
      <c r="CWP13" s="89"/>
      <c r="CWQ13" s="89"/>
      <c r="CWR13" s="89"/>
      <c r="CWS13" s="89"/>
      <c r="CWT13" s="89"/>
      <c r="CWU13" s="89"/>
      <c r="CWV13" s="89"/>
      <c r="CWW13" s="89"/>
      <c r="CWX13" s="89"/>
      <c r="CWY13" s="89"/>
      <c r="CWZ13" s="89"/>
      <c r="CXA13" s="89"/>
      <c r="CXB13" s="89"/>
      <c r="CXC13" s="89"/>
      <c r="CXD13" s="89"/>
      <c r="CXE13" s="89"/>
      <c r="CXF13" s="89"/>
      <c r="CXG13" s="89"/>
      <c r="CXH13" s="89"/>
      <c r="CXI13" s="89"/>
      <c r="CXJ13" s="89"/>
      <c r="CXK13" s="89"/>
      <c r="CXL13" s="89"/>
      <c r="CXM13" s="89"/>
      <c r="CXN13" s="89"/>
      <c r="CXO13" s="89"/>
      <c r="CXP13" s="89"/>
      <c r="CXQ13" s="89"/>
      <c r="CXR13" s="89"/>
      <c r="CXS13" s="89"/>
      <c r="CXT13" s="89"/>
      <c r="CXU13" s="89"/>
      <c r="CXV13" s="89"/>
      <c r="CXW13" s="89"/>
      <c r="CXX13" s="89"/>
      <c r="CXY13" s="89"/>
      <c r="CXZ13" s="89"/>
      <c r="CYA13" s="89"/>
      <c r="CYB13" s="89"/>
      <c r="CYC13" s="89"/>
      <c r="CYD13" s="89"/>
      <c r="CYE13" s="89"/>
      <c r="CYF13" s="89"/>
      <c r="CYG13" s="89"/>
      <c r="CYH13" s="89"/>
      <c r="CYI13" s="89"/>
      <c r="CYJ13" s="89"/>
      <c r="CYK13" s="89"/>
      <c r="CYL13" s="89"/>
      <c r="CYM13" s="89"/>
      <c r="CYN13" s="89"/>
      <c r="CYO13" s="89"/>
      <c r="CYP13" s="89"/>
      <c r="CYQ13" s="89"/>
      <c r="CYR13" s="89"/>
      <c r="CYS13" s="89"/>
      <c r="CYT13" s="89"/>
      <c r="CYU13" s="89"/>
      <c r="CYV13" s="89"/>
      <c r="CYW13" s="89"/>
      <c r="CYX13" s="89"/>
      <c r="CYY13" s="89"/>
      <c r="CYZ13" s="89"/>
      <c r="CZA13" s="89"/>
      <c r="CZB13" s="89"/>
      <c r="CZC13" s="89"/>
      <c r="CZD13" s="89"/>
      <c r="CZE13" s="89"/>
      <c r="CZF13" s="89"/>
      <c r="CZG13" s="89"/>
      <c r="CZH13" s="89"/>
      <c r="CZI13" s="89"/>
      <c r="CZJ13" s="89"/>
      <c r="CZK13" s="89"/>
      <c r="CZL13" s="89"/>
      <c r="CZM13" s="89"/>
      <c r="CZN13" s="89"/>
      <c r="CZO13" s="89"/>
      <c r="CZP13" s="89"/>
      <c r="CZQ13" s="89"/>
      <c r="CZR13" s="89"/>
      <c r="CZS13" s="89"/>
      <c r="CZT13" s="89"/>
      <c r="CZU13" s="89"/>
      <c r="CZV13" s="89"/>
      <c r="CZW13" s="89"/>
      <c r="CZX13" s="89"/>
      <c r="CZY13" s="89"/>
      <c r="CZZ13" s="89"/>
      <c r="DAA13" s="89"/>
      <c r="DAB13" s="89"/>
      <c r="DAC13" s="89"/>
      <c r="DAD13" s="89"/>
      <c r="DAE13" s="89"/>
      <c r="DAF13" s="89"/>
      <c r="DAG13" s="89"/>
      <c r="DAH13" s="89"/>
      <c r="DAI13" s="89"/>
      <c r="DAJ13" s="89"/>
      <c r="DAK13" s="89"/>
      <c r="DAL13" s="89"/>
      <c r="DAM13" s="89"/>
      <c r="DAN13" s="89"/>
      <c r="DAO13" s="89"/>
      <c r="DAP13" s="89"/>
      <c r="DAQ13" s="89"/>
      <c r="DAR13" s="89"/>
      <c r="DAS13" s="89"/>
      <c r="DAT13" s="89"/>
      <c r="DAU13" s="89"/>
      <c r="DAV13" s="89"/>
      <c r="DAW13" s="89"/>
      <c r="DAX13" s="89"/>
      <c r="DAY13" s="89"/>
      <c r="DAZ13" s="89"/>
      <c r="DBA13" s="89"/>
      <c r="DBB13" s="89"/>
      <c r="DBC13" s="89"/>
      <c r="DBD13" s="89"/>
      <c r="DBE13" s="89"/>
      <c r="DBF13" s="89"/>
      <c r="DBG13" s="89"/>
      <c r="DBH13" s="89"/>
      <c r="DBI13" s="89"/>
      <c r="DBJ13" s="89"/>
      <c r="DBK13" s="89"/>
      <c r="DBL13" s="89"/>
      <c r="DBM13" s="89"/>
      <c r="DBN13" s="89"/>
      <c r="DBO13" s="89"/>
      <c r="DBP13" s="89"/>
      <c r="DBQ13" s="89"/>
      <c r="DBR13" s="89"/>
      <c r="DBS13" s="89"/>
      <c r="DBT13" s="89"/>
      <c r="DBU13" s="89"/>
      <c r="DBV13" s="89"/>
      <c r="DBW13" s="89"/>
      <c r="DBX13" s="89"/>
      <c r="DBY13" s="89"/>
      <c r="DBZ13" s="89"/>
      <c r="DCA13" s="89"/>
      <c r="DCB13" s="89"/>
      <c r="DCC13" s="89"/>
      <c r="DCD13" s="89"/>
      <c r="DCE13" s="89"/>
      <c r="DCF13" s="89"/>
      <c r="DCG13" s="89"/>
      <c r="DCH13" s="89"/>
      <c r="DCI13" s="89"/>
      <c r="DCJ13" s="89"/>
      <c r="DCK13" s="89"/>
      <c r="DCL13" s="89"/>
      <c r="DCM13" s="89"/>
      <c r="DCN13" s="89"/>
      <c r="DCO13" s="89"/>
      <c r="DCP13" s="89"/>
      <c r="DCQ13" s="89"/>
      <c r="DCR13" s="89"/>
      <c r="DCS13" s="89"/>
      <c r="DCT13" s="89"/>
      <c r="DCU13" s="89"/>
      <c r="DCV13" s="89"/>
      <c r="DCW13" s="89"/>
      <c r="DCX13" s="89"/>
      <c r="DCY13" s="89"/>
      <c r="DCZ13" s="89"/>
      <c r="DDA13" s="89"/>
      <c r="DDB13" s="89"/>
      <c r="DDC13" s="89"/>
      <c r="DDD13" s="89"/>
      <c r="DDE13" s="89"/>
      <c r="DDF13" s="89"/>
      <c r="DDG13" s="89"/>
      <c r="DDH13" s="89"/>
      <c r="DDI13" s="89"/>
      <c r="DDJ13" s="89"/>
      <c r="DDK13" s="89"/>
      <c r="DDL13" s="89"/>
      <c r="DDM13" s="89"/>
      <c r="DDN13" s="89"/>
      <c r="DDO13" s="89"/>
      <c r="DDP13" s="89"/>
      <c r="DDQ13" s="89"/>
      <c r="DDR13" s="89"/>
      <c r="DDS13" s="89"/>
      <c r="DDT13" s="89"/>
      <c r="DDU13" s="89"/>
      <c r="DDV13" s="89"/>
      <c r="DDW13" s="89"/>
      <c r="DDX13" s="89"/>
      <c r="DDY13" s="89"/>
      <c r="DDZ13" s="89"/>
      <c r="DEA13" s="89"/>
      <c r="DEB13" s="89"/>
      <c r="DEC13" s="89"/>
      <c r="DED13" s="89"/>
      <c r="DEE13" s="89"/>
      <c r="DEF13" s="89"/>
      <c r="DEG13" s="89"/>
      <c r="DEH13" s="89"/>
      <c r="DEI13" s="89"/>
      <c r="DEJ13" s="89"/>
      <c r="DEK13" s="89"/>
      <c r="DEL13" s="89"/>
      <c r="DEM13" s="89"/>
      <c r="DEN13" s="89"/>
      <c r="DEO13" s="89"/>
      <c r="DEP13" s="89"/>
      <c r="DEQ13" s="89"/>
      <c r="DER13" s="89"/>
      <c r="DES13" s="89"/>
      <c r="DET13" s="89"/>
      <c r="DEU13" s="89"/>
      <c r="DEV13" s="89"/>
      <c r="DEW13" s="89"/>
      <c r="DEX13" s="89"/>
      <c r="DEY13" s="89"/>
      <c r="DEZ13" s="89"/>
      <c r="DFA13" s="89"/>
      <c r="DFB13" s="89"/>
      <c r="DFC13" s="89"/>
      <c r="DFD13" s="89"/>
      <c r="DFE13" s="89"/>
      <c r="DFF13" s="89"/>
      <c r="DFG13" s="89"/>
      <c r="DFH13" s="89"/>
      <c r="DFI13" s="89"/>
      <c r="DFJ13" s="89"/>
      <c r="DFK13" s="89"/>
      <c r="DFL13" s="89"/>
      <c r="DFM13" s="89"/>
      <c r="DFN13" s="89"/>
      <c r="DFO13" s="89"/>
      <c r="DFP13" s="89"/>
      <c r="DFQ13" s="89"/>
      <c r="DFR13" s="89"/>
      <c r="DFS13" s="89"/>
      <c r="DFT13" s="89"/>
      <c r="DFU13" s="89"/>
      <c r="DFV13" s="89"/>
      <c r="DFW13" s="89"/>
      <c r="DFX13" s="89"/>
      <c r="DFY13" s="89"/>
      <c r="DFZ13" s="89"/>
      <c r="DGA13" s="89"/>
      <c r="DGB13" s="89"/>
      <c r="DGC13" s="89"/>
      <c r="DGD13" s="89"/>
      <c r="DGE13" s="89"/>
      <c r="DGF13" s="89"/>
      <c r="DGG13" s="89"/>
      <c r="DGH13" s="89"/>
      <c r="DGI13" s="89"/>
      <c r="DGJ13" s="89"/>
      <c r="DGK13" s="89"/>
      <c r="DGL13" s="89"/>
      <c r="DGM13" s="89"/>
      <c r="DGN13" s="89"/>
      <c r="DGO13" s="89"/>
      <c r="DGP13" s="89"/>
      <c r="DGQ13" s="89"/>
      <c r="DGR13" s="89"/>
      <c r="DGS13" s="89"/>
      <c r="DGT13" s="89"/>
      <c r="DGU13" s="89"/>
      <c r="DGV13" s="89"/>
      <c r="DGW13" s="89"/>
      <c r="DGX13" s="89"/>
      <c r="DGY13" s="89"/>
      <c r="DGZ13" s="89"/>
      <c r="DHA13" s="89"/>
      <c r="DHB13" s="89"/>
      <c r="DHC13" s="89"/>
      <c r="DHD13" s="89"/>
      <c r="DHE13" s="89"/>
      <c r="DHF13" s="89"/>
      <c r="DHG13" s="89"/>
      <c r="DHH13" s="89"/>
      <c r="DHI13" s="89"/>
      <c r="DHJ13" s="89"/>
      <c r="DHK13" s="89"/>
      <c r="DHL13" s="89"/>
      <c r="DHM13" s="89"/>
      <c r="DHN13" s="89"/>
      <c r="DHO13" s="89"/>
      <c r="DHP13" s="89"/>
      <c r="DHQ13" s="89"/>
      <c r="DHR13" s="89"/>
      <c r="DHS13" s="89"/>
      <c r="DHT13" s="89"/>
      <c r="DHU13" s="89"/>
      <c r="DHV13" s="89"/>
      <c r="DHW13" s="89"/>
      <c r="DHX13" s="89"/>
      <c r="DHY13" s="89"/>
      <c r="DHZ13" s="89"/>
      <c r="DIA13" s="89"/>
      <c r="DIB13" s="89"/>
      <c r="DIC13" s="89"/>
      <c r="DID13" s="89"/>
      <c r="DIE13" s="89"/>
      <c r="DIF13" s="89"/>
      <c r="DIG13" s="89"/>
      <c r="DIH13" s="89"/>
      <c r="DII13" s="89"/>
      <c r="DIJ13" s="89"/>
      <c r="DIK13" s="89"/>
      <c r="DIL13" s="89"/>
      <c r="DIM13" s="89"/>
      <c r="DIN13" s="89"/>
      <c r="DIO13" s="89"/>
      <c r="DIP13" s="89"/>
      <c r="DIQ13" s="89"/>
      <c r="DIR13" s="89"/>
      <c r="DIS13" s="89"/>
      <c r="DIT13" s="89"/>
      <c r="DIU13" s="89"/>
      <c r="DIV13" s="89"/>
      <c r="DIW13" s="89"/>
      <c r="DIX13" s="89"/>
      <c r="DIY13" s="89"/>
      <c r="DIZ13" s="89"/>
      <c r="DJA13" s="89"/>
      <c r="DJB13" s="89"/>
      <c r="DJC13" s="89"/>
      <c r="DJD13" s="89"/>
      <c r="DJE13" s="89"/>
      <c r="DJF13" s="89"/>
      <c r="DJG13" s="89"/>
      <c r="DJH13" s="89"/>
      <c r="DJI13" s="89"/>
      <c r="DJJ13" s="89"/>
      <c r="DJK13" s="89"/>
      <c r="DJL13" s="89"/>
      <c r="DJM13" s="89"/>
      <c r="DJN13" s="89"/>
      <c r="DJO13" s="89"/>
      <c r="DJP13" s="89"/>
      <c r="DJQ13" s="89"/>
      <c r="DJR13" s="89"/>
      <c r="DJS13" s="89"/>
      <c r="DJT13" s="89"/>
      <c r="DJU13" s="89"/>
      <c r="DJV13" s="89"/>
      <c r="DJW13" s="89"/>
      <c r="DJX13" s="89"/>
      <c r="DJY13" s="89"/>
      <c r="DJZ13" s="89"/>
      <c r="DKA13" s="89"/>
      <c r="DKB13" s="89"/>
      <c r="DKC13" s="89"/>
      <c r="DKD13" s="89"/>
      <c r="DKE13" s="89"/>
      <c r="DKF13" s="89"/>
      <c r="DKG13" s="89"/>
      <c r="DKH13" s="89"/>
      <c r="DKI13" s="89"/>
      <c r="DKJ13" s="89"/>
      <c r="DKK13" s="89"/>
      <c r="DKL13" s="89"/>
      <c r="DKM13" s="89"/>
      <c r="DKN13" s="89"/>
      <c r="DKO13" s="89"/>
      <c r="DKP13" s="89"/>
      <c r="DKQ13" s="89"/>
      <c r="DKR13" s="89"/>
      <c r="DKS13" s="89"/>
      <c r="DKT13" s="89"/>
      <c r="DKU13" s="89"/>
      <c r="DKV13" s="89"/>
      <c r="DKW13" s="89"/>
      <c r="DKX13" s="89"/>
      <c r="DKY13" s="89"/>
      <c r="DKZ13" s="89"/>
      <c r="DLA13" s="89"/>
      <c r="DLB13" s="89"/>
      <c r="DLC13" s="89"/>
      <c r="DLD13" s="89"/>
      <c r="DLE13" s="89"/>
      <c r="DLF13" s="89"/>
      <c r="DLG13" s="89"/>
      <c r="DLH13" s="89"/>
      <c r="DLI13" s="89"/>
      <c r="DLJ13" s="89"/>
      <c r="DLK13" s="89"/>
      <c r="DLL13" s="89"/>
      <c r="DLM13" s="89"/>
      <c r="DLN13" s="89"/>
      <c r="DLO13" s="89"/>
      <c r="DLP13" s="89"/>
      <c r="DLQ13" s="89"/>
      <c r="DLR13" s="89"/>
      <c r="DLS13" s="89"/>
      <c r="DLT13" s="89"/>
      <c r="DLU13" s="89"/>
      <c r="DLV13" s="89"/>
      <c r="DLW13" s="89"/>
      <c r="DLX13" s="89"/>
      <c r="DLY13" s="89"/>
      <c r="DLZ13" s="89"/>
      <c r="DMA13" s="89"/>
      <c r="DMB13" s="89"/>
      <c r="DMC13" s="89"/>
      <c r="DMD13" s="89"/>
      <c r="DME13" s="89"/>
      <c r="DMF13" s="89"/>
      <c r="DMG13" s="89"/>
      <c r="DMH13" s="89"/>
      <c r="DMI13" s="89"/>
      <c r="DMJ13" s="89"/>
      <c r="DMK13" s="89"/>
      <c r="DML13" s="89"/>
      <c r="DMM13" s="89"/>
      <c r="DMN13" s="89"/>
      <c r="DMO13" s="89"/>
      <c r="DMP13" s="89"/>
      <c r="DMQ13" s="89"/>
      <c r="DMR13" s="89"/>
      <c r="DMS13" s="89"/>
      <c r="DMT13" s="89"/>
      <c r="DMU13" s="89"/>
      <c r="DMV13" s="89"/>
      <c r="DMW13" s="89"/>
      <c r="DMX13" s="89"/>
      <c r="DMY13" s="89"/>
      <c r="DMZ13" s="89"/>
      <c r="DNA13" s="89"/>
      <c r="DNB13" s="89"/>
      <c r="DNC13" s="89"/>
      <c r="DND13" s="89"/>
      <c r="DNE13" s="89"/>
      <c r="DNF13" s="89"/>
      <c r="DNG13" s="89"/>
      <c r="DNH13" s="89"/>
      <c r="DNI13" s="89"/>
      <c r="DNJ13" s="89"/>
      <c r="DNK13" s="89"/>
      <c r="DNL13" s="89"/>
      <c r="DNM13" s="89"/>
      <c r="DNN13" s="89"/>
      <c r="DNO13" s="89"/>
      <c r="DNP13" s="89"/>
      <c r="DNQ13" s="89"/>
      <c r="DNR13" s="89"/>
      <c r="DNS13" s="89"/>
      <c r="DNT13" s="89"/>
      <c r="DNU13" s="89"/>
      <c r="DNV13" s="89"/>
      <c r="DNW13" s="89"/>
      <c r="DNX13" s="89"/>
      <c r="DNY13" s="89"/>
      <c r="DNZ13" s="89"/>
      <c r="DOA13" s="89"/>
      <c r="DOB13" s="89"/>
      <c r="DOC13" s="89"/>
      <c r="DOD13" s="89"/>
      <c r="DOE13" s="89"/>
      <c r="DOF13" s="89"/>
      <c r="DOG13" s="89"/>
      <c r="DOH13" s="89"/>
      <c r="DOI13" s="89"/>
      <c r="DOJ13" s="89"/>
      <c r="DOK13" s="89"/>
      <c r="DOL13" s="89"/>
      <c r="DOM13" s="89"/>
      <c r="DON13" s="89"/>
      <c r="DOO13" s="89"/>
      <c r="DOP13" s="89"/>
      <c r="DOQ13" s="89"/>
      <c r="DOR13" s="89"/>
      <c r="DOS13" s="89"/>
      <c r="DOT13" s="89"/>
      <c r="DOU13" s="89"/>
      <c r="DOV13" s="89"/>
      <c r="DOW13" s="89"/>
      <c r="DOX13" s="89"/>
      <c r="DOY13" s="89"/>
      <c r="DOZ13" s="89"/>
      <c r="DPA13" s="89"/>
      <c r="DPB13" s="89"/>
      <c r="DPC13" s="89"/>
      <c r="DPD13" s="89"/>
      <c r="DPE13" s="89"/>
      <c r="DPF13" s="89"/>
      <c r="DPG13" s="89"/>
      <c r="DPH13" s="89"/>
      <c r="DPI13" s="89"/>
      <c r="DPJ13" s="89"/>
      <c r="DPK13" s="89"/>
      <c r="DPL13" s="89"/>
      <c r="DPM13" s="89"/>
      <c r="DPN13" s="89"/>
      <c r="DPO13" s="89"/>
      <c r="DPP13" s="89"/>
      <c r="DPQ13" s="89"/>
      <c r="DPR13" s="89"/>
      <c r="DPS13" s="89"/>
      <c r="DPT13" s="89"/>
      <c r="DPU13" s="89"/>
      <c r="DPV13" s="89"/>
      <c r="DPW13" s="89"/>
      <c r="DPX13" s="89"/>
      <c r="DPY13" s="89"/>
      <c r="DPZ13" s="89"/>
      <c r="DQA13" s="89"/>
      <c r="DQB13" s="89"/>
      <c r="DQC13" s="89"/>
      <c r="DQD13" s="89"/>
      <c r="DQE13" s="89"/>
      <c r="DQF13" s="89"/>
      <c r="DQG13" s="89"/>
      <c r="DQH13" s="89"/>
      <c r="DQI13" s="89"/>
      <c r="DQJ13" s="89"/>
      <c r="DQK13" s="89"/>
      <c r="DQL13" s="89"/>
      <c r="DQM13" s="89"/>
      <c r="DQN13" s="89"/>
      <c r="DQO13" s="89"/>
      <c r="DQP13" s="89"/>
      <c r="DQQ13" s="89"/>
      <c r="DQR13" s="89"/>
      <c r="DQS13" s="89"/>
      <c r="DQT13" s="89"/>
      <c r="DQU13" s="89"/>
      <c r="DQV13" s="89"/>
      <c r="DQW13" s="89"/>
      <c r="DQX13" s="89"/>
      <c r="DQY13" s="89"/>
      <c r="DQZ13" s="89"/>
      <c r="DRA13" s="89"/>
      <c r="DRB13" s="89"/>
      <c r="DRC13" s="89"/>
      <c r="DRD13" s="89"/>
      <c r="DRE13" s="89"/>
      <c r="DRF13" s="89"/>
      <c r="DRG13" s="89"/>
      <c r="DRH13" s="89"/>
      <c r="DRI13" s="89"/>
      <c r="DRJ13" s="89"/>
      <c r="DRK13" s="89"/>
      <c r="DRL13" s="89"/>
      <c r="DRM13" s="89"/>
      <c r="DRN13" s="89"/>
      <c r="DRO13" s="89"/>
      <c r="DRP13" s="89"/>
      <c r="DRQ13" s="89"/>
      <c r="DRR13" s="89"/>
      <c r="DRS13" s="89"/>
      <c r="DRT13" s="89"/>
      <c r="DRU13" s="89"/>
      <c r="DRV13" s="89"/>
      <c r="DRW13" s="89"/>
      <c r="DRX13" s="89"/>
      <c r="DRY13" s="89"/>
      <c r="DRZ13" s="89"/>
      <c r="DSA13" s="89"/>
      <c r="DSB13" s="89"/>
      <c r="DSC13" s="89"/>
      <c r="DSD13" s="89"/>
      <c r="DSE13" s="89"/>
      <c r="DSF13" s="89"/>
      <c r="DSG13" s="89"/>
      <c r="DSH13" s="89"/>
      <c r="DSI13" s="89"/>
      <c r="DSJ13" s="89"/>
      <c r="DSK13" s="89"/>
      <c r="DSL13" s="89"/>
      <c r="DSM13" s="89"/>
      <c r="DSN13" s="89"/>
      <c r="DSO13" s="89"/>
      <c r="DSP13" s="89"/>
      <c r="DSQ13" s="89"/>
      <c r="DSR13" s="89"/>
      <c r="DSS13" s="89"/>
      <c r="DST13" s="89"/>
      <c r="DSU13" s="89"/>
      <c r="DSV13" s="89"/>
      <c r="DSW13" s="89"/>
      <c r="DSX13" s="89"/>
      <c r="DSY13" s="89"/>
      <c r="DSZ13" s="89"/>
      <c r="DTA13" s="89"/>
      <c r="DTB13" s="89"/>
      <c r="DTC13" s="89"/>
      <c r="DTD13" s="89"/>
      <c r="DTE13" s="89"/>
      <c r="DTF13" s="89"/>
      <c r="DTG13" s="89"/>
      <c r="DTH13" s="89"/>
      <c r="DTI13" s="89"/>
      <c r="DTJ13" s="89"/>
      <c r="DTK13" s="89"/>
      <c r="DTL13" s="89"/>
      <c r="DTM13" s="89"/>
      <c r="DTN13" s="89"/>
      <c r="DTO13" s="89"/>
      <c r="DTP13" s="89"/>
      <c r="DTQ13" s="89"/>
      <c r="DTR13" s="89"/>
      <c r="DTS13" s="89"/>
      <c r="DTT13" s="89"/>
      <c r="DTU13" s="89"/>
      <c r="DTV13" s="89"/>
      <c r="DTW13" s="89"/>
      <c r="DTX13" s="89"/>
      <c r="DTY13" s="89"/>
      <c r="DTZ13" s="89"/>
      <c r="DUA13" s="89"/>
      <c r="DUB13" s="89"/>
      <c r="DUC13" s="89"/>
      <c r="DUD13" s="89"/>
      <c r="DUE13" s="89"/>
      <c r="DUF13" s="89"/>
      <c r="DUG13" s="89"/>
      <c r="DUH13" s="89"/>
      <c r="DUI13" s="89"/>
      <c r="DUJ13" s="89"/>
      <c r="DUK13" s="89"/>
      <c r="DUL13" s="89"/>
      <c r="DUM13" s="89"/>
      <c r="DUN13" s="89"/>
      <c r="DUO13" s="89"/>
      <c r="DUP13" s="89"/>
      <c r="DUQ13" s="89"/>
      <c r="DUR13" s="89"/>
      <c r="DUS13" s="89"/>
      <c r="DUT13" s="89"/>
      <c r="DUU13" s="89"/>
      <c r="DUV13" s="89"/>
      <c r="DUW13" s="89"/>
      <c r="DUX13" s="89"/>
      <c r="DUY13" s="89"/>
      <c r="DUZ13" s="89"/>
      <c r="DVA13" s="89"/>
      <c r="DVB13" s="89"/>
      <c r="DVC13" s="89"/>
      <c r="DVD13" s="89"/>
      <c r="DVE13" s="89"/>
      <c r="DVF13" s="89"/>
      <c r="DVG13" s="89"/>
      <c r="DVH13" s="89"/>
      <c r="DVI13" s="89"/>
      <c r="DVJ13" s="89"/>
      <c r="DVK13" s="89"/>
      <c r="DVL13" s="89"/>
      <c r="DVM13" s="89"/>
      <c r="DVN13" s="89"/>
      <c r="DVO13" s="89"/>
      <c r="DVP13" s="89"/>
      <c r="DVQ13" s="89"/>
      <c r="DVR13" s="89"/>
      <c r="DVS13" s="89"/>
      <c r="DVT13" s="89"/>
      <c r="DVU13" s="89"/>
      <c r="DVV13" s="89"/>
      <c r="DVW13" s="89"/>
      <c r="DVX13" s="89"/>
      <c r="DVY13" s="89"/>
      <c r="DVZ13" s="89"/>
      <c r="DWA13" s="89"/>
      <c r="DWB13" s="89"/>
      <c r="DWC13" s="89"/>
      <c r="DWD13" s="89"/>
      <c r="DWE13" s="89"/>
      <c r="DWF13" s="89"/>
      <c r="DWG13" s="89"/>
      <c r="DWH13" s="89"/>
      <c r="DWI13" s="89"/>
      <c r="DWJ13" s="89"/>
      <c r="DWK13" s="89"/>
      <c r="DWL13" s="89"/>
      <c r="DWM13" s="89"/>
      <c r="DWN13" s="89"/>
      <c r="DWO13" s="89"/>
      <c r="DWP13" s="89"/>
      <c r="DWQ13" s="89"/>
      <c r="DWR13" s="89"/>
      <c r="DWS13" s="89"/>
      <c r="DWT13" s="89"/>
      <c r="DWU13" s="89"/>
      <c r="DWV13" s="89"/>
      <c r="DWW13" s="89"/>
      <c r="DWX13" s="89"/>
      <c r="DWY13" s="89"/>
      <c r="DWZ13" s="89"/>
      <c r="DXA13" s="89"/>
      <c r="DXB13" s="89"/>
      <c r="DXC13" s="89"/>
      <c r="DXD13" s="89"/>
      <c r="DXE13" s="89"/>
      <c r="DXF13" s="89"/>
      <c r="DXG13" s="89"/>
      <c r="DXH13" s="89"/>
      <c r="DXI13" s="89"/>
      <c r="DXJ13" s="89"/>
      <c r="DXK13" s="89"/>
      <c r="DXL13" s="89"/>
      <c r="DXM13" s="89"/>
      <c r="DXN13" s="89"/>
      <c r="DXO13" s="89"/>
      <c r="DXP13" s="89"/>
      <c r="DXQ13" s="89"/>
      <c r="DXR13" s="89"/>
      <c r="DXS13" s="89"/>
      <c r="DXT13" s="89"/>
      <c r="DXU13" s="89"/>
      <c r="DXV13" s="89"/>
      <c r="DXW13" s="89"/>
      <c r="DXX13" s="89"/>
      <c r="DXY13" s="89"/>
      <c r="DXZ13" s="89"/>
      <c r="DYA13" s="89"/>
      <c r="DYB13" s="89"/>
      <c r="DYC13" s="89"/>
      <c r="DYD13" s="89"/>
      <c r="DYE13" s="89"/>
      <c r="DYF13" s="89"/>
      <c r="DYG13" s="89"/>
      <c r="DYH13" s="89"/>
      <c r="DYI13" s="89"/>
      <c r="DYJ13" s="89"/>
      <c r="DYK13" s="89"/>
      <c r="DYL13" s="89"/>
      <c r="DYM13" s="89"/>
      <c r="DYN13" s="89"/>
      <c r="DYO13" s="89"/>
      <c r="DYP13" s="89"/>
      <c r="DYQ13" s="89"/>
      <c r="DYR13" s="89"/>
      <c r="DYS13" s="89"/>
      <c r="DYT13" s="89"/>
      <c r="DYU13" s="89"/>
      <c r="DYV13" s="89"/>
      <c r="DYW13" s="89"/>
      <c r="DYX13" s="89"/>
      <c r="DYY13" s="89"/>
      <c r="DYZ13" s="89"/>
      <c r="DZA13" s="89"/>
      <c r="DZB13" s="89"/>
      <c r="DZC13" s="89"/>
      <c r="DZD13" s="89"/>
      <c r="DZE13" s="89"/>
      <c r="DZF13" s="89"/>
      <c r="DZG13" s="89"/>
      <c r="DZH13" s="89"/>
      <c r="DZI13" s="89"/>
      <c r="DZJ13" s="89"/>
      <c r="DZK13" s="89"/>
      <c r="DZL13" s="89"/>
      <c r="DZM13" s="89"/>
      <c r="DZN13" s="89"/>
      <c r="DZO13" s="89"/>
      <c r="DZP13" s="89"/>
      <c r="DZQ13" s="89"/>
      <c r="DZR13" s="89"/>
      <c r="DZS13" s="89"/>
      <c r="DZT13" s="89"/>
      <c r="DZU13" s="89"/>
      <c r="DZV13" s="89"/>
      <c r="DZW13" s="89"/>
      <c r="DZX13" s="89"/>
      <c r="DZY13" s="89"/>
      <c r="DZZ13" s="89"/>
      <c r="EAA13" s="89"/>
      <c r="EAB13" s="89"/>
      <c r="EAC13" s="89"/>
      <c r="EAD13" s="89"/>
      <c r="EAE13" s="89"/>
      <c r="EAF13" s="89"/>
      <c r="EAG13" s="89"/>
      <c r="EAH13" s="89"/>
      <c r="EAI13" s="89"/>
      <c r="EAJ13" s="89"/>
      <c r="EAK13" s="89"/>
      <c r="EAL13" s="89"/>
      <c r="EAM13" s="89"/>
      <c r="EAN13" s="89"/>
      <c r="EAO13" s="89"/>
      <c r="EAP13" s="89"/>
      <c r="EAQ13" s="89"/>
      <c r="EAR13" s="89"/>
      <c r="EAS13" s="89"/>
      <c r="EAT13" s="89"/>
      <c r="EAU13" s="89"/>
      <c r="EAV13" s="89"/>
      <c r="EAW13" s="89"/>
      <c r="EAX13" s="89"/>
      <c r="EAY13" s="89"/>
      <c r="EAZ13" s="89"/>
      <c r="EBA13" s="89"/>
      <c r="EBB13" s="89"/>
      <c r="EBC13" s="89"/>
      <c r="EBD13" s="89"/>
      <c r="EBE13" s="89"/>
      <c r="EBF13" s="89"/>
      <c r="EBG13" s="89"/>
      <c r="EBH13" s="89"/>
      <c r="EBI13" s="89"/>
      <c r="EBJ13" s="89"/>
      <c r="EBK13" s="89"/>
      <c r="EBL13" s="89"/>
      <c r="EBM13" s="89"/>
      <c r="EBN13" s="89"/>
      <c r="EBO13" s="89"/>
      <c r="EBP13" s="89"/>
      <c r="EBQ13" s="89"/>
      <c r="EBR13" s="89"/>
      <c r="EBS13" s="89"/>
      <c r="EBT13" s="89"/>
      <c r="EBU13" s="89"/>
      <c r="EBV13" s="89"/>
      <c r="EBW13" s="89"/>
      <c r="EBX13" s="89"/>
      <c r="EBY13" s="89"/>
      <c r="EBZ13" s="89"/>
      <c r="ECA13" s="89"/>
      <c r="ECB13" s="89"/>
      <c r="ECC13" s="89"/>
      <c r="ECD13" s="89"/>
      <c r="ECE13" s="89"/>
      <c r="ECF13" s="89"/>
      <c r="ECG13" s="89"/>
      <c r="ECH13" s="89"/>
      <c r="ECI13" s="89"/>
      <c r="ECJ13" s="89"/>
      <c r="ECK13" s="89"/>
      <c r="ECL13" s="89"/>
      <c r="ECM13" s="89"/>
      <c r="ECN13" s="89"/>
      <c r="ECO13" s="89"/>
      <c r="ECP13" s="89"/>
      <c r="ECQ13" s="89"/>
      <c r="ECR13" s="89"/>
      <c r="ECS13" s="89"/>
      <c r="ECT13" s="89"/>
      <c r="ECU13" s="89"/>
      <c r="ECV13" s="89"/>
      <c r="ECW13" s="89"/>
      <c r="ECX13" s="89"/>
      <c r="ECY13" s="89"/>
      <c r="ECZ13" s="89"/>
      <c r="EDA13" s="89"/>
      <c r="EDB13" s="89"/>
      <c r="EDC13" s="89"/>
      <c r="EDD13" s="89"/>
      <c r="EDE13" s="89"/>
      <c r="EDF13" s="89"/>
      <c r="EDG13" s="89"/>
      <c r="EDH13" s="89"/>
      <c r="EDI13" s="89"/>
      <c r="EDJ13" s="89"/>
      <c r="EDK13" s="89"/>
      <c r="EDL13" s="89"/>
      <c r="EDM13" s="89"/>
      <c r="EDN13" s="89"/>
      <c r="EDO13" s="89"/>
      <c r="EDP13" s="89"/>
      <c r="EDQ13" s="89"/>
      <c r="EDR13" s="89"/>
      <c r="EDS13" s="89"/>
      <c r="EDT13" s="89"/>
      <c r="EDU13" s="89"/>
      <c r="EDV13" s="89"/>
      <c r="EDW13" s="89"/>
      <c r="EDX13" s="89"/>
      <c r="EDY13" s="89"/>
      <c r="EDZ13" s="89"/>
      <c r="EEA13" s="89"/>
      <c r="EEB13" s="89"/>
      <c r="EEC13" s="89"/>
      <c r="EED13" s="89"/>
      <c r="EEE13" s="89"/>
      <c r="EEF13" s="89"/>
      <c r="EEG13" s="89"/>
      <c r="EEH13" s="89"/>
      <c r="EEI13" s="89"/>
      <c r="EEJ13" s="89"/>
      <c r="EEK13" s="89"/>
      <c r="EEL13" s="89"/>
      <c r="EEM13" s="89"/>
      <c r="EEN13" s="89"/>
      <c r="EEO13" s="89"/>
      <c r="EEP13" s="89"/>
      <c r="EEQ13" s="89"/>
      <c r="EER13" s="89"/>
      <c r="EES13" s="89"/>
      <c r="EET13" s="89"/>
      <c r="EEU13" s="89"/>
      <c r="EEV13" s="89"/>
      <c r="EEW13" s="89"/>
      <c r="EEX13" s="89"/>
      <c r="EEY13" s="89"/>
      <c r="EEZ13" s="89"/>
      <c r="EFA13" s="89"/>
      <c r="EFB13" s="89"/>
      <c r="EFC13" s="89"/>
      <c r="EFD13" s="89"/>
      <c r="EFE13" s="89"/>
      <c r="EFF13" s="89"/>
      <c r="EFG13" s="89"/>
      <c r="EFH13" s="89"/>
      <c r="EFI13" s="89"/>
      <c r="EFJ13" s="89"/>
      <c r="EFK13" s="89"/>
      <c r="EFL13" s="89"/>
      <c r="EFM13" s="89"/>
      <c r="EFN13" s="89"/>
      <c r="EFO13" s="89"/>
      <c r="EFP13" s="89"/>
      <c r="EFQ13" s="89"/>
      <c r="EFR13" s="89"/>
      <c r="EFS13" s="89"/>
      <c r="EFT13" s="89"/>
      <c r="EFU13" s="89"/>
      <c r="EFV13" s="89"/>
      <c r="EFW13" s="89"/>
      <c r="EFX13" s="89"/>
      <c r="EFY13" s="89"/>
      <c r="EFZ13" s="89"/>
      <c r="EGA13" s="89"/>
      <c r="EGB13" s="89"/>
      <c r="EGC13" s="89"/>
      <c r="EGD13" s="89"/>
      <c r="EGE13" s="89"/>
      <c r="EGF13" s="89"/>
      <c r="EGG13" s="89"/>
      <c r="EGH13" s="89"/>
      <c r="EGI13" s="89"/>
      <c r="EGJ13" s="89"/>
      <c r="EGK13" s="89"/>
      <c r="EGL13" s="89"/>
      <c r="EGM13" s="89"/>
      <c r="EGN13" s="89"/>
      <c r="EGO13" s="89"/>
      <c r="EGP13" s="89"/>
      <c r="EGQ13" s="89"/>
      <c r="EGR13" s="89"/>
      <c r="EGS13" s="89"/>
      <c r="EGT13" s="89"/>
      <c r="EGU13" s="89"/>
      <c r="EGV13" s="89"/>
      <c r="EGW13" s="89"/>
      <c r="EGX13" s="89"/>
      <c r="EGY13" s="89"/>
      <c r="EGZ13" s="89"/>
      <c r="EHA13" s="89"/>
      <c r="EHB13" s="89"/>
      <c r="EHC13" s="89"/>
      <c r="EHD13" s="89"/>
      <c r="EHE13" s="89"/>
      <c r="EHF13" s="89"/>
      <c r="EHG13" s="89"/>
      <c r="EHH13" s="89"/>
      <c r="EHI13" s="89"/>
      <c r="EHJ13" s="89"/>
      <c r="EHK13" s="89"/>
      <c r="EHL13" s="89"/>
      <c r="EHM13" s="89"/>
      <c r="EHN13" s="89"/>
      <c r="EHO13" s="89"/>
      <c r="EHP13" s="89"/>
      <c r="EHQ13" s="89"/>
      <c r="EHR13" s="89"/>
      <c r="EHS13" s="89"/>
      <c r="EHT13" s="89"/>
      <c r="EHU13" s="89"/>
      <c r="EHV13" s="89"/>
      <c r="EHW13" s="89"/>
      <c r="EHX13" s="89"/>
      <c r="EHY13" s="89"/>
      <c r="EHZ13" s="89"/>
      <c r="EIA13" s="89"/>
      <c r="EIB13" s="89"/>
      <c r="EIC13" s="89"/>
      <c r="EID13" s="89"/>
      <c r="EIE13" s="89"/>
      <c r="EIF13" s="89"/>
      <c r="EIG13" s="89"/>
      <c r="EIH13" s="89"/>
      <c r="EII13" s="89"/>
      <c r="EIJ13" s="89"/>
      <c r="EIK13" s="89"/>
      <c r="EIL13" s="89"/>
      <c r="EIM13" s="89"/>
      <c r="EIN13" s="89"/>
      <c r="EIO13" s="89"/>
      <c r="EIP13" s="89"/>
      <c r="EIQ13" s="89"/>
      <c r="EIR13" s="89"/>
      <c r="EIS13" s="89"/>
      <c r="EIT13" s="89"/>
      <c r="EIU13" s="89"/>
      <c r="EIV13" s="89"/>
      <c r="EIW13" s="89"/>
      <c r="EIX13" s="89"/>
      <c r="EIY13" s="89"/>
      <c r="EIZ13" s="89"/>
      <c r="EJA13" s="89"/>
      <c r="EJB13" s="89"/>
      <c r="EJC13" s="89"/>
      <c r="EJD13" s="89"/>
      <c r="EJE13" s="89"/>
      <c r="EJF13" s="89"/>
      <c r="EJG13" s="89"/>
      <c r="EJH13" s="89"/>
      <c r="EJI13" s="89"/>
      <c r="EJJ13" s="89"/>
      <c r="EJK13" s="89"/>
      <c r="EJL13" s="89"/>
      <c r="EJM13" s="89"/>
      <c r="EJN13" s="89"/>
      <c r="EJO13" s="89"/>
      <c r="EJP13" s="89"/>
      <c r="EJQ13" s="89"/>
      <c r="EJR13" s="89"/>
      <c r="EJS13" s="89"/>
      <c r="EJT13" s="89"/>
      <c r="EJU13" s="89"/>
      <c r="EJV13" s="89"/>
      <c r="EJW13" s="89"/>
      <c r="EJX13" s="89"/>
      <c r="EJY13" s="89"/>
      <c r="EJZ13" s="89"/>
      <c r="EKA13" s="89"/>
      <c r="EKB13" s="89"/>
      <c r="EKC13" s="89"/>
      <c r="EKD13" s="89"/>
      <c r="EKE13" s="89"/>
      <c r="EKF13" s="89"/>
      <c r="EKG13" s="89"/>
      <c r="EKH13" s="89"/>
      <c r="EKI13" s="89"/>
      <c r="EKJ13" s="89"/>
      <c r="EKK13" s="89"/>
      <c r="EKL13" s="89"/>
      <c r="EKM13" s="89"/>
      <c r="EKN13" s="89"/>
      <c r="EKO13" s="89"/>
      <c r="EKP13" s="89"/>
      <c r="EKQ13" s="89"/>
      <c r="EKR13" s="89"/>
      <c r="EKS13" s="89"/>
      <c r="EKT13" s="89"/>
      <c r="EKU13" s="89"/>
      <c r="EKV13" s="89"/>
      <c r="EKW13" s="89"/>
      <c r="EKX13" s="89"/>
      <c r="EKY13" s="89"/>
      <c r="EKZ13" s="89"/>
      <c r="ELA13" s="89"/>
      <c r="ELB13" s="89"/>
      <c r="ELC13" s="89"/>
      <c r="ELD13" s="89"/>
      <c r="ELE13" s="89"/>
      <c r="ELF13" s="89"/>
      <c r="ELG13" s="89"/>
      <c r="ELH13" s="89"/>
      <c r="ELI13" s="89"/>
      <c r="ELJ13" s="89"/>
      <c r="ELK13" s="89"/>
      <c r="ELL13" s="89"/>
      <c r="ELM13" s="89"/>
      <c r="ELN13" s="89"/>
      <c r="ELO13" s="89"/>
      <c r="ELP13" s="89"/>
      <c r="ELQ13" s="89"/>
      <c r="ELR13" s="89"/>
      <c r="ELS13" s="89"/>
      <c r="ELT13" s="89"/>
      <c r="ELU13" s="89"/>
      <c r="ELV13" s="89"/>
      <c r="ELW13" s="89"/>
      <c r="ELX13" s="89"/>
      <c r="ELY13" s="89"/>
      <c r="ELZ13" s="89"/>
      <c r="EMA13" s="89"/>
      <c r="EMB13" s="89"/>
      <c r="EMC13" s="89"/>
      <c r="EMD13" s="89"/>
      <c r="EME13" s="89"/>
      <c r="EMF13" s="89"/>
      <c r="EMG13" s="89"/>
      <c r="EMH13" s="89"/>
      <c r="EMI13" s="89"/>
      <c r="EMJ13" s="89"/>
      <c r="EMK13" s="89"/>
      <c r="EML13" s="89"/>
      <c r="EMM13" s="89"/>
      <c r="EMN13" s="89"/>
      <c r="EMO13" s="89"/>
      <c r="EMP13" s="89"/>
      <c r="EMQ13" s="89"/>
      <c r="EMR13" s="89"/>
      <c r="EMS13" s="89"/>
      <c r="EMT13" s="89"/>
      <c r="EMU13" s="89"/>
      <c r="EMV13" s="89"/>
      <c r="EMW13" s="89"/>
      <c r="EMX13" s="89"/>
      <c r="EMY13" s="89"/>
      <c r="EMZ13" s="89"/>
      <c r="ENA13" s="89"/>
      <c r="ENB13" s="89"/>
      <c r="ENC13" s="89"/>
      <c r="END13" s="89"/>
      <c r="ENE13" s="89"/>
      <c r="ENF13" s="89"/>
      <c r="ENG13" s="89"/>
      <c r="ENH13" s="89"/>
      <c r="ENI13" s="89"/>
      <c r="ENJ13" s="89"/>
      <c r="ENK13" s="89"/>
      <c r="ENL13" s="89"/>
      <c r="ENM13" s="89"/>
      <c r="ENN13" s="89"/>
      <c r="ENO13" s="89"/>
      <c r="ENP13" s="89"/>
      <c r="ENQ13" s="89"/>
      <c r="ENR13" s="89"/>
      <c r="ENS13" s="89"/>
      <c r="ENT13" s="89"/>
      <c r="ENU13" s="89"/>
      <c r="ENV13" s="89"/>
      <c r="ENW13" s="89"/>
      <c r="ENX13" s="89"/>
      <c r="ENY13" s="89"/>
      <c r="ENZ13" s="89"/>
      <c r="EOA13" s="89"/>
      <c r="EOB13" s="89"/>
      <c r="EOC13" s="89"/>
      <c r="EOD13" s="89"/>
      <c r="EOE13" s="89"/>
      <c r="EOF13" s="89"/>
      <c r="EOG13" s="89"/>
      <c r="EOH13" s="89"/>
      <c r="EOI13" s="89"/>
      <c r="EOJ13" s="89"/>
      <c r="EOK13" s="89"/>
      <c r="EOL13" s="89"/>
      <c r="EOM13" s="89"/>
      <c r="EON13" s="89"/>
      <c r="EOO13" s="89"/>
      <c r="EOP13" s="89"/>
      <c r="EOQ13" s="89"/>
      <c r="EOR13" s="89"/>
      <c r="EOS13" s="89"/>
      <c r="EOT13" s="89"/>
      <c r="EOU13" s="89"/>
      <c r="EOV13" s="89"/>
      <c r="EOW13" s="89"/>
      <c r="EOX13" s="89"/>
      <c r="EOY13" s="89"/>
      <c r="EOZ13" s="89"/>
      <c r="EPA13" s="89"/>
      <c r="EPB13" s="89"/>
      <c r="EPC13" s="89"/>
      <c r="EPD13" s="89"/>
      <c r="EPE13" s="89"/>
      <c r="EPF13" s="89"/>
      <c r="EPG13" s="89"/>
      <c r="EPH13" s="89"/>
      <c r="EPI13" s="89"/>
      <c r="EPJ13" s="89"/>
      <c r="EPK13" s="89"/>
      <c r="EPL13" s="89"/>
      <c r="EPM13" s="89"/>
      <c r="EPN13" s="89"/>
      <c r="EPO13" s="89"/>
      <c r="EPP13" s="89"/>
      <c r="EPQ13" s="89"/>
      <c r="EPR13" s="89"/>
      <c r="EPS13" s="89"/>
      <c r="EPT13" s="89"/>
      <c r="EPU13" s="89"/>
      <c r="EPV13" s="89"/>
      <c r="EPW13" s="89"/>
      <c r="EPX13" s="89"/>
      <c r="EPY13" s="89"/>
      <c r="EPZ13" s="89"/>
      <c r="EQA13" s="89"/>
      <c r="EQB13" s="89"/>
      <c r="EQC13" s="89"/>
      <c r="EQD13" s="89"/>
      <c r="EQE13" s="89"/>
      <c r="EQF13" s="89"/>
      <c r="EQG13" s="89"/>
      <c r="EQH13" s="89"/>
      <c r="EQI13" s="89"/>
      <c r="EQJ13" s="89"/>
      <c r="EQK13" s="89"/>
      <c r="EQL13" s="89"/>
      <c r="EQM13" s="89"/>
      <c r="EQN13" s="89"/>
      <c r="EQO13" s="89"/>
      <c r="EQP13" s="89"/>
      <c r="EQQ13" s="89"/>
      <c r="EQR13" s="89"/>
      <c r="EQS13" s="89"/>
      <c r="EQT13" s="89"/>
      <c r="EQU13" s="89"/>
      <c r="EQV13" s="89"/>
      <c r="EQW13" s="89"/>
      <c r="EQX13" s="89"/>
      <c r="EQY13" s="89"/>
      <c r="EQZ13" s="89"/>
      <c r="ERA13" s="89"/>
      <c r="ERB13" s="89"/>
      <c r="ERC13" s="89"/>
      <c r="ERD13" s="89"/>
      <c r="ERE13" s="89"/>
      <c r="ERF13" s="89"/>
      <c r="ERG13" s="89"/>
      <c r="ERH13" s="89"/>
      <c r="ERI13" s="89"/>
      <c r="ERJ13" s="89"/>
      <c r="ERK13" s="89"/>
      <c r="ERL13" s="89"/>
      <c r="ERM13" s="89"/>
      <c r="ERN13" s="89"/>
      <c r="ERO13" s="89"/>
      <c r="ERP13" s="89"/>
      <c r="ERQ13" s="89"/>
      <c r="ERR13" s="89"/>
      <c r="ERS13" s="89"/>
      <c r="ERT13" s="89"/>
      <c r="ERU13" s="89"/>
      <c r="ERV13" s="89"/>
      <c r="ERW13" s="89"/>
      <c r="ERX13" s="89"/>
      <c r="ERY13" s="89"/>
      <c r="ERZ13" s="89"/>
      <c r="ESA13" s="89"/>
      <c r="ESB13" s="89"/>
      <c r="ESC13" s="89"/>
      <c r="ESD13" s="89"/>
      <c r="ESE13" s="89"/>
      <c r="ESF13" s="89"/>
      <c r="ESG13" s="89"/>
      <c r="ESH13" s="89"/>
      <c r="ESI13" s="89"/>
      <c r="ESJ13" s="89"/>
      <c r="ESK13" s="89"/>
      <c r="ESL13" s="89"/>
      <c r="ESM13" s="89"/>
      <c r="ESN13" s="89"/>
      <c r="ESO13" s="89"/>
      <c r="ESP13" s="89"/>
      <c r="ESQ13" s="89"/>
      <c r="ESR13" s="89"/>
      <c r="ESS13" s="89"/>
      <c r="EST13" s="89"/>
      <c r="ESU13" s="89"/>
      <c r="ESV13" s="89"/>
      <c r="ESW13" s="89"/>
      <c r="ESX13" s="89"/>
      <c r="ESY13" s="89"/>
      <c r="ESZ13" s="89"/>
      <c r="ETA13" s="89"/>
      <c r="ETB13" s="89"/>
      <c r="ETC13" s="89"/>
      <c r="ETD13" s="89"/>
      <c r="ETE13" s="89"/>
      <c r="ETF13" s="89"/>
      <c r="ETG13" s="89"/>
      <c r="ETH13" s="89"/>
      <c r="ETI13" s="89"/>
      <c r="ETJ13" s="89"/>
      <c r="ETK13" s="89"/>
      <c r="ETL13" s="89"/>
      <c r="ETM13" s="89"/>
      <c r="ETN13" s="89"/>
      <c r="ETO13" s="89"/>
      <c r="ETP13" s="89"/>
      <c r="ETQ13" s="89"/>
      <c r="ETR13" s="89"/>
      <c r="ETS13" s="89"/>
      <c r="ETT13" s="89"/>
      <c r="ETU13" s="89"/>
      <c r="ETV13" s="89"/>
      <c r="ETW13" s="89"/>
      <c r="ETX13" s="89"/>
      <c r="ETY13" s="89"/>
      <c r="ETZ13" s="89"/>
      <c r="EUA13" s="89"/>
      <c r="EUB13" s="89"/>
      <c r="EUC13" s="89"/>
      <c r="EUD13" s="89"/>
      <c r="EUE13" s="89"/>
      <c r="EUF13" s="89"/>
      <c r="EUG13" s="89"/>
      <c r="EUH13" s="89"/>
      <c r="EUI13" s="89"/>
      <c r="EUJ13" s="89"/>
      <c r="EUK13" s="89"/>
      <c r="EUL13" s="89"/>
      <c r="EUM13" s="89"/>
      <c r="EUN13" s="89"/>
      <c r="EUO13" s="89"/>
      <c r="EUP13" s="89"/>
      <c r="EUQ13" s="89"/>
      <c r="EUR13" s="89"/>
      <c r="EUS13" s="89"/>
      <c r="EUT13" s="89"/>
      <c r="EUU13" s="89"/>
      <c r="EUV13" s="89"/>
      <c r="EUW13" s="89"/>
      <c r="EUX13" s="89"/>
      <c r="EUY13" s="89"/>
      <c r="EUZ13" s="89"/>
      <c r="EVA13" s="89"/>
      <c r="EVB13" s="89"/>
      <c r="EVC13" s="89"/>
      <c r="EVD13" s="89"/>
      <c r="EVE13" s="89"/>
      <c r="EVF13" s="89"/>
      <c r="EVG13" s="89"/>
      <c r="EVH13" s="89"/>
      <c r="EVI13" s="89"/>
      <c r="EVJ13" s="89"/>
      <c r="EVK13" s="89"/>
      <c r="EVL13" s="89"/>
      <c r="EVM13" s="89"/>
      <c r="EVN13" s="89"/>
      <c r="EVO13" s="89"/>
      <c r="EVP13" s="89"/>
      <c r="EVQ13" s="89"/>
      <c r="EVR13" s="89"/>
      <c r="EVS13" s="89"/>
      <c r="EVT13" s="89"/>
      <c r="EVU13" s="89"/>
      <c r="EVV13" s="89"/>
      <c r="EVW13" s="89"/>
      <c r="EVX13" s="89"/>
      <c r="EVY13" s="89"/>
      <c r="EVZ13" s="89"/>
      <c r="EWA13" s="89"/>
      <c r="EWB13" s="89"/>
      <c r="EWC13" s="89"/>
      <c r="EWD13" s="89"/>
      <c r="EWE13" s="89"/>
      <c r="EWF13" s="89"/>
      <c r="EWG13" s="89"/>
      <c r="EWH13" s="89"/>
      <c r="EWI13" s="89"/>
      <c r="EWJ13" s="89"/>
      <c r="EWK13" s="89"/>
      <c r="EWL13" s="89"/>
      <c r="EWM13" s="89"/>
      <c r="EWN13" s="89"/>
      <c r="EWO13" s="89"/>
      <c r="EWP13" s="89"/>
      <c r="EWQ13" s="89"/>
      <c r="EWR13" s="89"/>
      <c r="EWS13" s="89"/>
      <c r="EWT13" s="89"/>
      <c r="EWU13" s="89"/>
      <c r="EWV13" s="89"/>
      <c r="EWW13" s="89"/>
      <c r="EWX13" s="89"/>
      <c r="EWY13" s="89"/>
      <c r="EWZ13" s="89"/>
      <c r="EXA13" s="89"/>
      <c r="EXB13" s="89"/>
      <c r="EXC13" s="89"/>
      <c r="EXD13" s="89"/>
      <c r="EXE13" s="89"/>
      <c r="EXF13" s="89"/>
      <c r="EXG13" s="89"/>
      <c r="EXH13" s="89"/>
      <c r="EXI13" s="89"/>
      <c r="EXJ13" s="89"/>
      <c r="EXK13" s="89"/>
      <c r="EXL13" s="89"/>
      <c r="EXM13" s="89"/>
      <c r="EXN13" s="89"/>
      <c r="EXO13" s="89"/>
      <c r="EXP13" s="89"/>
      <c r="EXQ13" s="89"/>
      <c r="EXR13" s="89"/>
      <c r="EXS13" s="89"/>
      <c r="EXT13" s="89"/>
      <c r="EXU13" s="89"/>
      <c r="EXV13" s="89"/>
      <c r="EXW13" s="89"/>
      <c r="EXX13" s="89"/>
      <c r="EXY13" s="89"/>
      <c r="EXZ13" s="89"/>
      <c r="EYA13" s="89"/>
      <c r="EYB13" s="89"/>
      <c r="EYC13" s="89"/>
      <c r="EYD13" s="89"/>
      <c r="EYE13" s="89"/>
      <c r="EYF13" s="89"/>
      <c r="EYG13" s="89"/>
      <c r="EYH13" s="89"/>
      <c r="EYI13" s="89"/>
      <c r="EYJ13" s="89"/>
      <c r="EYK13" s="89"/>
      <c r="EYL13" s="89"/>
      <c r="EYM13" s="89"/>
      <c r="EYN13" s="89"/>
      <c r="EYO13" s="89"/>
      <c r="EYP13" s="89"/>
      <c r="EYQ13" s="89"/>
      <c r="EYR13" s="89"/>
      <c r="EYS13" s="89"/>
      <c r="EYT13" s="89"/>
      <c r="EYU13" s="89"/>
      <c r="EYV13" s="89"/>
      <c r="EYW13" s="89"/>
      <c r="EYX13" s="89"/>
      <c r="EYY13" s="89"/>
      <c r="EYZ13" s="89"/>
      <c r="EZA13" s="89"/>
      <c r="EZB13" s="89"/>
      <c r="EZC13" s="89"/>
      <c r="EZD13" s="89"/>
      <c r="EZE13" s="89"/>
      <c r="EZF13" s="89"/>
      <c r="EZG13" s="89"/>
      <c r="EZH13" s="89"/>
      <c r="EZI13" s="89"/>
      <c r="EZJ13" s="89"/>
      <c r="EZK13" s="89"/>
      <c r="EZL13" s="89"/>
      <c r="EZM13" s="89"/>
      <c r="EZN13" s="89"/>
      <c r="EZO13" s="89"/>
      <c r="EZP13" s="89"/>
      <c r="EZQ13" s="89"/>
      <c r="EZR13" s="89"/>
      <c r="EZS13" s="89"/>
      <c r="EZT13" s="89"/>
      <c r="EZU13" s="89"/>
      <c r="EZV13" s="89"/>
      <c r="EZW13" s="89"/>
      <c r="EZX13" s="89"/>
      <c r="EZY13" s="89"/>
      <c r="EZZ13" s="89"/>
      <c r="FAA13" s="89"/>
      <c r="FAB13" s="89"/>
      <c r="FAC13" s="89"/>
      <c r="FAD13" s="89"/>
      <c r="FAE13" s="89"/>
      <c r="FAF13" s="89"/>
      <c r="FAG13" s="89"/>
      <c r="FAH13" s="89"/>
      <c r="FAI13" s="89"/>
      <c r="FAJ13" s="89"/>
      <c r="FAK13" s="89"/>
      <c r="FAL13" s="89"/>
      <c r="FAM13" s="89"/>
      <c r="FAN13" s="89"/>
      <c r="FAO13" s="89"/>
      <c r="FAP13" s="89"/>
      <c r="FAQ13" s="89"/>
      <c r="FAR13" s="89"/>
      <c r="FAS13" s="89"/>
      <c r="FAT13" s="89"/>
      <c r="FAU13" s="89"/>
      <c r="FAV13" s="89"/>
      <c r="FAW13" s="89"/>
      <c r="FAX13" s="89"/>
      <c r="FAY13" s="89"/>
      <c r="FAZ13" s="89"/>
      <c r="FBA13" s="89"/>
      <c r="FBB13" s="89"/>
      <c r="FBC13" s="89"/>
      <c r="FBD13" s="89"/>
      <c r="FBE13" s="89"/>
      <c r="FBF13" s="89"/>
      <c r="FBG13" s="89"/>
      <c r="FBH13" s="89"/>
      <c r="FBI13" s="89"/>
      <c r="FBJ13" s="89"/>
      <c r="FBK13" s="89"/>
      <c r="FBL13" s="89"/>
      <c r="FBM13" s="89"/>
      <c r="FBN13" s="89"/>
      <c r="FBO13" s="89"/>
      <c r="FBP13" s="89"/>
      <c r="FBQ13" s="89"/>
      <c r="FBR13" s="89"/>
      <c r="FBS13" s="89"/>
      <c r="FBT13" s="89"/>
      <c r="FBU13" s="89"/>
      <c r="FBV13" s="89"/>
      <c r="FBW13" s="89"/>
      <c r="FBX13" s="89"/>
      <c r="FBY13" s="89"/>
      <c r="FBZ13" s="89"/>
      <c r="FCA13" s="89"/>
      <c r="FCB13" s="89"/>
      <c r="FCC13" s="89"/>
      <c r="FCD13" s="89"/>
      <c r="FCE13" s="89"/>
      <c r="FCF13" s="89"/>
      <c r="FCG13" s="89"/>
      <c r="FCH13" s="89"/>
      <c r="FCI13" s="89"/>
      <c r="FCJ13" s="89"/>
      <c r="FCK13" s="89"/>
      <c r="FCL13" s="89"/>
      <c r="FCM13" s="89"/>
      <c r="FCN13" s="89"/>
      <c r="FCO13" s="89"/>
      <c r="FCP13" s="89"/>
      <c r="FCQ13" s="89"/>
      <c r="FCR13" s="89"/>
      <c r="FCS13" s="89"/>
      <c r="FCT13" s="89"/>
      <c r="FCU13" s="89"/>
      <c r="FCV13" s="89"/>
      <c r="FCW13" s="89"/>
      <c r="FCX13" s="89"/>
      <c r="FCY13" s="89"/>
      <c r="FCZ13" s="89"/>
      <c r="FDA13" s="89"/>
      <c r="FDB13" s="89"/>
      <c r="FDC13" s="89"/>
      <c r="FDD13" s="89"/>
      <c r="FDE13" s="89"/>
      <c r="FDF13" s="89"/>
      <c r="FDG13" s="89"/>
      <c r="FDH13" s="89"/>
      <c r="FDI13" s="89"/>
      <c r="FDJ13" s="89"/>
      <c r="FDK13" s="89"/>
      <c r="FDL13" s="89"/>
      <c r="FDM13" s="89"/>
      <c r="FDN13" s="89"/>
      <c r="FDO13" s="89"/>
      <c r="FDP13" s="89"/>
      <c r="FDQ13" s="89"/>
      <c r="FDR13" s="89"/>
      <c r="FDS13" s="89"/>
      <c r="FDT13" s="89"/>
      <c r="FDU13" s="89"/>
      <c r="FDV13" s="89"/>
      <c r="FDW13" s="89"/>
      <c r="FDX13" s="89"/>
      <c r="FDY13" s="89"/>
      <c r="FDZ13" s="89"/>
      <c r="FEA13" s="89"/>
      <c r="FEB13" s="89"/>
      <c r="FEC13" s="89"/>
      <c r="FED13" s="89"/>
      <c r="FEE13" s="89"/>
      <c r="FEF13" s="89"/>
      <c r="FEG13" s="89"/>
      <c r="FEH13" s="89"/>
      <c r="FEI13" s="89"/>
      <c r="FEJ13" s="89"/>
      <c r="FEK13" s="89"/>
      <c r="FEL13" s="89"/>
      <c r="FEM13" s="89"/>
      <c r="FEN13" s="89"/>
      <c r="FEO13" s="89"/>
      <c r="FEP13" s="89"/>
      <c r="FEQ13" s="89"/>
      <c r="FER13" s="89"/>
      <c r="FES13" s="89"/>
      <c r="FET13" s="89"/>
      <c r="FEU13" s="89"/>
      <c r="FEV13" s="89"/>
      <c r="FEW13" s="89"/>
      <c r="FEX13" s="89"/>
      <c r="FEY13" s="89"/>
      <c r="FEZ13" s="89"/>
      <c r="FFA13" s="89"/>
      <c r="FFB13" s="89"/>
      <c r="FFC13" s="89"/>
      <c r="FFD13" s="89"/>
      <c r="FFE13" s="89"/>
      <c r="FFF13" s="89"/>
      <c r="FFG13" s="89"/>
      <c r="FFH13" s="89"/>
      <c r="FFI13" s="89"/>
      <c r="FFJ13" s="89"/>
      <c r="FFK13" s="89"/>
      <c r="FFL13" s="89"/>
      <c r="FFM13" s="89"/>
      <c r="FFN13" s="89"/>
      <c r="FFO13" s="89"/>
      <c r="FFP13" s="89"/>
      <c r="FFQ13" s="89"/>
      <c r="FFR13" s="89"/>
      <c r="FFS13" s="89"/>
      <c r="FFT13" s="89"/>
      <c r="FFU13" s="89"/>
      <c r="FFV13" s="89"/>
      <c r="FFW13" s="89"/>
      <c r="FFX13" s="89"/>
      <c r="FFY13" s="89"/>
      <c r="FFZ13" s="89"/>
      <c r="FGA13" s="89"/>
      <c r="FGB13" s="89"/>
      <c r="FGC13" s="89"/>
      <c r="FGD13" s="89"/>
      <c r="FGE13" s="89"/>
      <c r="FGF13" s="89"/>
      <c r="FGG13" s="89"/>
      <c r="FGH13" s="89"/>
      <c r="FGI13" s="89"/>
      <c r="FGJ13" s="89"/>
      <c r="FGK13" s="89"/>
      <c r="FGL13" s="89"/>
      <c r="FGM13" s="89"/>
      <c r="FGN13" s="89"/>
      <c r="FGO13" s="89"/>
      <c r="FGP13" s="89"/>
      <c r="FGQ13" s="89"/>
      <c r="FGR13" s="89"/>
      <c r="FGS13" s="89"/>
      <c r="FGT13" s="89"/>
      <c r="FGU13" s="89"/>
      <c r="FGV13" s="89"/>
      <c r="FGW13" s="89"/>
      <c r="FGX13" s="89"/>
      <c r="FGY13" s="89"/>
      <c r="FGZ13" s="89"/>
      <c r="FHA13" s="89"/>
      <c r="FHB13" s="89"/>
      <c r="FHC13" s="89"/>
      <c r="FHD13" s="89"/>
      <c r="FHE13" s="89"/>
      <c r="FHF13" s="89"/>
      <c r="FHG13" s="89"/>
      <c r="FHH13" s="89"/>
      <c r="FHI13" s="89"/>
      <c r="FHJ13" s="89"/>
      <c r="FHK13" s="89"/>
      <c r="FHL13" s="89"/>
      <c r="FHM13" s="89"/>
      <c r="FHN13" s="89"/>
      <c r="FHO13" s="89"/>
      <c r="FHP13" s="89"/>
      <c r="FHQ13" s="89"/>
      <c r="FHR13" s="89"/>
      <c r="FHS13" s="89"/>
      <c r="FHT13" s="89"/>
      <c r="FHU13" s="89"/>
      <c r="FHV13" s="89"/>
      <c r="FHW13" s="89"/>
      <c r="FHX13" s="89"/>
      <c r="FHY13" s="89"/>
      <c r="FHZ13" s="89"/>
      <c r="FIA13" s="89"/>
      <c r="FIB13" s="89"/>
      <c r="FIC13" s="89"/>
      <c r="FID13" s="89"/>
      <c r="FIE13" s="89"/>
      <c r="FIF13" s="89"/>
      <c r="FIG13" s="89"/>
      <c r="FIH13" s="89"/>
      <c r="FII13" s="89"/>
      <c r="FIJ13" s="89"/>
      <c r="FIK13" s="89"/>
      <c r="FIL13" s="89"/>
      <c r="FIM13" s="89"/>
      <c r="FIN13" s="89"/>
      <c r="FIO13" s="89"/>
      <c r="FIP13" s="89"/>
      <c r="FIQ13" s="89"/>
      <c r="FIR13" s="89"/>
      <c r="FIS13" s="89"/>
      <c r="FIT13" s="89"/>
      <c r="FIU13" s="89"/>
      <c r="FIV13" s="89"/>
      <c r="FIW13" s="89"/>
      <c r="FIX13" s="89"/>
      <c r="FIY13" s="89"/>
      <c r="FIZ13" s="89"/>
      <c r="FJA13" s="89"/>
      <c r="FJB13" s="89"/>
      <c r="FJC13" s="89"/>
      <c r="FJD13" s="89"/>
      <c r="FJE13" s="89"/>
      <c r="FJF13" s="89"/>
      <c r="FJG13" s="89"/>
      <c r="FJH13" s="89"/>
      <c r="FJI13" s="89"/>
      <c r="FJJ13" s="89"/>
      <c r="FJK13" s="89"/>
      <c r="FJL13" s="89"/>
      <c r="FJM13" s="89"/>
      <c r="FJN13" s="89"/>
      <c r="FJO13" s="89"/>
      <c r="FJP13" s="89"/>
      <c r="FJQ13" s="89"/>
      <c r="FJR13" s="89"/>
      <c r="FJS13" s="89"/>
      <c r="FJT13" s="89"/>
      <c r="FJU13" s="89"/>
      <c r="FJV13" s="89"/>
      <c r="FJW13" s="89"/>
      <c r="FJX13" s="89"/>
      <c r="FJY13" s="89"/>
      <c r="FJZ13" s="89"/>
      <c r="FKA13" s="89"/>
      <c r="FKB13" s="89"/>
      <c r="FKC13" s="89"/>
      <c r="FKD13" s="89"/>
      <c r="FKE13" s="89"/>
      <c r="FKF13" s="89"/>
      <c r="FKG13" s="89"/>
      <c r="FKH13" s="89"/>
      <c r="FKI13" s="89"/>
      <c r="FKJ13" s="89"/>
      <c r="FKK13" s="89"/>
      <c r="FKL13" s="89"/>
      <c r="FKM13" s="89"/>
      <c r="FKN13" s="89"/>
      <c r="FKO13" s="89"/>
      <c r="FKP13" s="89"/>
      <c r="FKQ13" s="89"/>
      <c r="FKR13" s="89"/>
      <c r="FKS13" s="89"/>
      <c r="FKT13" s="89"/>
      <c r="FKU13" s="89"/>
      <c r="FKV13" s="89"/>
      <c r="FKW13" s="89"/>
      <c r="FKX13" s="89"/>
      <c r="FKY13" s="89"/>
      <c r="FKZ13" s="89"/>
      <c r="FLA13" s="89"/>
      <c r="FLB13" s="89"/>
      <c r="FLC13" s="89"/>
      <c r="FLD13" s="89"/>
      <c r="FLE13" s="89"/>
      <c r="FLF13" s="89"/>
      <c r="FLG13" s="89"/>
      <c r="FLH13" s="89"/>
      <c r="FLI13" s="89"/>
      <c r="FLJ13" s="89"/>
      <c r="FLK13" s="89"/>
      <c r="FLL13" s="89"/>
      <c r="FLM13" s="89"/>
      <c r="FLN13" s="89"/>
      <c r="FLO13" s="89"/>
      <c r="FLP13" s="89"/>
      <c r="FLQ13" s="89"/>
      <c r="FLR13" s="89"/>
      <c r="FLS13" s="89"/>
      <c r="FLT13" s="89"/>
      <c r="FLU13" s="89"/>
      <c r="FLV13" s="89"/>
      <c r="FLW13" s="89"/>
      <c r="FLX13" s="89"/>
      <c r="FLY13" s="89"/>
      <c r="FLZ13" s="89"/>
      <c r="FMA13" s="89"/>
      <c r="FMB13" s="89"/>
      <c r="FMC13" s="89"/>
      <c r="FMD13" s="89"/>
      <c r="FME13" s="89"/>
      <c r="FMF13" s="89"/>
      <c r="FMG13" s="89"/>
      <c r="FMH13" s="89"/>
      <c r="FMI13" s="89"/>
      <c r="FMJ13" s="89"/>
      <c r="FMK13" s="89"/>
      <c r="FML13" s="89"/>
      <c r="FMM13" s="89"/>
      <c r="FMN13" s="89"/>
      <c r="FMO13" s="89"/>
      <c r="FMP13" s="89"/>
      <c r="FMQ13" s="89"/>
      <c r="FMR13" s="89"/>
      <c r="FMS13" s="89"/>
      <c r="FMT13" s="89"/>
      <c r="FMU13" s="89"/>
      <c r="FMV13" s="89"/>
      <c r="FMW13" s="89"/>
      <c r="FMX13" s="89"/>
      <c r="FMY13" s="89"/>
      <c r="FMZ13" s="89"/>
      <c r="FNA13" s="89"/>
      <c r="FNB13" s="89"/>
      <c r="FNC13" s="89"/>
      <c r="FND13" s="89"/>
      <c r="FNE13" s="89"/>
      <c r="FNF13" s="89"/>
      <c r="FNG13" s="89"/>
      <c r="FNH13" s="89"/>
      <c r="FNI13" s="89"/>
      <c r="FNJ13" s="89"/>
      <c r="FNK13" s="89"/>
      <c r="FNL13" s="89"/>
      <c r="FNM13" s="89"/>
      <c r="FNN13" s="89"/>
      <c r="FNO13" s="89"/>
      <c r="FNP13" s="89"/>
      <c r="FNQ13" s="89"/>
      <c r="FNR13" s="89"/>
      <c r="FNS13" s="89"/>
      <c r="FNT13" s="89"/>
      <c r="FNU13" s="89"/>
      <c r="FNV13" s="89"/>
      <c r="FNW13" s="89"/>
      <c r="FNX13" s="89"/>
      <c r="FNY13" s="89"/>
      <c r="FNZ13" s="89"/>
      <c r="FOA13" s="89"/>
      <c r="FOB13" s="89"/>
      <c r="FOC13" s="89"/>
      <c r="FOD13" s="89"/>
      <c r="FOE13" s="89"/>
      <c r="FOF13" s="89"/>
      <c r="FOG13" s="89"/>
      <c r="FOH13" s="89"/>
      <c r="FOI13" s="89"/>
      <c r="FOJ13" s="89"/>
      <c r="FOK13" s="89"/>
      <c r="FOL13" s="89"/>
      <c r="FOM13" s="89"/>
      <c r="FON13" s="89"/>
      <c r="FOO13" s="89"/>
      <c r="FOP13" s="89"/>
      <c r="FOQ13" s="89"/>
      <c r="FOR13" s="89"/>
      <c r="FOS13" s="89"/>
      <c r="FOT13" s="89"/>
      <c r="FOU13" s="89"/>
      <c r="FOV13" s="89"/>
      <c r="FOW13" s="89"/>
      <c r="FOX13" s="89"/>
      <c r="FOY13" s="89"/>
      <c r="FOZ13" s="89"/>
      <c r="FPA13" s="89"/>
      <c r="FPB13" s="89"/>
      <c r="FPC13" s="89"/>
      <c r="FPD13" s="89"/>
      <c r="FPE13" s="89"/>
      <c r="FPF13" s="89"/>
      <c r="FPG13" s="89"/>
      <c r="FPH13" s="89"/>
      <c r="FPI13" s="89"/>
      <c r="FPJ13" s="89"/>
      <c r="FPK13" s="89"/>
      <c r="FPL13" s="89"/>
      <c r="FPM13" s="89"/>
      <c r="FPN13" s="89"/>
      <c r="FPO13" s="89"/>
      <c r="FPP13" s="89"/>
      <c r="FPQ13" s="89"/>
      <c r="FPR13" s="89"/>
      <c r="FPS13" s="89"/>
      <c r="FPT13" s="89"/>
      <c r="FPU13" s="89"/>
      <c r="FPV13" s="89"/>
      <c r="FPW13" s="89"/>
      <c r="FPX13" s="89"/>
      <c r="FPY13" s="89"/>
      <c r="FPZ13" s="89"/>
      <c r="FQA13" s="89"/>
      <c r="FQB13" s="89"/>
      <c r="FQC13" s="89"/>
      <c r="FQD13" s="89"/>
      <c r="FQE13" s="89"/>
      <c r="FQF13" s="89"/>
      <c r="FQG13" s="89"/>
      <c r="FQH13" s="89"/>
      <c r="FQI13" s="89"/>
      <c r="FQJ13" s="89"/>
      <c r="FQK13" s="89"/>
      <c r="FQL13" s="89"/>
      <c r="FQM13" s="89"/>
      <c r="FQN13" s="89"/>
      <c r="FQO13" s="89"/>
      <c r="FQP13" s="89"/>
      <c r="FQQ13" s="89"/>
      <c r="FQR13" s="89"/>
      <c r="FQS13" s="89"/>
      <c r="FQT13" s="89"/>
      <c r="FQU13" s="89"/>
      <c r="FQV13" s="89"/>
      <c r="FQW13" s="89"/>
      <c r="FQX13" s="89"/>
      <c r="FQY13" s="89"/>
      <c r="FQZ13" s="89"/>
      <c r="FRA13" s="89"/>
      <c r="FRB13" s="89"/>
      <c r="FRC13" s="89"/>
      <c r="FRD13" s="89"/>
      <c r="FRE13" s="89"/>
      <c r="FRF13" s="89"/>
      <c r="FRG13" s="89"/>
      <c r="FRH13" s="89"/>
      <c r="FRI13" s="89"/>
      <c r="FRJ13" s="89"/>
      <c r="FRK13" s="89"/>
      <c r="FRL13" s="89"/>
      <c r="FRM13" s="89"/>
      <c r="FRN13" s="89"/>
      <c r="FRO13" s="89"/>
      <c r="FRP13" s="89"/>
      <c r="FRQ13" s="89"/>
      <c r="FRR13" s="89"/>
      <c r="FRS13" s="89"/>
      <c r="FRT13" s="89"/>
      <c r="FRU13" s="89"/>
      <c r="FRV13" s="89"/>
      <c r="FRW13" s="89"/>
      <c r="FRX13" s="89"/>
      <c r="FRY13" s="89"/>
      <c r="FRZ13" s="89"/>
      <c r="FSA13" s="89"/>
      <c r="FSB13" s="89"/>
      <c r="FSC13" s="89"/>
      <c r="FSD13" s="89"/>
      <c r="FSE13" s="89"/>
      <c r="FSF13" s="89"/>
      <c r="FSG13" s="89"/>
      <c r="FSH13" s="89"/>
      <c r="FSI13" s="89"/>
      <c r="FSJ13" s="89"/>
      <c r="FSK13" s="89"/>
      <c r="FSL13" s="89"/>
      <c r="FSM13" s="89"/>
      <c r="FSN13" s="89"/>
      <c r="FSO13" s="89"/>
      <c r="FSP13" s="89"/>
      <c r="FSQ13" s="89"/>
      <c r="FSR13" s="89"/>
      <c r="FSS13" s="89"/>
      <c r="FST13" s="89"/>
      <c r="FSU13" s="89"/>
      <c r="FSV13" s="89"/>
      <c r="FSW13" s="89"/>
      <c r="FSX13" s="89"/>
      <c r="FSY13" s="89"/>
      <c r="FSZ13" s="89"/>
      <c r="FTA13" s="89"/>
      <c r="FTB13" s="89"/>
      <c r="FTC13" s="89"/>
      <c r="FTD13" s="89"/>
      <c r="FTE13" s="89"/>
      <c r="FTF13" s="89"/>
      <c r="FTG13" s="89"/>
      <c r="FTH13" s="89"/>
      <c r="FTI13" s="89"/>
      <c r="FTJ13" s="89"/>
      <c r="FTK13" s="89"/>
      <c r="FTL13" s="89"/>
      <c r="FTM13" s="89"/>
      <c r="FTN13" s="89"/>
      <c r="FTO13" s="89"/>
      <c r="FTP13" s="89"/>
      <c r="FTQ13" s="89"/>
      <c r="FTR13" s="89"/>
      <c r="FTS13" s="89"/>
      <c r="FTT13" s="89"/>
      <c r="FTU13" s="89"/>
      <c r="FTV13" s="89"/>
      <c r="FTW13" s="89"/>
      <c r="FTX13" s="89"/>
      <c r="FTY13" s="89"/>
      <c r="FTZ13" s="89"/>
      <c r="FUA13" s="89"/>
      <c r="FUB13" s="89"/>
      <c r="FUC13" s="89"/>
      <c r="FUD13" s="89"/>
      <c r="FUE13" s="89"/>
      <c r="FUF13" s="89"/>
      <c r="FUG13" s="89"/>
      <c r="FUH13" s="89"/>
      <c r="FUI13" s="89"/>
      <c r="FUJ13" s="89"/>
      <c r="FUK13" s="89"/>
      <c r="FUL13" s="89"/>
      <c r="FUM13" s="89"/>
      <c r="FUN13" s="89"/>
      <c r="FUO13" s="89"/>
      <c r="FUP13" s="89"/>
      <c r="FUQ13" s="89"/>
      <c r="FUR13" s="89"/>
      <c r="FUS13" s="89"/>
      <c r="FUT13" s="89"/>
      <c r="FUU13" s="89"/>
      <c r="FUV13" s="89"/>
      <c r="FUW13" s="89"/>
      <c r="FUX13" s="89"/>
      <c r="FUY13" s="89"/>
      <c r="FUZ13" s="89"/>
      <c r="FVA13" s="89"/>
      <c r="FVB13" s="89"/>
      <c r="FVC13" s="89"/>
      <c r="FVD13" s="89"/>
      <c r="FVE13" s="89"/>
      <c r="FVF13" s="89"/>
      <c r="FVG13" s="89"/>
      <c r="FVH13" s="89"/>
      <c r="FVI13" s="89"/>
      <c r="FVJ13" s="89"/>
      <c r="FVK13" s="89"/>
      <c r="FVL13" s="89"/>
      <c r="FVM13" s="89"/>
      <c r="FVN13" s="89"/>
      <c r="FVO13" s="89"/>
      <c r="FVP13" s="89"/>
      <c r="FVQ13" s="89"/>
      <c r="FVR13" s="89"/>
      <c r="FVS13" s="89"/>
      <c r="FVT13" s="89"/>
      <c r="FVU13" s="89"/>
      <c r="FVV13" s="89"/>
      <c r="FVW13" s="89"/>
      <c r="FVX13" s="89"/>
      <c r="FVY13" s="89"/>
      <c r="FVZ13" s="89"/>
      <c r="FWA13" s="89"/>
      <c r="FWB13" s="89"/>
      <c r="FWC13" s="89"/>
      <c r="FWD13" s="89"/>
      <c r="FWE13" s="89"/>
      <c r="FWF13" s="89"/>
      <c r="FWG13" s="89"/>
      <c r="FWH13" s="89"/>
      <c r="FWI13" s="89"/>
      <c r="FWJ13" s="89"/>
      <c r="FWK13" s="89"/>
      <c r="FWL13" s="89"/>
      <c r="FWM13" s="89"/>
      <c r="FWN13" s="89"/>
      <c r="FWO13" s="89"/>
      <c r="FWP13" s="89"/>
      <c r="FWQ13" s="89"/>
      <c r="FWR13" s="89"/>
      <c r="FWS13" s="89"/>
      <c r="FWT13" s="89"/>
      <c r="FWU13" s="89"/>
      <c r="FWV13" s="89"/>
      <c r="FWW13" s="89"/>
      <c r="FWX13" s="89"/>
      <c r="FWY13" s="89"/>
      <c r="FWZ13" s="89"/>
      <c r="FXA13" s="89"/>
      <c r="FXB13" s="89"/>
      <c r="FXC13" s="89"/>
      <c r="FXD13" s="89"/>
      <c r="FXE13" s="89"/>
      <c r="FXF13" s="89"/>
      <c r="FXG13" s="89"/>
      <c r="FXH13" s="89"/>
      <c r="FXI13" s="89"/>
      <c r="FXJ13" s="89"/>
      <c r="FXK13" s="89"/>
      <c r="FXL13" s="89"/>
      <c r="FXM13" s="89"/>
      <c r="FXN13" s="89"/>
      <c r="FXO13" s="89"/>
      <c r="FXP13" s="89"/>
      <c r="FXQ13" s="89"/>
      <c r="FXR13" s="89"/>
      <c r="FXS13" s="89"/>
      <c r="FXT13" s="89"/>
      <c r="FXU13" s="89"/>
      <c r="FXV13" s="89"/>
      <c r="FXW13" s="89"/>
      <c r="FXX13" s="89"/>
      <c r="FXY13" s="89"/>
      <c r="FXZ13" s="89"/>
      <c r="FYA13" s="89"/>
      <c r="FYB13" s="89"/>
      <c r="FYC13" s="89"/>
      <c r="FYD13" s="89"/>
      <c r="FYE13" s="89"/>
      <c r="FYF13" s="89"/>
      <c r="FYG13" s="89"/>
      <c r="FYH13" s="89"/>
      <c r="FYI13" s="89"/>
      <c r="FYJ13" s="89"/>
      <c r="FYK13" s="89"/>
      <c r="FYL13" s="89"/>
      <c r="FYM13" s="89"/>
      <c r="FYN13" s="89"/>
      <c r="FYO13" s="89"/>
      <c r="FYP13" s="89"/>
      <c r="FYQ13" s="89"/>
      <c r="FYR13" s="89"/>
      <c r="FYS13" s="89"/>
      <c r="FYT13" s="89"/>
      <c r="FYU13" s="89"/>
      <c r="FYV13" s="89"/>
      <c r="FYW13" s="89"/>
      <c r="FYX13" s="89"/>
      <c r="FYY13" s="89"/>
      <c r="FYZ13" s="89"/>
      <c r="FZA13" s="89"/>
      <c r="FZB13" s="89"/>
      <c r="FZC13" s="89"/>
      <c r="FZD13" s="89"/>
      <c r="FZE13" s="89"/>
      <c r="FZF13" s="89"/>
      <c r="FZG13" s="89"/>
      <c r="FZH13" s="89"/>
      <c r="FZI13" s="89"/>
      <c r="FZJ13" s="89"/>
      <c r="FZK13" s="89"/>
      <c r="FZL13" s="89"/>
      <c r="FZM13" s="89"/>
      <c r="FZN13" s="89"/>
      <c r="FZO13" s="89"/>
      <c r="FZP13" s="89"/>
      <c r="FZQ13" s="89"/>
      <c r="FZR13" s="89"/>
      <c r="FZS13" s="89"/>
      <c r="FZT13" s="89"/>
      <c r="FZU13" s="89"/>
      <c r="FZV13" s="89"/>
      <c r="FZW13" s="89"/>
      <c r="FZX13" s="89"/>
      <c r="FZY13" s="89"/>
      <c r="FZZ13" s="89"/>
      <c r="GAA13" s="89"/>
      <c r="GAB13" s="89"/>
      <c r="GAC13" s="89"/>
      <c r="GAD13" s="89"/>
      <c r="GAE13" s="89"/>
      <c r="GAF13" s="89"/>
      <c r="GAG13" s="89"/>
      <c r="GAH13" s="89"/>
      <c r="GAI13" s="89"/>
      <c r="GAJ13" s="89"/>
      <c r="GAK13" s="89"/>
      <c r="GAL13" s="89"/>
      <c r="GAM13" s="89"/>
      <c r="GAN13" s="89"/>
      <c r="GAO13" s="89"/>
      <c r="GAP13" s="89"/>
      <c r="GAQ13" s="89"/>
      <c r="GAR13" s="89"/>
      <c r="GAS13" s="89"/>
      <c r="GAT13" s="89"/>
      <c r="GAU13" s="89"/>
      <c r="GAV13" s="89"/>
      <c r="GAW13" s="89"/>
      <c r="GAX13" s="89"/>
      <c r="GAY13" s="89"/>
      <c r="GAZ13" s="89"/>
      <c r="GBA13" s="89"/>
      <c r="GBB13" s="89"/>
      <c r="GBC13" s="89"/>
      <c r="GBD13" s="89"/>
      <c r="GBE13" s="89"/>
      <c r="GBF13" s="89"/>
      <c r="GBG13" s="89"/>
      <c r="GBH13" s="89"/>
      <c r="GBI13" s="89"/>
      <c r="GBJ13" s="89"/>
      <c r="GBK13" s="89"/>
      <c r="GBL13" s="89"/>
      <c r="GBM13" s="89"/>
      <c r="GBN13" s="89"/>
      <c r="GBO13" s="89"/>
      <c r="GBP13" s="89"/>
      <c r="GBQ13" s="89"/>
      <c r="GBR13" s="89"/>
      <c r="GBS13" s="89"/>
      <c r="GBT13" s="89"/>
      <c r="GBU13" s="89"/>
      <c r="GBV13" s="89"/>
      <c r="GBW13" s="89"/>
      <c r="GBX13" s="89"/>
      <c r="GBY13" s="89"/>
      <c r="GBZ13" s="89"/>
      <c r="GCA13" s="89"/>
      <c r="GCB13" s="89"/>
      <c r="GCC13" s="89"/>
      <c r="GCD13" s="89"/>
      <c r="GCE13" s="89"/>
      <c r="GCF13" s="89"/>
      <c r="GCG13" s="89"/>
      <c r="GCH13" s="89"/>
      <c r="GCI13" s="89"/>
      <c r="GCJ13" s="89"/>
      <c r="GCK13" s="89"/>
      <c r="GCL13" s="89"/>
      <c r="GCM13" s="89"/>
      <c r="GCN13" s="89"/>
      <c r="GCO13" s="89"/>
      <c r="GCP13" s="89"/>
      <c r="GCQ13" s="89"/>
      <c r="GCR13" s="89"/>
      <c r="GCS13" s="89"/>
      <c r="GCT13" s="89"/>
      <c r="GCU13" s="89"/>
      <c r="GCV13" s="89"/>
      <c r="GCW13" s="89"/>
      <c r="GCX13" s="89"/>
      <c r="GCY13" s="89"/>
      <c r="GCZ13" s="89"/>
      <c r="GDA13" s="89"/>
      <c r="GDB13" s="89"/>
      <c r="GDC13" s="89"/>
      <c r="GDD13" s="89"/>
      <c r="GDE13" s="89"/>
      <c r="GDF13" s="89"/>
      <c r="GDG13" s="89"/>
      <c r="GDH13" s="89"/>
      <c r="GDI13" s="89"/>
      <c r="GDJ13" s="89"/>
      <c r="GDK13" s="89"/>
      <c r="GDL13" s="89"/>
      <c r="GDM13" s="89"/>
      <c r="GDN13" s="89"/>
      <c r="GDO13" s="89"/>
      <c r="GDP13" s="89"/>
      <c r="GDQ13" s="89"/>
      <c r="GDR13" s="89"/>
      <c r="GDS13" s="89"/>
      <c r="GDT13" s="89"/>
      <c r="GDU13" s="89"/>
      <c r="GDV13" s="89"/>
      <c r="GDW13" s="89"/>
      <c r="GDX13" s="89"/>
      <c r="GDY13" s="89"/>
      <c r="GDZ13" s="89"/>
      <c r="GEA13" s="89"/>
      <c r="GEB13" s="89"/>
      <c r="GEC13" s="89"/>
      <c r="GED13" s="89"/>
      <c r="GEE13" s="89"/>
      <c r="GEF13" s="89"/>
      <c r="GEG13" s="89"/>
      <c r="GEH13" s="89"/>
      <c r="GEI13" s="89"/>
      <c r="GEJ13" s="89"/>
      <c r="GEK13" s="89"/>
      <c r="GEL13" s="89"/>
      <c r="GEM13" s="89"/>
      <c r="GEN13" s="89"/>
      <c r="GEO13" s="89"/>
      <c r="GEP13" s="89"/>
      <c r="GEQ13" s="89"/>
      <c r="GER13" s="89"/>
      <c r="GES13" s="89"/>
      <c r="GET13" s="89"/>
      <c r="GEU13" s="89"/>
      <c r="GEV13" s="89"/>
      <c r="GEW13" s="89"/>
      <c r="GEX13" s="89"/>
      <c r="GEY13" s="89"/>
      <c r="GEZ13" s="89"/>
      <c r="GFA13" s="89"/>
      <c r="GFB13" s="89"/>
      <c r="GFC13" s="89"/>
      <c r="GFD13" s="89"/>
      <c r="GFE13" s="89"/>
      <c r="GFF13" s="89"/>
      <c r="GFG13" s="89"/>
      <c r="GFH13" s="89"/>
      <c r="GFI13" s="89"/>
      <c r="GFJ13" s="89"/>
      <c r="GFK13" s="89"/>
      <c r="GFL13" s="89"/>
      <c r="GFM13" s="89"/>
      <c r="GFN13" s="89"/>
      <c r="GFO13" s="89"/>
      <c r="GFP13" s="89"/>
      <c r="GFQ13" s="89"/>
      <c r="GFR13" s="89"/>
      <c r="GFS13" s="89"/>
      <c r="GFT13" s="89"/>
      <c r="GFU13" s="89"/>
      <c r="GFV13" s="89"/>
      <c r="GFW13" s="89"/>
      <c r="GFX13" s="89"/>
      <c r="GFY13" s="89"/>
      <c r="GFZ13" s="89"/>
      <c r="GGA13" s="89"/>
      <c r="GGB13" s="89"/>
      <c r="GGC13" s="89"/>
      <c r="GGD13" s="89"/>
      <c r="GGE13" s="89"/>
      <c r="GGF13" s="89"/>
      <c r="GGG13" s="89"/>
      <c r="GGH13" s="89"/>
      <c r="GGI13" s="89"/>
      <c r="GGJ13" s="89"/>
      <c r="GGK13" s="89"/>
      <c r="GGL13" s="89"/>
      <c r="GGM13" s="89"/>
      <c r="GGN13" s="89"/>
      <c r="GGO13" s="89"/>
      <c r="GGP13" s="89"/>
      <c r="GGQ13" s="89"/>
      <c r="GGR13" s="89"/>
      <c r="GGS13" s="89"/>
      <c r="GGT13" s="89"/>
      <c r="GGU13" s="89"/>
      <c r="GGV13" s="89"/>
      <c r="GGW13" s="89"/>
      <c r="GGX13" s="89"/>
      <c r="GGY13" s="89"/>
      <c r="GGZ13" s="89"/>
      <c r="GHA13" s="89"/>
      <c r="GHB13" s="89"/>
      <c r="GHC13" s="89"/>
      <c r="GHD13" s="89"/>
      <c r="GHE13" s="89"/>
      <c r="GHF13" s="89"/>
      <c r="GHG13" s="89"/>
      <c r="GHH13" s="89"/>
      <c r="GHI13" s="89"/>
      <c r="GHJ13" s="89"/>
      <c r="GHK13" s="89"/>
      <c r="GHL13" s="89"/>
      <c r="GHM13" s="89"/>
      <c r="GHN13" s="89"/>
      <c r="GHO13" s="89"/>
      <c r="GHP13" s="89"/>
      <c r="GHQ13" s="89"/>
      <c r="GHR13" s="89"/>
      <c r="GHS13" s="89"/>
      <c r="GHT13" s="89"/>
      <c r="GHU13" s="89"/>
      <c r="GHV13" s="89"/>
      <c r="GHW13" s="89"/>
      <c r="GHX13" s="89"/>
      <c r="GHY13" s="89"/>
      <c r="GHZ13" s="89"/>
      <c r="GIA13" s="89"/>
      <c r="GIB13" s="89"/>
      <c r="GIC13" s="89"/>
      <c r="GID13" s="89"/>
      <c r="GIE13" s="89"/>
      <c r="GIF13" s="89"/>
      <c r="GIG13" s="89"/>
      <c r="GIH13" s="89"/>
      <c r="GII13" s="89"/>
      <c r="GIJ13" s="89"/>
      <c r="GIK13" s="89"/>
      <c r="GIL13" s="89"/>
      <c r="GIM13" s="89"/>
      <c r="GIN13" s="89"/>
      <c r="GIO13" s="89"/>
      <c r="GIP13" s="89"/>
      <c r="GIQ13" s="89"/>
      <c r="GIR13" s="89"/>
      <c r="GIS13" s="89"/>
      <c r="GIT13" s="89"/>
      <c r="GIU13" s="89"/>
      <c r="GIV13" s="89"/>
      <c r="GIW13" s="89"/>
      <c r="GIX13" s="89"/>
      <c r="GIY13" s="89"/>
      <c r="GIZ13" s="89"/>
      <c r="GJA13" s="89"/>
      <c r="GJB13" s="89"/>
      <c r="GJC13" s="89"/>
      <c r="GJD13" s="89"/>
      <c r="GJE13" s="89"/>
      <c r="GJF13" s="89"/>
      <c r="GJG13" s="89"/>
      <c r="GJH13" s="89"/>
      <c r="GJI13" s="89"/>
      <c r="GJJ13" s="89"/>
      <c r="GJK13" s="89"/>
      <c r="GJL13" s="89"/>
      <c r="GJM13" s="89"/>
      <c r="GJN13" s="89"/>
      <c r="GJO13" s="89"/>
      <c r="GJP13" s="89"/>
      <c r="GJQ13" s="89"/>
      <c r="GJR13" s="89"/>
      <c r="GJS13" s="89"/>
      <c r="GJT13" s="89"/>
      <c r="GJU13" s="89"/>
      <c r="GJV13" s="89"/>
      <c r="GJW13" s="89"/>
      <c r="GJX13" s="89"/>
      <c r="GJY13" s="89"/>
      <c r="GJZ13" s="89"/>
      <c r="GKA13" s="89"/>
      <c r="GKB13" s="89"/>
      <c r="GKC13" s="89"/>
      <c r="GKD13" s="89"/>
      <c r="GKE13" s="89"/>
      <c r="GKF13" s="89"/>
      <c r="GKG13" s="89"/>
      <c r="GKH13" s="89"/>
      <c r="GKI13" s="89"/>
      <c r="GKJ13" s="89"/>
      <c r="GKK13" s="89"/>
      <c r="GKL13" s="89"/>
      <c r="GKM13" s="89"/>
      <c r="GKN13" s="89"/>
      <c r="GKO13" s="89"/>
      <c r="GKP13" s="89"/>
      <c r="GKQ13" s="89"/>
      <c r="GKR13" s="89"/>
      <c r="GKS13" s="89"/>
      <c r="GKT13" s="89"/>
      <c r="GKU13" s="89"/>
      <c r="GKV13" s="89"/>
      <c r="GKW13" s="89"/>
      <c r="GKX13" s="89"/>
      <c r="GKY13" s="89"/>
      <c r="GKZ13" s="89"/>
      <c r="GLA13" s="89"/>
      <c r="GLB13" s="89"/>
      <c r="GLC13" s="89"/>
      <c r="GLD13" s="89"/>
      <c r="GLE13" s="89"/>
      <c r="GLF13" s="89"/>
      <c r="GLG13" s="89"/>
      <c r="GLH13" s="89"/>
      <c r="GLI13" s="89"/>
      <c r="GLJ13" s="89"/>
      <c r="GLK13" s="89"/>
      <c r="GLL13" s="89"/>
      <c r="GLM13" s="89"/>
      <c r="GLN13" s="89"/>
      <c r="GLO13" s="89"/>
      <c r="GLP13" s="89"/>
      <c r="GLQ13" s="89"/>
      <c r="GLR13" s="89"/>
      <c r="GLS13" s="89"/>
      <c r="GLT13" s="89"/>
      <c r="GLU13" s="89"/>
      <c r="GLV13" s="89"/>
      <c r="GLW13" s="89"/>
      <c r="GLX13" s="89"/>
      <c r="GLY13" s="89"/>
      <c r="GLZ13" s="89"/>
      <c r="GMA13" s="89"/>
      <c r="GMB13" s="89"/>
      <c r="GMC13" s="89"/>
      <c r="GMD13" s="89"/>
      <c r="GME13" s="89"/>
      <c r="GMF13" s="89"/>
      <c r="GMG13" s="89"/>
      <c r="GMH13" s="89"/>
      <c r="GMI13" s="89"/>
      <c r="GMJ13" s="89"/>
      <c r="GMK13" s="89"/>
      <c r="GML13" s="89"/>
      <c r="GMM13" s="89"/>
      <c r="GMN13" s="89"/>
      <c r="GMO13" s="89"/>
      <c r="GMP13" s="89"/>
      <c r="GMQ13" s="89"/>
      <c r="GMR13" s="89"/>
      <c r="GMS13" s="89"/>
      <c r="GMT13" s="89"/>
      <c r="GMU13" s="89"/>
      <c r="GMV13" s="89"/>
      <c r="GMW13" s="89"/>
      <c r="GMX13" s="89"/>
      <c r="GMY13" s="89"/>
      <c r="GMZ13" s="89"/>
      <c r="GNA13" s="89"/>
      <c r="GNB13" s="89"/>
      <c r="GNC13" s="89"/>
      <c r="GND13" s="89"/>
      <c r="GNE13" s="89"/>
      <c r="GNF13" s="89"/>
      <c r="GNG13" s="89"/>
      <c r="GNH13" s="89"/>
      <c r="GNI13" s="89"/>
      <c r="GNJ13" s="89"/>
      <c r="GNK13" s="89"/>
      <c r="GNL13" s="89"/>
      <c r="GNM13" s="89"/>
      <c r="GNN13" s="89"/>
      <c r="GNO13" s="89"/>
      <c r="GNP13" s="89"/>
      <c r="GNQ13" s="89"/>
      <c r="GNR13" s="89"/>
      <c r="GNS13" s="89"/>
      <c r="GNT13" s="89"/>
      <c r="GNU13" s="89"/>
      <c r="GNV13" s="89"/>
      <c r="GNW13" s="89"/>
      <c r="GNX13" s="89"/>
      <c r="GNY13" s="89"/>
      <c r="GNZ13" s="89"/>
      <c r="GOA13" s="89"/>
      <c r="GOB13" s="89"/>
      <c r="GOC13" s="89"/>
      <c r="GOD13" s="89"/>
      <c r="GOE13" s="89"/>
      <c r="GOF13" s="89"/>
      <c r="GOG13" s="89"/>
      <c r="GOH13" s="89"/>
      <c r="GOI13" s="89"/>
      <c r="GOJ13" s="89"/>
      <c r="GOK13" s="89"/>
      <c r="GOL13" s="89"/>
      <c r="GOM13" s="89"/>
      <c r="GON13" s="89"/>
      <c r="GOO13" s="89"/>
      <c r="GOP13" s="89"/>
      <c r="GOQ13" s="89"/>
      <c r="GOR13" s="89"/>
      <c r="GOS13" s="89"/>
      <c r="GOT13" s="89"/>
      <c r="GOU13" s="89"/>
      <c r="GOV13" s="89"/>
      <c r="GOW13" s="89"/>
      <c r="GOX13" s="89"/>
      <c r="GOY13" s="89"/>
      <c r="GOZ13" s="89"/>
      <c r="GPA13" s="89"/>
      <c r="GPB13" s="89"/>
      <c r="GPC13" s="89"/>
      <c r="GPD13" s="89"/>
      <c r="GPE13" s="89"/>
      <c r="GPF13" s="89"/>
      <c r="GPG13" s="89"/>
      <c r="GPH13" s="89"/>
      <c r="GPI13" s="89"/>
      <c r="GPJ13" s="89"/>
      <c r="GPK13" s="89"/>
      <c r="GPL13" s="89"/>
      <c r="GPM13" s="89"/>
      <c r="GPN13" s="89"/>
      <c r="GPO13" s="89"/>
      <c r="GPP13" s="89"/>
      <c r="GPQ13" s="89"/>
      <c r="GPR13" s="89"/>
      <c r="GPS13" s="89"/>
      <c r="GPT13" s="89"/>
      <c r="GPU13" s="89"/>
      <c r="GPV13" s="89"/>
      <c r="GPW13" s="89"/>
      <c r="GPX13" s="89"/>
      <c r="GPY13" s="89"/>
      <c r="GPZ13" s="89"/>
      <c r="GQA13" s="89"/>
      <c r="GQB13" s="89"/>
      <c r="GQC13" s="89"/>
      <c r="GQD13" s="89"/>
      <c r="GQE13" s="89"/>
      <c r="GQF13" s="89"/>
      <c r="GQG13" s="89"/>
      <c r="GQH13" s="89"/>
      <c r="GQI13" s="89"/>
      <c r="GQJ13" s="89"/>
      <c r="GQK13" s="89"/>
      <c r="GQL13" s="89"/>
      <c r="GQM13" s="89"/>
      <c r="GQN13" s="89"/>
      <c r="GQO13" s="89"/>
      <c r="GQP13" s="89"/>
      <c r="GQQ13" s="89"/>
      <c r="GQR13" s="89"/>
      <c r="GQS13" s="89"/>
      <c r="GQT13" s="89"/>
      <c r="GQU13" s="89"/>
      <c r="GQV13" s="89"/>
      <c r="GQW13" s="89"/>
      <c r="GQX13" s="89"/>
      <c r="GQY13" s="89"/>
      <c r="GQZ13" s="89"/>
      <c r="GRA13" s="89"/>
      <c r="GRB13" s="89"/>
      <c r="GRC13" s="89"/>
      <c r="GRD13" s="89"/>
      <c r="GRE13" s="89"/>
      <c r="GRF13" s="89"/>
      <c r="GRG13" s="89"/>
      <c r="GRH13" s="89"/>
      <c r="GRI13" s="89"/>
      <c r="GRJ13" s="89"/>
      <c r="GRK13" s="89"/>
      <c r="GRL13" s="89"/>
      <c r="GRM13" s="89"/>
      <c r="GRN13" s="89"/>
      <c r="GRO13" s="89"/>
      <c r="GRP13" s="89"/>
      <c r="GRQ13" s="89"/>
      <c r="GRR13" s="89"/>
      <c r="GRS13" s="89"/>
      <c r="GRT13" s="89"/>
      <c r="GRU13" s="89"/>
      <c r="GRV13" s="89"/>
      <c r="GRW13" s="89"/>
      <c r="GRX13" s="89"/>
      <c r="GRY13" s="89"/>
      <c r="GRZ13" s="89"/>
      <c r="GSA13" s="89"/>
      <c r="GSB13" s="89"/>
      <c r="GSC13" s="89"/>
      <c r="GSD13" s="89"/>
      <c r="GSE13" s="89"/>
      <c r="GSF13" s="89"/>
      <c r="GSG13" s="89"/>
      <c r="GSH13" s="89"/>
      <c r="GSI13" s="89"/>
      <c r="GSJ13" s="89"/>
      <c r="GSK13" s="89"/>
      <c r="GSL13" s="89"/>
      <c r="GSM13" s="89"/>
      <c r="GSN13" s="89"/>
      <c r="GSO13" s="89"/>
      <c r="GSP13" s="89"/>
      <c r="GSQ13" s="89"/>
      <c r="GSR13" s="89"/>
      <c r="GSS13" s="89"/>
      <c r="GST13" s="89"/>
      <c r="GSU13" s="89"/>
      <c r="GSV13" s="89"/>
      <c r="GSW13" s="89"/>
      <c r="GSX13" s="89"/>
      <c r="GSY13" s="89"/>
      <c r="GSZ13" s="89"/>
      <c r="GTA13" s="89"/>
      <c r="GTB13" s="89"/>
      <c r="GTC13" s="89"/>
      <c r="GTD13" s="89"/>
      <c r="GTE13" s="89"/>
      <c r="GTF13" s="89"/>
      <c r="GTG13" s="89"/>
      <c r="GTH13" s="89"/>
      <c r="GTI13" s="89"/>
      <c r="GTJ13" s="89"/>
      <c r="GTK13" s="89"/>
      <c r="GTL13" s="89"/>
      <c r="GTM13" s="89"/>
      <c r="GTN13" s="89"/>
      <c r="GTO13" s="89"/>
      <c r="GTP13" s="89"/>
      <c r="GTQ13" s="89"/>
      <c r="GTR13" s="89"/>
      <c r="GTS13" s="89"/>
      <c r="GTT13" s="89"/>
      <c r="GTU13" s="89"/>
      <c r="GTV13" s="89"/>
      <c r="GTW13" s="89"/>
      <c r="GTX13" s="89"/>
      <c r="GTY13" s="89"/>
      <c r="GTZ13" s="89"/>
      <c r="GUA13" s="89"/>
      <c r="GUB13" s="89"/>
      <c r="GUC13" s="89"/>
      <c r="GUD13" s="89"/>
      <c r="GUE13" s="89"/>
      <c r="GUF13" s="89"/>
      <c r="GUG13" s="89"/>
      <c r="GUH13" s="89"/>
      <c r="GUI13" s="89"/>
      <c r="GUJ13" s="89"/>
      <c r="GUK13" s="89"/>
      <c r="GUL13" s="89"/>
      <c r="GUM13" s="89"/>
      <c r="GUN13" s="89"/>
      <c r="GUO13" s="89"/>
      <c r="GUP13" s="89"/>
      <c r="GUQ13" s="89"/>
      <c r="GUR13" s="89"/>
      <c r="GUS13" s="89"/>
      <c r="GUT13" s="89"/>
      <c r="GUU13" s="89"/>
      <c r="GUV13" s="89"/>
      <c r="GUW13" s="89"/>
      <c r="GUX13" s="89"/>
      <c r="GUY13" s="89"/>
      <c r="GUZ13" s="89"/>
      <c r="GVA13" s="89"/>
      <c r="GVB13" s="89"/>
      <c r="GVC13" s="89"/>
      <c r="GVD13" s="89"/>
      <c r="GVE13" s="89"/>
      <c r="GVF13" s="89"/>
      <c r="GVG13" s="89"/>
      <c r="GVH13" s="89"/>
      <c r="GVI13" s="89"/>
      <c r="GVJ13" s="89"/>
      <c r="GVK13" s="89"/>
      <c r="GVL13" s="89"/>
      <c r="GVM13" s="89"/>
      <c r="GVN13" s="89"/>
      <c r="GVO13" s="89"/>
      <c r="GVP13" s="89"/>
      <c r="GVQ13" s="89"/>
      <c r="GVR13" s="89"/>
      <c r="GVS13" s="89"/>
      <c r="GVT13" s="89"/>
      <c r="GVU13" s="89"/>
      <c r="GVV13" s="89"/>
      <c r="GVW13" s="89"/>
      <c r="GVX13" s="89"/>
      <c r="GVY13" s="89"/>
      <c r="GVZ13" s="89"/>
      <c r="GWA13" s="89"/>
      <c r="GWB13" s="89"/>
      <c r="GWC13" s="89"/>
      <c r="GWD13" s="89"/>
      <c r="GWE13" s="89"/>
      <c r="GWF13" s="89"/>
      <c r="GWG13" s="89"/>
      <c r="GWH13" s="89"/>
      <c r="GWI13" s="89"/>
      <c r="GWJ13" s="89"/>
      <c r="GWK13" s="89"/>
      <c r="GWL13" s="89"/>
      <c r="GWM13" s="89"/>
      <c r="GWN13" s="89"/>
      <c r="GWO13" s="89"/>
      <c r="GWP13" s="89"/>
      <c r="GWQ13" s="89"/>
      <c r="GWR13" s="89"/>
      <c r="GWS13" s="89"/>
      <c r="GWT13" s="89"/>
      <c r="GWU13" s="89"/>
      <c r="GWV13" s="89"/>
      <c r="GWW13" s="89"/>
      <c r="GWX13" s="89"/>
      <c r="GWY13" s="89"/>
      <c r="GWZ13" s="89"/>
      <c r="GXA13" s="89"/>
      <c r="GXB13" s="89"/>
      <c r="GXC13" s="89"/>
      <c r="GXD13" s="89"/>
      <c r="GXE13" s="89"/>
      <c r="GXF13" s="89"/>
      <c r="GXG13" s="89"/>
      <c r="GXH13" s="89"/>
      <c r="GXI13" s="89"/>
      <c r="GXJ13" s="89"/>
      <c r="GXK13" s="89"/>
      <c r="GXL13" s="89"/>
      <c r="GXM13" s="89"/>
      <c r="GXN13" s="89"/>
      <c r="GXO13" s="89"/>
      <c r="GXP13" s="89"/>
      <c r="GXQ13" s="89"/>
      <c r="GXR13" s="89"/>
      <c r="GXS13" s="89"/>
      <c r="GXT13" s="89"/>
      <c r="GXU13" s="89"/>
      <c r="GXV13" s="89"/>
      <c r="GXW13" s="89"/>
      <c r="GXX13" s="89"/>
      <c r="GXY13" s="89"/>
      <c r="GXZ13" s="89"/>
      <c r="GYA13" s="89"/>
      <c r="GYB13" s="89"/>
      <c r="GYC13" s="89"/>
      <c r="GYD13" s="89"/>
      <c r="GYE13" s="89"/>
      <c r="GYF13" s="89"/>
      <c r="GYG13" s="89"/>
      <c r="GYH13" s="89"/>
      <c r="GYI13" s="89"/>
      <c r="GYJ13" s="89"/>
      <c r="GYK13" s="89"/>
      <c r="GYL13" s="89"/>
      <c r="GYM13" s="89"/>
      <c r="GYN13" s="89"/>
      <c r="GYO13" s="89"/>
      <c r="GYP13" s="89"/>
      <c r="GYQ13" s="89"/>
      <c r="GYR13" s="89"/>
      <c r="GYS13" s="89"/>
      <c r="GYT13" s="89"/>
      <c r="GYU13" s="89"/>
      <c r="GYV13" s="89"/>
      <c r="GYW13" s="89"/>
      <c r="GYX13" s="89"/>
      <c r="GYY13" s="89"/>
      <c r="GYZ13" s="89"/>
      <c r="GZA13" s="89"/>
      <c r="GZB13" s="89"/>
      <c r="GZC13" s="89"/>
      <c r="GZD13" s="89"/>
      <c r="GZE13" s="89"/>
      <c r="GZF13" s="89"/>
      <c r="GZG13" s="89"/>
      <c r="GZH13" s="89"/>
      <c r="GZI13" s="89"/>
      <c r="GZJ13" s="89"/>
      <c r="GZK13" s="89"/>
      <c r="GZL13" s="89"/>
      <c r="GZM13" s="89"/>
      <c r="GZN13" s="89"/>
      <c r="GZO13" s="89"/>
      <c r="GZP13" s="89"/>
      <c r="GZQ13" s="89"/>
      <c r="GZR13" s="89"/>
      <c r="GZS13" s="89"/>
      <c r="GZT13" s="89"/>
      <c r="GZU13" s="89"/>
      <c r="GZV13" s="89"/>
      <c r="GZW13" s="89"/>
      <c r="GZX13" s="89"/>
      <c r="GZY13" s="89"/>
      <c r="GZZ13" s="89"/>
      <c r="HAA13" s="89"/>
      <c r="HAB13" s="89"/>
      <c r="HAC13" s="89"/>
      <c r="HAD13" s="89"/>
      <c r="HAE13" s="89"/>
      <c r="HAF13" s="89"/>
      <c r="HAG13" s="89"/>
      <c r="HAH13" s="89"/>
      <c r="HAI13" s="89"/>
      <c r="HAJ13" s="89"/>
      <c r="HAK13" s="89"/>
      <c r="HAL13" s="89"/>
      <c r="HAM13" s="89"/>
      <c r="HAN13" s="89"/>
      <c r="HAO13" s="89"/>
      <c r="HAP13" s="89"/>
      <c r="HAQ13" s="89"/>
      <c r="HAR13" s="89"/>
      <c r="HAS13" s="89"/>
      <c r="HAT13" s="89"/>
      <c r="HAU13" s="89"/>
      <c r="HAV13" s="89"/>
      <c r="HAW13" s="89"/>
      <c r="HAX13" s="89"/>
      <c r="HAY13" s="89"/>
      <c r="HAZ13" s="89"/>
      <c r="HBA13" s="89"/>
      <c r="HBB13" s="89"/>
      <c r="HBC13" s="89"/>
      <c r="HBD13" s="89"/>
      <c r="HBE13" s="89"/>
      <c r="HBF13" s="89"/>
      <c r="HBG13" s="89"/>
      <c r="HBH13" s="89"/>
      <c r="HBI13" s="89"/>
      <c r="HBJ13" s="89"/>
      <c r="HBK13" s="89"/>
      <c r="HBL13" s="89"/>
      <c r="HBM13" s="89"/>
      <c r="HBN13" s="89"/>
      <c r="HBO13" s="89"/>
      <c r="HBP13" s="89"/>
      <c r="HBQ13" s="89"/>
      <c r="HBR13" s="89"/>
      <c r="HBS13" s="89"/>
      <c r="HBT13" s="89"/>
      <c r="HBU13" s="89"/>
      <c r="HBV13" s="89"/>
      <c r="HBW13" s="89"/>
      <c r="HBX13" s="89"/>
      <c r="HBY13" s="89"/>
      <c r="HBZ13" s="89"/>
      <c r="HCA13" s="89"/>
      <c r="HCB13" s="89"/>
      <c r="HCC13" s="89"/>
      <c r="HCD13" s="89"/>
      <c r="HCE13" s="89"/>
      <c r="HCF13" s="89"/>
      <c r="HCG13" s="89"/>
      <c r="HCH13" s="89"/>
      <c r="HCI13" s="89"/>
      <c r="HCJ13" s="89"/>
      <c r="HCK13" s="89"/>
      <c r="HCL13" s="89"/>
      <c r="HCM13" s="89"/>
      <c r="HCN13" s="89"/>
      <c r="HCO13" s="89"/>
      <c r="HCP13" s="89"/>
      <c r="HCQ13" s="89"/>
      <c r="HCR13" s="89"/>
      <c r="HCS13" s="89"/>
      <c r="HCT13" s="89"/>
      <c r="HCU13" s="89"/>
      <c r="HCV13" s="89"/>
      <c r="HCW13" s="89"/>
      <c r="HCX13" s="89"/>
      <c r="HCY13" s="89"/>
      <c r="HCZ13" s="89"/>
      <c r="HDA13" s="89"/>
      <c r="HDB13" s="89"/>
      <c r="HDC13" s="89"/>
      <c r="HDD13" s="89"/>
      <c r="HDE13" s="89"/>
      <c r="HDF13" s="89"/>
      <c r="HDG13" s="89"/>
      <c r="HDH13" s="89"/>
      <c r="HDI13" s="89"/>
      <c r="HDJ13" s="89"/>
      <c r="HDK13" s="89"/>
      <c r="HDL13" s="89"/>
      <c r="HDM13" s="89"/>
      <c r="HDN13" s="89"/>
      <c r="HDO13" s="89"/>
      <c r="HDP13" s="89"/>
      <c r="HDQ13" s="89"/>
      <c r="HDR13" s="89"/>
      <c r="HDS13" s="89"/>
      <c r="HDT13" s="89"/>
      <c r="HDU13" s="89"/>
      <c r="HDV13" s="89"/>
      <c r="HDW13" s="89"/>
      <c r="HDX13" s="89"/>
      <c r="HDY13" s="89"/>
      <c r="HDZ13" s="89"/>
      <c r="HEA13" s="89"/>
      <c r="HEB13" s="89"/>
      <c r="HEC13" s="89"/>
      <c r="HED13" s="89"/>
      <c r="HEE13" s="89"/>
      <c r="HEF13" s="89"/>
      <c r="HEG13" s="89"/>
      <c r="HEH13" s="89"/>
      <c r="HEI13" s="89"/>
      <c r="HEJ13" s="89"/>
      <c r="HEK13" s="89"/>
      <c r="HEL13" s="89"/>
      <c r="HEM13" s="89"/>
      <c r="HEN13" s="89"/>
      <c r="HEO13" s="89"/>
      <c r="HEP13" s="89"/>
      <c r="HEQ13" s="89"/>
      <c r="HER13" s="89"/>
      <c r="HES13" s="89"/>
      <c r="HET13" s="89"/>
      <c r="HEU13" s="89"/>
      <c r="HEV13" s="89"/>
      <c r="HEW13" s="89"/>
      <c r="HEX13" s="89"/>
      <c r="HEY13" s="89"/>
      <c r="HEZ13" s="89"/>
      <c r="HFA13" s="89"/>
      <c r="HFB13" s="89"/>
      <c r="HFC13" s="89"/>
      <c r="HFD13" s="89"/>
      <c r="HFE13" s="89"/>
      <c r="HFF13" s="89"/>
      <c r="HFG13" s="89"/>
      <c r="HFH13" s="89"/>
      <c r="HFI13" s="89"/>
      <c r="HFJ13" s="89"/>
      <c r="HFK13" s="89"/>
      <c r="HFL13" s="89"/>
      <c r="HFM13" s="89"/>
      <c r="HFN13" s="89"/>
      <c r="HFO13" s="89"/>
      <c r="HFP13" s="89"/>
      <c r="HFQ13" s="89"/>
      <c r="HFR13" s="89"/>
      <c r="HFS13" s="89"/>
      <c r="HFT13" s="89"/>
      <c r="HFU13" s="89"/>
      <c r="HFV13" s="89"/>
      <c r="HFW13" s="89"/>
      <c r="HFX13" s="89"/>
      <c r="HFY13" s="89"/>
      <c r="HFZ13" s="89"/>
      <c r="HGA13" s="89"/>
      <c r="HGB13" s="89"/>
      <c r="HGC13" s="89"/>
      <c r="HGD13" s="89"/>
      <c r="HGE13" s="89"/>
      <c r="HGF13" s="89"/>
      <c r="HGG13" s="89"/>
      <c r="HGH13" s="89"/>
      <c r="HGI13" s="89"/>
      <c r="HGJ13" s="89"/>
      <c r="HGK13" s="89"/>
      <c r="HGL13" s="89"/>
      <c r="HGM13" s="89"/>
      <c r="HGN13" s="89"/>
      <c r="HGO13" s="89"/>
      <c r="HGP13" s="89"/>
      <c r="HGQ13" s="89"/>
      <c r="HGR13" s="89"/>
      <c r="HGS13" s="89"/>
      <c r="HGT13" s="89"/>
      <c r="HGU13" s="89"/>
      <c r="HGV13" s="89"/>
      <c r="HGW13" s="89"/>
      <c r="HGX13" s="89"/>
      <c r="HGY13" s="89"/>
      <c r="HGZ13" s="89"/>
      <c r="HHA13" s="89"/>
      <c r="HHB13" s="89"/>
      <c r="HHC13" s="89"/>
      <c r="HHD13" s="89"/>
      <c r="HHE13" s="89"/>
      <c r="HHF13" s="89"/>
      <c r="HHG13" s="89"/>
      <c r="HHH13" s="89"/>
      <c r="HHI13" s="89"/>
      <c r="HHJ13" s="89"/>
      <c r="HHK13" s="89"/>
      <c r="HHL13" s="89"/>
      <c r="HHM13" s="89"/>
      <c r="HHN13" s="89"/>
      <c r="HHO13" s="89"/>
      <c r="HHP13" s="89"/>
      <c r="HHQ13" s="89"/>
      <c r="HHR13" s="89"/>
      <c r="HHS13" s="89"/>
      <c r="HHT13" s="89"/>
      <c r="HHU13" s="89"/>
      <c r="HHV13" s="89"/>
      <c r="HHW13" s="89"/>
      <c r="HHX13" s="89"/>
      <c r="HHY13" s="89"/>
      <c r="HHZ13" s="89"/>
      <c r="HIA13" s="89"/>
      <c r="HIB13" s="89"/>
      <c r="HIC13" s="89"/>
      <c r="HID13" s="89"/>
      <c r="HIE13" s="89"/>
      <c r="HIF13" s="89"/>
      <c r="HIG13" s="89"/>
      <c r="HIH13" s="89"/>
      <c r="HII13" s="89"/>
      <c r="HIJ13" s="89"/>
      <c r="HIK13" s="89"/>
      <c r="HIL13" s="89"/>
      <c r="HIM13" s="89"/>
      <c r="HIN13" s="89"/>
      <c r="HIO13" s="89"/>
      <c r="HIP13" s="89"/>
      <c r="HIQ13" s="89"/>
      <c r="HIR13" s="89"/>
      <c r="HIS13" s="89"/>
      <c r="HIT13" s="89"/>
      <c r="HIU13" s="89"/>
      <c r="HIV13" s="89"/>
      <c r="HIW13" s="89"/>
      <c r="HIX13" s="89"/>
      <c r="HIY13" s="89"/>
      <c r="HIZ13" s="89"/>
      <c r="HJA13" s="89"/>
      <c r="HJB13" s="89"/>
      <c r="HJC13" s="89"/>
      <c r="HJD13" s="89"/>
      <c r="HJE13" s="89"/>
      <c r="HJF13" s="89"/>
      <c r="HJG13" s="89"/>
      <c r="HJH13" s="89"/>
      <c r="HJI13" s="89"/>
      <c r="HJJ13" s="89"/>
      <c r="HJK13" s="89"/>
      <c r="HJL13" s="89"/>
      <c r="HJM13" s="89"/>
      <c r="HJN13" s="89"/>
      <c r="HJO13" s="89"/>
      <c r="HJP13" s="89"/>
      <c r="HJQ13" s="89"/>
      <c r="HJR13" s="89"/>
      <c r="HJS13" s="89"/>
      <c r="HJT13" s="89"/>
      <c r="HJU13" s="89"/>
      <c r="HJV13" s="89"/>
      <c r="HJW13" s="89"/>
      <c r="HJX13" s="89"/>
      <c r="HJY13" s="89"/>
      <c r="HJZ13" s="89"/>
      <c r="HKA13" s="89"/>
      <c r="HKB13" s="89"/>
      <c r="HKC13" s="89"/>
      <c r="HKD13" s="89"/>
      <c r="HKE13" s="89"/>
      <c r="HKF13" s="89"/>
      <c r="HKG13" s="89"/>
      <c r="HKH13" s="89"/>
      <c r="HKI13" s="89"/>
      <c r="HKJ13" s="89"/>
      <c r="HKK13" s="89"/>
      <c r="HKL13" s="89"/>
      <c r="HKM13" s="89"/>
      <c r="HKN13" s="89"/>
      <c r="HKO13" s="89"/>
      <c r="HKP13" s="89"/>
      <c r="HKQ13" s="89"/>
      <c r="HKR13" s="89"/>
      <c r="HKS13" s="89"/>
      <c r="HKT13" s="89"/>
      <c r="HKU13" s="89"/>
      <c r="HKV13" s="89"/>
      <c r="HKW13" s="89"/>
      <c r="HKX13" s="89"/>
      <c r="HKY13" s="89"/>
      <c r="HKZ13" s="89"/>
      <c r="HLA13" s="89"/>
      <c r="HLB13" s="89"/>
      <c r="HLC13" s="89"/>
      <c r="HLD13" s="89"/>
      <c r="HLE13" s="89"/>
      <c r="HLF13" s="89"/>
      <c r="HLG13" s="89"/>
      <c r="HLH13" s="89"/>
      <c r="HLI13" s="89"/>
      <c r="HLJ13" s="89"/>
      <c r="HLK13" s="89"/>
      <c r="HLL13" s="89"/>
      <c r="HLM13" s="89"/>
      <c r="HLN13" s="89"/>
      <c r="HLO13" s="89"/>
      <c r="HLP13" s="89"/>
      <c r="HLQ13" s="89"/>
      <c r="HLR13" s="89"/>
      <c r="HLS13" s="89"/>
      <c r="HLT13" s="89"/>
      <c r="HLU13" s="89"/>
      <c r="HLV13" s="89"/>
      <c r="HLW13" s="89"/>
      <c r="HLX13" s="89"/>
      <c r="HLY13" s="89"/>
      <c r="HLZ13" s="89"/>
      <c r="HMA13" s="89"/>
      <c r="HMB13" s="89"/>
      <c r="HMC13" s="89"/>
      <c r="HMD13" s="89"/>
      <c r="HME13" s="89"/>
      <c r="HMF13" s="89"/>
      <c r="HMG13" s="89"/>
      <c r="HMH13" s="89"/>
      <c r="HMI13" s="89"/>
      <c r="HMJ13" s="89"/>
      <c r="HMK13" s="89"/>
      <c r="HML13" s="89"/>
      <c r="HMM13" s="89"/>
      <c r="HMN13" s="89"/>
      <c r="HMO13" s="89"/>
      <c r="HMP13" s="89"/>
      <c r="HMQ13" s="89"/>
      <c r="HMR13" s="89"/>
      <c r="HMS13" s="89"/>
      <c r="HMT13" s="89"/>
      <c r="HMU13" s="89"/>
      <c r="HMV13" s="89"/>
      <c r="HMW13" s="89"/>
      <c r="HMX13" s="89"/>
      <c r="HMY13" s="89"/>
      <c r="HMZ13" s="89"/>
      <c r="HNA13" s="89"/>
      <c r="HNB13" s="89"/>
      <c r="HNC13" s="89"/>
      <c r="HND13" s="89"/>
      <c r="HNE13" s="89"/>
      <c r="HNF13" s="89"/>
      <c r="HNG13" s="89"/>
      <c r="HNH13" s="89"/>
      <c r="HNI13" s="89"/>
      <c r="HNJ13" s="89"/>
      <c r="HNK13" s="89"/>
      <c r="HNL13" s="89"/>
      <c r="HNM13" s="89"/>
      <c r="HNN13" s="89"/>
      <c r="HNO13" s="89"/>
      <c r="HNP13" s="89"/>
      <c r="HNQ13" s="89"/>
      <c r="HNR13" s="89"/>
      <c r="HNS13" s="89"/>
      <c r="HNT13" s="89"/>
      <c r="HNU13" s="89"/>
      <c r="HNV13" s="89"/>
      <c r="HNW13" s="89"/>
      <c r="HNX13" s="89"/>
      <c r="HNY13" s="89"/>
      <c r="HNZ13" s="89"/>
      <c r="HOA13" s="89"/>
      <c r="HOB13" s="89"/>
      <c r="HOC13" s="89"/>
      <c r="HOD13" s="89"/>
      <c r="HOE13" s="89"/>
      <c r="HOF13" s="89"/>
      <c r="HOG13" s="89"/>
      <c r="HOH13" s="89"/>
      <c r="HOI13" s="89"/>
      <c r="HOJ13" s="89"/>
      <c r="HOK13" s="89"/>
      <c r="HOL13" s="89"/>
      <c r="HOM13" s="89"/>
      <c r="HON13" s="89"/>
      <c r="HOO13" s="89"/>
      <c r="HOP13" s="89"/>
      <c r="HOQ13" s="89"/>
      <c r="HOR13" s="89"/>
      <c r="HOS13" s="89"/>
      <c r="HOT13" s="89"/>
      <c r="HOU13" s="89"/>
      <c r="HOV13" s="89"/>
      <c r="HOW13" s="89"/>
      <c r="HOX13" s="89"/>
      <c r="HOY13" s="89"/>
      <c r="HOZ13" s="89"/>
      <c r="HPA13" s="89"/>
      <c r="HPB13" s="89"/>
      <c r="HPC13" s="89"/>
      <c r="HPD13" s="89"/>
      <c r="HPE13" s="89"/>
      <c r="HPF13" s="89"/>
      <c r="HPG13" s="89"/>
      <c r="HPH13" s="89"/>
      <c r="HPI13" s="89"/>
      <c r="HPJ13" s="89"/>
      <c r="HPK13" s="89"/>
      <c r="HPL13" s="89"/>
      <c r="HPM13" s="89"/>
      <c r="HPN13" s="89"/>
      <c r="HPO13" s="89"/>
      <c r="HPP13" s="89"/>
      <c r="HPQ13" s="89"/>
      <c r="HPR13" s="89"/>
      <c r="HPS13" s="89"/>
      <c r="HPT13" s="89"/>
      <c r="HPU13" s="89"/>
      <c r="HPV13" s="89"/>
      <c r="HPW13" s="89"/>
      <c r="HPX13" s="89"/>
      <c r="HPY13" s="89"/>
      <c r="HPZ13" s="89"/>
      <c r="HQA13" s="89"/>
      <c r="HQB13" s="89"/>
      <c r="HQC13" s="89"/>
      <c r="HQD13" s="89"/>
      <c r="HQE13" s="89"/>
      <c r="HQF13" s="89"/>
      <c r="HQG13" s="89"/>
      <c r="HQH13" s="89"/>
      <c r="HQI13" s="89"/>
      <c r="HQJ13" s="89"/>
      <c r="HQK13" s="89"/>
      <c r="HQL13" s="89"/>
      <c r="HQM13" s="89"/>
      <c r="HQN13" s="89"/>
      <c r="HQO13" s="89"/>
      <c r="HQP13" s="89"/>
      <c r="HQQ13" s="89"/>
      <c r="HQR13" s="89"/>
      <c r="HQS13" s="89"/>
      <c r="HQT13" s="89"/>
      <c r="HQU13" s="89"/>
      <c r="HQV13" s="89"/>
      <c r="HQW13" s="89"/>
      <c r="HQX13" s="89"/>
      <c r="HQY13" s="89"/>
      <c r="HQZ13" s="89"/>
      <c r="HRA13" s="89"/>
      <c r="HRB13" s="89"/>
      <c r="HRC13" s="89"/>
      <c r="HRD13" s="89"/>
      <c r="HRE13" s="89"/>
      <c r="HRF13" s="89"/>
      <c r="HRG13" s="89"/>
      <c r="HRH13" s="89"/>
      <c r="HRI13" s="89"/>
      <c r="HRJ13" s="89"/>
      <c r="HRK13" s="89"/>
      <c r="HRL13" s="89"/>
      <c r="HRM13" s="89"/>
      <c r="HRN13" s="89"/>
      <c r="HRO13" s="89"/>
      <c r="HRP13" s="89"/>
      <c r="HRQ13" s="89"/>
      <c r="HRR13" s="89"/>
      <c r="HRS13" s="89"/>
      <c r="HRT13" s="89"/>
      <c r="HRU13" s="89"/>
      <c r="HRV13" s="89"/>
      <c r="HRW13" s="89"/>
      <c r="HRX13" s="89"/>
      <c r="HRY13" s="89"/>
      <c r="HRZ13" s="89"/>
      <c r="HSA13" s="89"/>
      <c r="HSB13" s="89"/>
      <c r="HSC13" s="89"/>
      <c r="HSD13" s="89"/>
      <c r="HSE13" s="89"/>
      <c r="HSF13" s="89"/>
      <c r="HSG13" s="89"/>
      <c r="HSH13" s="89"/>
      <c r="HSI13" s="89"/>
      <c r="HSJ13" s="89"/>
      <c r="HSK13" s="89"/>
      <c r="HSL13" s="89"/>
      <c r="HSM13" s="89"/>
      <c r="HSN13" s="89"/>
      <c r="HSO13" s="89"/>
      <c r="HSP13" s="89"/>
      <c r="HSQ13" s="89"/>
      <c r="HSR13" s="89"/>
      <c r="HSS13" s="89"/>
      <c r="HST13" s="89"/>
      <c r="HSU13" s="89"/>
      <c r="HSV13" s="89"/>
      <c r="HSW13" s="89"/>
      <c r="HSX13" s="89"/>
      <c r="HSY13" s="89"/>
      <c r="HSZ13" s="89"/>
      <c r="HTA13" s="89"/>
      <c r="HTB13" s="89"/>
      <c r="HTC13" s="89"/>
      <c r="HTD13" s="89"/>
      <c r="HTE13" s="89"/>
      <c r="HTF13" s="89"/>
      <c r="HTG13" s="89"/>
      <c r="HTH13" s="89"/>
      <c r="HTI13" s="89"/>
      <c r="HTJ13" s="89"/>
      <c r="HTK13" s="89"/>
      <c r="HTL13" s="89"/>
      <c r="HTM13" s="89"/>
      <c r="HTN13" s="89"/>
      <c r="HTO13" s="89"/>
      <c r="HTP13" s="89"/>
      <c r="HTQ13" s="89"/>
      <c r="HTR13" s="89"/>
      <c r="HTS13" s="89"/>
      <c r="HTT13" s="89"/>
      <c r="HTU13" s="89"/>
      <c r="HTV13" s="89"/>
      <c r="HTW13" s="89"/>
      <c r="HTX13" s="89"/>
      <c r="HTY13" s="89"/>
      <c r="HTZ13" s="89"/>
      <c r="HUA13" s="89"/>
      <c r="HUB13" s="89"/>
      <c r="HUC13" s="89"/>
      <c r="HUD13" s="89"/>
      <c r="HUE13" s="89"/>
      <c r="HUF13" s="89"/>
      <c r="HUG13" s="89"/>
      <c r="HUH13" s="89"/>
      <c r="HUI13" s="89"/>
      <c r="HUJ13" s="89"/>
      <c r="HUK13" s="89"/>
      <c r="HUL13" s="89"/>
      <c r="HUM13" s="89"/>
      <c r="HUN13" s="89"/>
      <c r="HUO13" s="89"/>
      <c r="HUP13" s="89"/>
      <c r="HUQ13" s="89"/>
      <c r="HUR13" s="89"/>
      <c r="HUS13" s="89"/>
      <c r="HUT13" s="89"/>
      <c r="HUU13" s="89"/>
      <c r="HUV13" s="89"/>
      <c r="HUW13" s="89"/>
      <c r="HUX13" s="89"/>
      <c r="HUY13" s="89"/>
      <c r="HUZ13" s="89"/>
      <c r="HVA13" s="89"/>
      <c r="HVB13" s="89"/>
      <c r="HVC13" s="89"/>
      <c r="HVD13" s="89"/>
      <c r="HVE13" s="89"/>
      <c r="HVF13" s="89"/>
      <c r="HVG13" s="89"/>
      <c r="HVH13" s="89"/>
      <c r="HVI13" s="89"/>
      <c r="HVJ13" s="89"/>
      <c r="HVK13" s="89"/>
      <c r="HVL13" s="89"/>
      <c r="HVM13" s="89"/>
      <c r="HVN13" s="89"/>
      <c r="HVO13" s="89"/>
      <c r="HVP13" s="89"/>
      <c r="HVQ13" s="89"/>
      <c r="HVR13" s="89"/>
      <c r="HVS13" s="89"/>
      <c r="HVT13" s="89"/>
      <c r="HVU13" s="89"/>
      <c r="HVV13" s="89"/>
      <c r="HVW13" s="89"/>
      <c r="HVX13" s="89"/>
      <c r="HVY13" s="89"/>
      <c r="HVZ13" s="89"/>
      <c r="HWA13" s="89"/>
      <c r="HWB13" s="89"/>
      <c r="HWC13" s="89"/>
      <c r="HWD13" s="89"/>
      <c r="HWE13" s="89"/>
      <c r="HWF13" s="89"/>
      <c r="HWG13" s="89"/>
      <c r="HWH13" s="89"/>
      <c r="HWI13" s="89"/>
      <c r="HWJ13" s="89"/>
      <c r="HWK13" s="89"/>
      <c r="HWL13" s="89"/>
      <c r="HWM13" s="89"/>
      <c r="HWN13" s="89"/>
      <c r="HWO13" s="89"/>
      <c r="HWP13" s="89"/>
      <c r="HWQ13" s="89"/>
      <c r="HWR13" s="89"/>
      <c r="HWS13" s="89"/>
      <c r="HWT13" s="89"/>
      <c r="HWU13" s="89"/>
      <c r="HWV13" s="89"/>
      <c r="HWW13" s="89"/>
      <c r="HWX13" s="89"/>
      <c r="HWY13" s="89"/>
      <c r="HWZ13" s="89"/>
      <c r="HXA13" s="89"/>
      <c r="HXB13" s="89"/>
      <c r="HXC13" s="89"/>
      <c r="HXD13" s="89"/>
      <c r="HXE13" s="89"/>
      <c r="HXF13" s="89"/>
      <c r="HXG13" s="89"/>
      <c r="HXH13" s="89"/>
      <c r="HXI13" s="89"/>
      <c r="HXJ13" s="89"/>
      <c r="HXK13" s="89"/>
      <c r="HXL13" s="89"/>
      <c r="HXM13" s="89"/>
      <c r="HXN13" s="89"/>
      <c r="HXO13" s="89"/>
      <c r="HXP13" s="89"/>
      <c r="HXQ13" s="89"/>
      <c r="HXR13" s="89"/>
      <c r="HXS13" s="89"/>
      <c r="HXT13" s="89"/>
      <c r="HXU13" s="89"/>
      <c r="HXV13" s="89"/>
      <c r="HXW13" s="89"/>
      <c r="HXX13" s="89"/>
      <c r="HXY13" s="89"/>
      <c r="HXZ13" s="89"/>
      <c r="HYA13" s="89"/>
      <c r="HYB13" s="89"/>
      <c r="HYC13" s="89"/>
      <c r="HYD13" s="89"/>
      <c r="HYE13" s="89"/>
      <c r="HYF13" s="89"/>
      <c r="HYG13" s="89"/>
      <c r="HYH13" s="89"/>
      <c r="HYI13" s="89"/>
      <c r="HYJ13" s="89"/>
      <c r="HYK13" s="89"/>
      <c r="HYL13" s="89"/>
      <c r="HYM13" s="89"/>
      <c r="HYN13" s="89"/>
      <c r="HYO13" s="89"/>
      <c r="HYP13" s="89"/>
      <c r="HYQ13" s="89"/>
      <c r="HYR13" s="89"/>
      <c r="HYS13" s="89"/>
      <c r="HYT13" s="89"/>
      <c r="HYU13" s="89"/>
      <c r="HYV13" s="89"/>
      <c r="HYW13" s="89"/>
      <c r="HYX13" s="89"/>
      <c r="HYY13" s="89"/>
      <c r="HYZ13" s="89"/>
      <c r="HZA13" s="89"/>
      <c r="HZB13" s="89"/>
      <c r="HZC13" s="89"/>
      <c r="HZD13" s="89"/>
      <c r="HZE13" s="89"/>
      <c r="HZF13" s="89"/>
      <c r="HZG13" s="89"/>
      <c r="HZH13" s="89"/>
      <c r="HZI13" s="89"/>
      <c r="HZJ13" s="89"/>
      <c r="HZK13" s="89"/>
      <c r="HZL13" s="89"/>
      <c r="HZM13" s="89"/>
      <c r="HZN13" s="89"/>
      <c r="HZO13" s="89"/>
      <c r="HZP13" s="89"/>
      <c r="HZQ13" s="89"/>
      <c r="HZR13" s="89"/>
      <c r="HZS13" s="89"/>
      <c r="HZT13" s="89"/>
      <c r="HZU13" s="89"/>
      <c r="HZV13" s="89"/>
      <c r="HZW13" s="89"/>
      <c r="HZX13" s="89"/>
      <c r="HZY13" s="89"/>
      <c r="HZZ13" s="89"/>
      <c r="IAA13" s="89"/>
      <c r="IAB13" s="89"/>
      <c r="IAC13" s="89"/>
      <c r="IAD13" s="89"/>
      <c r="IAE13" s="89"/>
      <c r="IAF13" s="89"/>
      <c r="IAG13" s="89"/>
      <c r="IAH13" s="89"/>
      <c r="IAI13" s="89"/>
      <c r="IAJ13" s="89"/>
      <c r="IAK13" s="89"/>
      <c r="IAL13" s="89"/>
      <c r="IAM13" s="89"/>
      <c r="IAN13" s="89"/>
      <c r="IAO13" s="89"/>
      <c r="IAP13" s="89"/>
      <c r="IAQ13" s="89"/>
      <c r="IAR13" s="89"/>
      <c r="IAS13" s="89"/>
      <c r="IAT13" s="89"/>
      <c r="IAU13" s="89"/>
      <c r="IAV13" s="89"/>
      <c r="IAW13" s="89"/>
      <c r="IAX13" s="89"/>
      <c r="IAY13" s="89"/>
      <c r="IAZ13" s="89"/>
      <c r="IBA13" s="89"/>
      <c r="IBB13" s="89"/>
      <c r="IBC13" s="89"/>
      <c r="IBD13" s="89"/>
      <c r="IBE13" s="89"/>
      <c r="IBF13" s="89"/>
      <c r="IBG13" s="89"/>
      <c r="IBH13" s="89"/>
      <c r="IBI13" s="89"/>
      <c r="IBJ13" s="89"/>
      <c r="IBK13" s="89"/>
      <c r="IBL13" s="89"/>
      <c r="IBM13" s="89"/>
      <c r="IBN13" s="89"/>
      <c r="IBO13" s="89"/>
      <c r="IBP13" s="89"/>
      <c r="IBQ13" s="89"/>
      <c r="IBR13" s="89"/>
      <c r="IBS13" s="89"/>
      <c r="IBT13" s="89"/>
      <c r="IBU13" s="89"/>
      <c r="IBV13" s="89"/>
      <c r="IBW13" s="89"/>
      <c r="IBX13" s="89"/>
      <c r="IBY13" s="89"/>
      <c r="IBZ13" s="89"/>
      <c r="ICA13" s="89"/>
      <c r="ICB13" s="89"/>
      <c r="ICC13" s="89"/>
      <c r="ICD13" s="89"/>
      <c r="ICE13" s="89"/>
      <c r="ICF13" s="89"/>
      <c r="ICG13" s="89"/>
      <c r="ICH13" s="89"/>
      <c r="ICI13" s="89"/>
      <c r="ICJ13" s="89"/>
      <c r="ICK13" s="89"/>
      <c r="ICL13" s="89"/>
      <c r="ICM13" s="89"/>
      <c r="ICN13" s="89"/>
      <c r="ICO13" s="89"/>
      <c r="ICP13" s="89"/>
      <c r="ICQ13" s="89"/>
      <c r="ICR13" s="89"/>
      <c r="ICS13" s="89"/>
      <c r="ICT13" s="89"/>
      <c r="ICU13" s="89"/>
      <c r="ICV13" s="89"/>
      <c r="ICW13" s="89"/>
      <c r="ICX13" s="89"/>
      <c r="ICY13" s="89"/>
      <c r="ICZ13" s="89"/>
      <c r="IDA13" s="89"/>
      <c r="IDB13" s="89"/>
      <c r="IDC13" s="89"/>
      <c r="IDD13" s="89"/>
      <c r="IDE13" s="89"/>
      <c r="IDF13" s="89"/>
      <c r="IDG13" s="89"/>
      <c r="IDH13" s="89"/>
      <c r="IDI13" s="89"/>
      <c r="IDJ13" s="89"/>
      <c r="IDK13" s="89"/>
      <c r="IDL13" s="89"/>
      <c r="IDM13" s="89"/>
      <c r="IDN13" s="89"/>
      <c r="IDO13" s="89"/>
      <c r="IDP13" s="89"/>
      <c r="IDQ13" s="89"/>
      <c r="IDR13" s="89"/>
      <c r="IDS13" s="89"/>
      <c r="IDT13" s="89"/>
      <c r="IDU13" s="89"/>
      <c r="IDV13" s="89"/>
      <c r="IDW13" s="89"/>
      <c r="IDX13" s="89"/>
      <c r="IDY13" s="89"/>
      <c r="IDZ13" s="89"/>
      <c r="IEA13" s="89"/>
      <c r="IEB13" s="89"/>
      <c r="IEC13" s="89"/>
      <c r="IED13" s="89"/>
      <c r="IEE13" s="89"/>
      <c r="IEF13" s="89"/>
      <c r="IEG13" s="89"/>
      <c r="IEH13" s="89"/>
      <c r="IEI13" s="89"/>
      <c r="IEJ13" s="89"/>
      <c r="IEK13" s="89"/>
      <c r="IEL13" s="89"/>
      <c r="IEM13" s="89"/>
      <c r="IEN13" s="89"/>
      <c r="IEO13" s="89"/>
      <c r="IEP13" s="89"/>
      <c r="IEQ13" s="89"/>
      <c r="IER13" s="89"/>
      <c r="IES13" s="89"/>
      <c r="IET13" s="89"/>
      <c r="IEU13" s="89"/>
      <c r="IEV13" s="89"/>
      <c r="IEW13" s="89"/>
      <c r="IEX13" s="89"/>
      <c r="IEY13" s="89"/>
      <c r="IEZ13" s="89"/>
      <c r="IFA13" s="89"/>
      <c r="IFB13" s="89"/>
      <c r="IFC13" s="89"/>
      <c r="IFD13" s="89"/>
      <c r="IFE13" s="89"/>
      <c r="IFF13" s="89"/>
      <c r="IFG13" s="89"/>
      <c r="IFH13" s="89"/>
      <c r="IFI13" s="89"/>
      <c r="IFJ13" s="89"/>
      <c r="IFK13" s="89"/>
      <c r="IFL13" s="89"/>
      <c r="IFM13" s="89"/>
      <c r="IFN13" s="89"/>
      <c r="IFO13" s="89"/>
      <c r="IFP13" s="89"/>
      <c r="IFQ13" s="89"/>
      <c r="IFR13" s="89"/>
      <c r="IFS13" s="89"/>
      <c r="IFT13" s="89"/>
      <c r="IFU13" s="89"/>
      <c r="IFV13" s="89"/>
      <c r="IFW13" s="89"/>
      <c r="IFX13" s="89"/>
      <c r="IFY13" s="89"/>
      <c r="IFZ13" s="89"/>
      <c r="IGA13" s="89"/>
      <c r="IGB13" s="89"/>
      <c r="IGC13" s="89"/>
      <c r="IGD13" s="89"/>
      <c r="IGE13" s="89"/>
      <c r="IGF13" s="89"/>
      <c r="IGG13" s="89"/>
      <c r="IGH13" s="89"/>
      <c r="IGI13" s="89"/>
      <c r="IGJ13" s="89"/>
      <c r="IGK13" s="89"/>
      <c r="IGL13" s="89"/>
      <c r="IGM13" s="89"/>
      <c r="IGN13" s="89"/>
      <c r="IGO13" s="89"/>
      <c r="IGP13" s="89"/>
      <c r="IGQ13" s="89"/>
      <c r="IGR13" s="89"/>
      <c r="IGS13" s="89"/>
      <c r="IGT13" s="89"/>
      <c r="IGU13" s="89"/>
      <c r="IGV13" s="89"/>
      <c r="IGW13" s="89"/>
      <c r="IGX13" s="89"/>
      <c r="IGY13" s="89"/>
      <c r="IGZ13" s="89"/>
      <c r="IHA13" s="89"/>
      <c r="IHB13" s="89"/>
      <c r="IHC13" s="89"/>
      <c r="IHD13" s="89"/>
      <c r="IHE13" s="89"/>
      <c r="IHF13" s="89"/>
      <c r="IHG13" s="89"/>
      <c r="IHH13" s="89"/>
      <c r="IHI13" s="89"/>
      <c r="IHJ13" s="89"/>
      <c r="IHK13" s="89"/>
      <c r="IHL13" s="89"/>
      <c r="IHM13" s="89"/>
      <c r="IHN13" s="89"/>
      <c r="IHO13" s="89"/>
      <c r="IHP13" s="89"/>
      <c r="IHQ13" s="89"/>
      <c r="IHR13" s="89"/>
      <c r="IHS13" s="89"/>
      <c r="IHT13" s="89"/>
      <c r="IHU13" s="89"/>
      <c r="IHV13" s="89"/>
      <c r="IHW13" s="89"/>
      <c r="IHX13" s="89"/>
      <c r="IHY13" s="89"/>
      <c r="IHZ13" s="89"/>
      <c r="IIA13" s="89"/>
      <c r="IIB13" s="89"/>
      <c r="IIC13" s="89"/>
      <c r="IID13" s="89"/>
      <c r="IIE13" s="89"/>
      <c r="IIF13" s="89"/>
      <c r="IIG13" s="89"/>
      <c r="IIH13" s="89"/>
      <c r="III13" s="89"/>
      <c r="IIJ13" s="89"/>
      <c r="IIK13" s="89"/>
      <c r="IIL13" s="89"/>
      <c r="IIM13" s="89"/>
      <c r="IIN13" s="89"/>
      <c r="IIO13" s="89"/>
      <c r="IIP13" s="89"/>
      <c r="IIQ13" s="89"/>
      <c r="IIR13" s="89"/>
      <c r="IIS13" s="89"/>
      <c r="IIT13" s="89"/>
      <c r="IIU13" s="89"/>
      <c r="IIV13" s="89"/>
      <c r="IIW13" s="89"/>
      <c r="IIX13" s="89"/>
      <c r="IIY13" s="89"/>
      <c r="IIZ13" s="89"/>
      <c r="IJA13" s="89"/>
      <c r="IJB13" s="89"/>
      <c r="IJC13" s="89"/>
      <c r="IJD13" s="89"/>
      <c r="IJE13" s="89"/>
      <c r="IJF13" s="89"/>
      <c r="IJG13" s="89"/>
      <c r="IJH13" s="89"/>
      <c r="IJI13" s="89"/>
      <c r="IJJ13" s="89"/>
      <c r="IJK13" s="89"/>
      <c r="IJL13" s="89"/>
      <c r="IJM13" s="89"/>
      <c r="IJN13" s="89"/>
      <c r="IJO13" s="89"/>
      <c r="IJP13" s="89"/>
      <c r="IJQ13" s="89"/>
      <c r="IJR13" s="89"/>
      <c r="IJS13" s="89"/>
      <c r="IJT13" s="89"/>
      <c r="IJU13" s="89"/>
      <c r="IJV13" s="89"/>
      <c r="IJW13" s="89"/>
      <c r="IJX13" s="89"/>
      <c r="IJY13" s="89"/>
      <c r="IJZ13" s="89"/>
      <c r="IKA13" s="89"/>
      <c r="IKB13" s="89"/>
      <c r="IKC13" s="89"/>
      <c r="IKD13" s="89"/>
      <c r="IKE13" s="89"/>
      <c r="IKF13" s="89"/>
      <c r="IKG13" s="89"/>
      <c r="IKH13" s="89"/>
      <c r="IKI13" s="89"/>
      <c r="IKJ13" s="89"/>
      <c r="IKK13" s="89"/>
      <c r="IKL13" s="89"/>
      <c r="IKM13" s="89"/>
      <c r="IKN13" s="89"/>
      <c r="IKO13" s="89"/>
      <c r="IKP13" s="89"/>
      <c r="IKQ13" s="89"/>
      <c r="IKR13" s="89"/>
      <c r="IKS13" s="89"/>
      <c r="IKT13" s="89"/>
      <c r="IKU13" s="89"/>
      <c r="IKV13" s="89"/>
      <c r="IKW13" s="89"/>
      <c r="IKX13" s="89"/>
      <c r="IKY13" s="89"/>
      <c r="IKZ13" s="89"/>
      <c r="ILA13" s="89"/>
      <c r="ILB13" s="89"/>
      <c r="ILC13" s="89"/>
      <c r="ILD13" s="89"/>
      <c r="ILE13" s="89"/>
      <c r="ILF13" s="89"/>
      <c r="ILG13" s="89"/>
      <c r="ILH13" s="89"/>
      <c r="ILI13" s="89"/>
      <c r="ILJ13" s="89"/>
      <c r="ILK13" s="89"/>
      <c r="ILL13" s="89"/>
      <c r="ILM13" s="89"/>
      <c r="ILN13" s="89"/>
      <c r="ILO13" s="89"/>
      <c r="ILP13" s="89"/>
      <c r="ILQ13" s="89"/>
      <c r="ILR13" s="89"/>
      <c r="ILS13" s="89"/>
      <c r="ILT13" s="89"/>
      <c r="ILU13" s="89"/>
      <c r="ILV13" s="89"/>
      <c r="ILW13" s="89"/>
      <c r="ILX13" s="89"/>
      <c r="ILY13" s="89"/>
      <c r="ILZ13" s="89"/>
      <c r="IMA13" s="89"/>
      <c r="IMB13" s="89"/>
      <c r="IMC13" s="89"/>
      <c r="IMD13" s="89"/>
      <c r="IME13" s="89"/>
      <c r="IMF13" s="89"/>
      <c r="IMG13" s="89"/>
      <c r="IMH13" s="89"/>
      <c r="IMI13" s="89"/>
      <c r="IMJ13" s="89"/>
      <c r="IMK13" s="89"/>
      <c r="IML13" s="89"/>
      <c r="IMM13" s="89"/>
      <c r="IMN13" s="89"/>
      <c r="IMO13" s="89"/>
      <c r="IMP13" s="89"/>
      <c r="IMQ13" s="89"/>
      <c r="IMR13" s="89"/>
      <c r="IMS13" s="89"/>
      <c r="IMT13" s="89"/>
      <c r="IMU13" s="89"/>
      <c r="IMV13" s="89"/>
      <c r="IMW13" s="89"/>
      <c r="IMX13" s="89"/>
      <c r="IMY13" s="89"/>
      <c r="IMZ13" s="89"/>
      <c r="INA13" s="89"/>
      <c r="INB13" s="89"/>
      <c r="INC13" s="89"/>
      <c r="IND13" s="89"/>
      <c r="INE13" s="89"/>
      <c r="INF13" s="89"/>
      <c r="ING13" s="89"/>
      <c r="INH13" s="89"/>
      <c r="INI13" s="89"/>
      <c r="INJ13" s="89"/>
      <c r="INK13" s="89"/>
      <c r="INL13" s="89"/>
      <c r="INM13" s="89"/>
      <c r="INN13" s="89"/>
      <c r="INO13" s="89"/>
      <c r="INP13" s="89"/>
      <c r="INQ13" s="89"/>
      <c r="INR13" s="89"/>
      <c r="INS13" s="89"/>
      <c r="INT13" s="89"/>
      <c r="INU13" s="89"/>
      <c r="INV13" s="89"/>
      <c r="INW13" s="89"/>
      <c r="INX13" s="89"/>
      <c r="INY13" s="89"/>
      <c r="INZ13" s="89"/>
      <c r="IOA13" s="89"/>
      <c r="IOB13" s="89"/>
      <c r="IOC13" s="89"/>
      <c r="IOD13" s="89"/>
      <c r="IOE13" s="89"/>
      <c r="IOF13" s="89"/>
      <c r="IOG13" s="89"/>
      <c r="IOH13" s="89"/>
      <c r="IOI13" s="89"/>
      <c r="IOJ13" s="89"/>
      <c r="IOK13" s="89"/>
      <c r="IOL13" s="89"/>
      <c r="IOM13" s="89"/>
      <c r="ION13" s="89"/>
      <c r="IOO13" s="89"/>
      <c r="IOP13" s="89"/>
      <c r="IOQ13" s="89"/>
      <c r="IOR13" s="89"/>
      <c r="IOS13" s="89"/>
      <c r="IOT13" s="89"/>
      <c r="IOU13" s="89"/>
      <c r="IOV13" s="89"/>
      <c r="IOW13" s="89"/>
      <c r="IOX13" s="89"/>
      <c r="IOY13" s="89"/>
      <c r="IOZ13" s="89"/>
      <c r="IPA13" s="89"/>
      <c r="IPB13" s="89"/>
      <c r="IPC13" s="89"/>
      <c r="IPD13" s="89"/>
      <c r="IPE13" s="89"/>
      <c r="IPF13" s="89"/>
      <c r="IPG13" s="89"/>
      <c r="IPH13" s="89"/>
      <c r="IPI13" s="89"/>
      <c r="IPJ13" s="89"/>
      <c r="IPK13" s="89"/>
      <c r="IPL13" s="89"/>
      <c r="IPM13" s="89"/>
      <c r="IPN13" s="89"/>
      <c r="IPO13" s="89"/>
      <c r="IPP13" s="89"/>
      <c r="IPQ13" s="89"/>
      <c r="IPR13" s="89"/>
      <c r="IPS13" s="89"/>
      <c r="IPT13" s="89"/>
      <c r="IPU13" s="89"/>
      <c r="IPV13" s="89"/>
      <c r="IPW13" s="89"/>
      <c r="IPX13" s="89"/>
      <c r="IPY13" s="89"/>
      <c r="IPZ13" s="89"/>
      <c r="IQA13" s="89"/>
      <c r="IQB13" s="89"/>
      <c r="IQC13" s="89"/>
      <c r="IQD13" s="89"/>
      <c r="IQE13" s="89"/>
      <c r="IQF13" s="89"/>
      <c r="IQG13" s="89"/>
      <c r="IQH13" s="89"/>
      <c r="IQI13" s="89"/>
      <c r="IQJ13" s="89"/>
      <c r="IQK13" s="89"/>
      <c r="IQL13" s="89"/>
      <c r="IQM13" s="89"/>
      <c r="IQN13" s="89"/>
      <c r="IQO13" s="89"/>
      <c r="IQP13" s="89"/>
      <c r="IQQ13" s="89"/>
      <c r="IQR13" s="89"/>
      <c r="IQS13" s="89"/>
      <c r="IQT13" s="89"/>
      <c r="IQU13" s="89"/>
      <c r="IQV13" s="89"/>
      <c r="IQW13" s="89"/>
      <c r="IQX13" s="89"/>
      <c r="IQY13" s="89"/>
      <c r="IQZ13" s="89"/>
      <c r="IRA13" s="89"/>
      <c r="IRB13" s="89"/>
      <c r="IRC13" s="89"/>
      <c r="IRD13" s="89"/>
      <c r="IRE13" s="89"/>
      <c r="IRF13" s="89"/>
      <c r="IRG13" s="89"/>
      <c r="IRH13" s="89"/>
      <c r="IRI13" s="89"/>
      <c r="IRJ13" s="89"/>
      <c r="IRK13" s="89"/>
      <c r="IRL13" s="89"/>
      <c r="IRM13" s="89"/>
      <c r="IRN13" s="89"/>
      <c r="IRO13" s="89"/>
      <c r="IRP13" s="89"/>
      <c r="IRQ13" s="89"/>
      <c r="IRR13" s="89"/>
      <c r="IRS13" s="89"/>
      <c r="IRT13" s="89"/>
      <c r="IRU13" s="89"/>
      <c r="IRV13" s="89"/>
      <c r="IRW13" s="89"/>
      <c r="IRX13" s="89"/>
      <c r="IRY13" s="89"/>
      <c r="IRZ13" s="89"/>
      <c r="ISA13" s="89"/>
      <c r="ISB13" s="89"/>
      <c r="ISC13" s="89"/>
      <c r="ISD13" s="89"/>
      <c r="ISE13" s="89"/>
      <c r="ISF13" s="89"/>
      <c r="ISG13" s="89"/>
      <c r="ISH13" s="89"/>
      <c r="ISI13" s="89"/>
      <c r="ISJ13" s="89"/>
      <c r="ISK13" s="89"/>
      <c r="ISL13" s="89"/>
      <c r="ISM13" s="89"/>
      <c r="ISN13" s="89"/>
      <c r="ISO13" s="89"/>
      <c r="ISP13" s="89"/>
      <c r="ISQ13" s="89"/>
      <c r="ISR13" s="89"/>
      <c r="ISS13" s="89"/>
      <c r="IST13" s="89"/>
      <c r="ISU13" s="89"/>
      <c r="ISV13" s="89"/>
      <c r="ISW13" s="89"/>
      <c r="ISX13" s="89"/>
      <c r="ISY13" s="89"/>
      <c r="ISZ13" s="89"/>
      <c r="ITA13" s="89"/>
      <c r="ITB13" s="89"/>
      <c r="ITC13" s="89"/>
      <c r="ITD13" s="89"/>
      <c r="ITE13" s="89"/>
      <c r="ITF13" s="89"/>
      <c r="ITG13" s="89"/>
      <c r="ITH13" s="89"/>
      <c r="ITI13" s="89"/>
      <c r="ITJ13" s="89"/>
      <c r="ITK13" s="89"/>
      <c r="ITL13" s="89"/>
      <c r="ITM13" s="89"/>
      <c r="ITN13" s="89"/>
      <c r="ITO13" s="89"/>
      <c r="ITP13" s="89"/>
      <c r="ITQ13" s="89"/>
      <c r="ITR13" s="89"/>
      <c r="ITS13" s="89"/>
      <c r="ITT13" s="89"/>
      <c r="ITU13" s="89"/>
      <c r="ITV13" s="89"/>
      <c r="ITW13" s="89"/>
      <c r="ITX13" s="89"/>
      <c r="ITY13" s="89"/>
      <c r="ITZ13" s="89"/>
      <c r="IUA13" s="89"/>
      <c r="IUB13" s="89"/>
      <c r="IUC13" s="89"/>
      <c r="IUD13" s="89"/>
      <c r="IUE13" s="89"/>
      <c r="IUF13" s="89"/>
      <c r="IUG13" s="89"/>
      <c r="IUH13" s="89"/>
      <c r="IUI13" s="89"/>
      <c r="IUJ13" s="89"/>
      <c r="IUK13" s="89"/>
      <c r="IUL13" s="89"/>
      <c r="IUM13" s="89"/>
      <c r="IUN13" s="89"/>
      <c r="IUO13" s="89"/>
      <c r="IUP13" s="89"/>
      <c r="IUQ13" s="89"/>
      <c r="IUR13" s="89"/>
      <c r="IUS13" s="89"/>
      <c r="IUT13" s="89"/>
      <c r="IUU13" s="89"/>
      <c r="IUV13" s="89"/>
      <c r="IUW13" s="89"/>
      <c r="IUX13" s="89"/>
      <c r="IUY13" s="89"/>
      <c r="IUZ13" s="89"/>
      <c r="IVA13" s="89"/>
      <c r="IVB13" s="89"/>
      <c r="IVC13" s="89"/>
      <c r="IVD13" s="89"/>
      <c r="IVE13" s="89"/>
      <c r="IVF13" s="89"/>
      <c r="IVG13" s="89"/>
      <c r="IVH13" s="89"/>
      <c r="IVI13" s="89"/>
      <c r="IVJ13" s="89"/>
      <c r="IVK13" s="89"/>
      <c r="IVL13" s="89"/>
      <c r="IVM13" s="89"/>
      <c r="IVN13" s="89"/>
      <c r="IVO13" s="89"/>
      <c r="IVP13" s="89"/>
      <c r="IVQ13" s="89"/>
      <c r="IVR13" s="89"/>
      <c r="IVS13" s="89"/>
      <c r="IVT13" s="89"/>
      <c r="IVU13" s="89"/>
      <c r="IVV13" s="89"/>
      <c r="IVW13" s="89"/>
      <c r="IVX13" s="89"/>
      <c r="IVY13" s="89"/>
      <c r="IVZ13" s="89"/>
      <c r="IWA13" s="89"/>
      <c r="IWB13" s="89"/>
      <c r="IWC13" s="89"/>
      <c r="IWD13" s="89"/>
      <c r="IWE13" s="89"/>
      <c r="IWF13" s="89"/>
      <c r="IWG13" s="89"/>
      <c r="IWH13" s="89"/>
      <c r="IWI13" s="89"/>
      <c r="IWJ13" s="89"/>
      <c r="IWK13" s="89"/>
      <c r="IWL13" s="89"/>
      <c r="IWM13" s="89"/>
      <c r="IWN13" s="89"/>
      <c r="IWO13" s="89"/>
      <c r="IWP13" s="89"/>
      <c r="IWQ13" s="89"/>
      <c r="IWR13" s="89"/>
      <c r="IWS13" s="89"/>
      <c r="IWT13" s="89"/>
      <c r="IWU13" s="89"/>
      <c r="IWV13" s="89"/>
      <c r="IWW13" s="89"/>
      <c r="IWX13" s="89"/>
      <c r="IWY13" s="89"/>
      <c r="IWZ13" s="89"/>
      <c r="IXA13" s="89"/>
      <c r="IXB13" s="89"/>
      <c r="IXC13" s="89"/>
      <c r="IXD13" s="89"/>
      <c r="IXE13" s="89"/>
      <c r="IXF13" s="89"/>
      <c r="IXG13" s="89"/>
      <c r="IXH13" s="89"/>
      <c r="IXI13" s="89"/>
      <c r="IXJ13" s="89"/>
      <c r="IXK13" s="89"/>
      <c r="IXL13" s="89"/>
      <c r="IXM13" s="89"/>
      <c r="IXN13" s="89"/>
      <c r="IXO13" s="89"/>
      <c r="IXP13" s="89"/>
      <c r="IXQ13" s="89"/>
      <c r="IXR13" s="89"/>
      <c r="IXS13" s="89"/>
      <c r="IXT13" s="89"/>
      <c r="IXU13" s="89"/>
      <c r="IXV13" s="89"/>
      <c r="IXW13" s="89"/>
      <c r="IXX13" s="89"/>
      <c r="IXY13" s="89"/>
      <c r="IXZ13" s="89"/>
      <c r="IYA13" s="89"/>
      <c r="IYB13" s="89"/>
      <c r="IYC13" s="89"/>
      <c r="IYD13" s="89"/>
      <c r="IYE13" s="89"/>
      <c r="IYF13" s="89"/>
      <c r="IYG13" s="89"/>
      <c r="IYH13" s="89"/>
      <c r="IYI13" s="89"/>
      <c r="IYJ13" s="89"/>
      <c r="IYK13" s="89"/>
      <c r="IYL13" s="89"/>
      <c r="IYM13" s="89"/>
      <c r="IYN13" s="89"/>
      <c r="IYO13" s="89"/>
      <c r="IYP13" s="89"/>
      <c r="IYQ13" s="89"/>
      <c r="IYR13" s="89"/>
      <c r="IYS13" s="89"/>
      <c r="IYT13" s="89"/>
      <c r="IYU13" s="89"/>
      <c r="IYV13" s="89"/>
      <c r="IYW13" s="89"/>
      <c r="IYX13" s="89"/>
      <c r="IYY13" s="89"/>
      <c r="IYZ13" s="89"/>
      <c r="IZA13" s="89"/>
      <c r="IZB13" s="89"/>
      <c r="IZC13" s="89"/>
      <c r="IZD13" s="89"/>
      <c r="IZE13" s="89"/>
      <c r="IZF13" s="89"/>
      <c r="IZG13" s="89"/>
      <c r="IZH13" s="89"/>
      <c r="IZI13" s="89"/>
      <c r="IZJ13" s="89"/>
      <c r="IZK13" s="89"/>
      <c r="IZL13" s="89"/>
      <c r="IZM13" s="89"/>
      <c r="IZN13" s="89"/>
      <c r="IZO13" s="89"/>
      <c r="IZP13" s="89"/>
      <c r="IZQ13" s="89"/>
      <c r="IZR13" s="89"/>
      <c r="IZS13" s="89"/>
      <c r="IZT13" s="89"/>
      <c r="IZU13" s="89"/>
      <c r="IZV13" s="89"/>
      <c r="IZW13" s="89"/>
      <c r="IZX13" s="89"/>
      <c r="IZY13" s="89"/>
      <c r="IZZ13" s="89"/>
      <c r="JAA13" s="89"/>
      <c r="JAB13" s="89"/>
      <c r="JAC13" s="89"/>
      <c r="JAD13" s="89"/>
      <c r="JAE13" s="89"/>
      <c r="JAF13" s="89"/>
      <c r="JAG13" s="89"/>
      <c r="JAH13" s="89"/>
      <c r="JAI13" s="89"/>
      <c r="JAJ13" s="89"/>
      <c r="JAK13" s="89"/>
      <c r="JAL13" s="89"/>
      <c r="JAM13" s="89"/>
      <c r="JAN13" s="89"/>
      <c r="JAO13" s="89"/>
      <c r="JAP13" s="89"/>
      <c r="JAQ13" s="89"/>
      <c r="JAR13" s="89"/>
      <c r="JAS13" s="89"/>
      <c r="JAT13" s="89"/>
      <c r="JAU13" s="89"/>
      <c r="JAV13" s="89"/>
      <c r="JAW13" s="89"/>
      <c r="JAX13" s="89"/>
      <c r="JAY13" s="89"/>
      <c r="JAZ13" s="89"/>
      <c r="JBA13" s="89"/>
      <c r="JBB13" s="89"/>
      <c r="JBC13" s="89"/>
      <c r="JBD13" s="89"/>
      <c r="JBE13" s="89"/>
      <c r="JBF13" s="89"/>
      <c r="JBG13" s="89"/>
      <c r="JBH13" s="89"/>
      <c r="JBI13" s="89"/>
      <c r="JBJ13" s="89"/>
      <c r="JBK13" s="89"/>
      <c r="JBL13" s="89"/>
      <c r="JBM13" s="89"/>
      <c r="JBN13" s="89"/>
      <c r="JBO13" s="89"/>
      <c r="JBP13" s="89"/>
      <c r="JBQ13" s="89"/>
      <c r="JBR13" s="89"/>
      <c r="JBS13" s="89"/>
      <c r="JBT13" s="89"/>
      <c r="JBU13" s="89"/>
      <c r="JBV13" s="89"/>
      <c r="JBW13" s="89"/>
      <c r="JBX13" s="89"/>
      <c r="JBY13" s="89"/>
      <c r="JBZ13" s="89"/>
      <c r="JCA13" s="89"/>
      <c r="JCB13" s="89"/>
      <c r="JCC13" s="89"/>
      <c r="JCD13" s="89"/>
      <c r="JCE13" s="89"/>
      <c r="JCF13" s="89"/>
      <c r="JCG13" s="89"/>
      <c r="JCH13" s="89"/>
      <c r="JCI13" s="89"/>
      <c r="JCJ13" s="89"/>
      <c r="JCK13" s="89"/>
      <c r="JCL13" s="89"/>
      <c r="JCM13" s="89"/>
      <c r="JCN13" s="89"/>
      <c r="JCO13" s="89"/>
      <c r="JCP13" s="89"/>
      <c r="JCQ13" s="89"/>
      <c r="JCR13" s="89"/>
      <c r="JCS13" s="89"/>
      <c r="JCT13" s="89"/>
      <c r="JCU13" s="89"/>
      <c r="JCV13" s="89"/>
      <c r="JCW13" s="89"/>
      <c r="JCX13" s="89"/>
      <c r="JCY13" s="89"/>
      <c r="JCZ13" s="89"/>
      <c r="JDA13" s="89"/>
      <c r="JDB13" s="89"/>
      <c r="JDC13" s="89"/>
      <c r="JDD13" s="89"/>
      <c r="JDE13" s="89"/>
      <c r="JDF13" s="89"/>
      <c r="JDG13" s="89"/>
      <c r="JDH13" s="89"/>
      <c r="JDI13" s="89"/>
      <c r="JDJ13" s="89"/>
      <c r="JDK13" s="89"/>
      <c r="JDL13" s="89"/>
      <c r="JDM13" s="89"/>
      <c r="JDN13" s="89"/>
      <c r="JDO13" s="89"/>
      <c r="JDP13" s="89"/>
      <c r="JDQ13" s="89"/>
      <c r="JDR13" s="89"/>
      <c r="JDS13" s="89"/>
      <c r="JDT13" s="89"/>
      <c r="JDU13" s="89"/>
      <c r="JDV13" s="89"/>
      <c r="JDW13" s="89"/>
      <c r="JDX13" s="89"/>
      <c r="JDY13" s="89"/>
      <c r="JDZ13" s="89"/>
      <c r="JEA13" s="89"/>
      <c r="JEB13" s="89"/>
      <c r="JEC13" s="89"/>
      <c r="JED13" s="89"/>
      <c r="JEE13" s="89"/>
      <c r="JEF13" s="89"/>
      <c r="JEG13" s="89"/>
      <c r="JEH13" s="89"/>
      <c r="JEI13" s="89"/>
      <c r="JEJ13" s="89"/>
      <c r="JEK13" s="89"/>
      <c r="JEL13" s="89"/>
      <c r="JEM13" s="89"/>
      <c r="JEN13" s="89"/>
      <c r="JEO13" s="89"/>
      <c r="JEP13" s="89"/>
      <c r="JEQ13" s="89"/>
      <c r="JER13" s="89"/>
      <c r="JES13" s="89"/>
      <c r="JET13" s="89"/>
      <c r="JEU13" s="89"/>
      <c r="JEV13" s="89"/>
      <c r="JEW13" s="89"/>
      <c r="JEX13" s="89"/>
      <c r="JEY13" s="89"/>
      <c r="JEZ13" s="89"/>
      <c r="JFA13" s="89"/>
      <c r="JFB13" s="89"/>
      <c r="JFC13" s="89"/>
      <c r="JFD13" s="89"/>
      <c r="JFE13" s="89"/>
      <c r="JFF13" s="89"/>
      <c r="JFG13" s="89"/>
      <c r="JFH13" s="89"/>
      <c r="JFI13" s="89"/>
      <c r="JFJ13" s="89"/>
      <c r="JFK13" s="89"/>
      <c r="JFL13" s="89"/>
      <c r="JFM13" s="89"/>
      <c r="JFN13" s="89"/>
      <c r="JFO13" s="89"/>
      <c r="JFP13" s="89"/>
      <c r="JFQ13" s="89"/>
      <c r="JFR13" s="89"/>
      <c r="JFS13" s="89"/>
      <c r="JFT13" s="89"/>
      <c r="JFU13" s="89"/>
      <c r="JFV13" s="89"/>
      <c r="JFW13" s="89"/>
      <c r="JFX13" s="89"/>
      <c r="JFY13" s="89"/>
      <c r="JFZ13" s="89"/>
      <c r="JGA13" s="89"/>
      <c r="JGB13" s="89"/>
      <c r="JGC13" s="89"/>
      <c r="JGD13" s="89"/>
      <c r="JGE13" s="89"/>
      <c r="JGF13" s="89"/>
      <c r="JGG13" s="89"/>
      <c r="JGH13" s="89"/>
      <c r="JGI13" s="89"/>
      <c r="JGJ13" s="89"/>
      <c r="JGK13" s="89"/>
      <c r="JGL13" s="89"/>
      <c r="JGM13" s="89"/>
      <c r="JGN13" s="89"/>
      <c r="JGO13" s="89"/>
      <c r="JGP13" s="89"/>
      <c r="JGQ13" s="89"/>
      <c r="JGR13" s="89"/>
      <c r="JGS13" s="89"/>
      <c r="JGT13" s="89"/>
      <c r="JGU13" s="89"/>
      <c r="JGV13" s="89"/>
      <c r="JGW13" s="89"/>
      <c r="JGX13" s="89"/>
      <c r="JGY13" s="89"/>
      <c r="JGZ13" s="89"/>
      <c r="JHA13" s="89"/>
      <c r="JHB13" s="89"/>
      <c r="JHC13" s="89"/>
      <c r="JHD13" s="89"/>
      <c r="JHE13" s="89"/>
      <c r="JHF13" s="89"/>
      <c r="JHG13" s="89"/>
      <c r="JHH13" s="89"/>
      <c r="JHI13" s="89"/>
      <c r="JHJ13" s="89"/>
      <c r="JHK13" s="89"/>
      <c r="JHL13" s="89"/>
      <c r="JHM13" s="89"/>
      <c r="JHN13" s="89"/>
      <c r="JHO13" s="89"/>
      <c r="JHP13" s="89"/>
      <c r="JHQ13" s="89"/>
      <c r="JHR13" s="89"/>
      <c r="JHS13" s="89"/>
      <c r="JHT13" s="89"/>
      <c r="JHU13" s="89"/>
      <c r="JHV13" s="89"/>
      <c r="JHW13" s="89"/>
      <c r="JHX13" s="89"/>
      <c r="JHY13" s="89"/>
      <c r="JHZ13" s="89"/>
      <c r="JIA13" s="89"/>
      <c r="JIB13" s="89"/>
      <c r="JIC13" s="89"/>
      <c r="JID13" s="89"/>
      <c r="JIE13" s="89"/>
      <c r="JIF13" s="89"/>
      <c r="JIG13" s="89"/>
      <c r="JIH13" s="89"/>
      <c r="JII13" s="89"/>
      <c r="JIJ13" s="89"/>
      <c r="JIK13" s="89"/>
      <c r="JIL13" s="89"/>
      <c r="JIM13" s="89"/>
      <c r="JIN13" s="89"/>
      <c r="JIO13" s="89"/>
      <c r="JIP13" s="89"/>
      <c r="JIQ13" s="89"/>
      <c r="JIR13" s="89"/>
      <c r="JIS13" s="89"/>
      <c r="JIT13" s="89"/>
      <c r="JIU13" s="89"/>
      <c r="JIV13" s="89"/>
      <c r="JIW13" s="89"/>
      <c r="JIX13" s="89"/>
      <c r="JIY13" s="89"/>
      <c r="JIZ13" s="89"/>
      <c r="JJA13" s="89"/>
      <c r="JJB13" s="89"/>
      <c r="JJC13" s="89"/>
      <c r="JJD13" s="89"/>
      <c r="JJE13" s="89"/>
      <c r="JJF13" s="89"/>
      <c r="JJG13" s="89"/>
      <c r="JJH13" s="89"/>
      <c r="JJI13" s="89"/>
      <c r="JJJ13" s="89"/>
      <c r="JJK13" s="89"/>
      <c r="JJL13" s="89"/>
      <c r="JJM13" s="89"/>
      <c r="JJN13" s="89"/>
      <c r="JJO13" s="89"/>
      <c r="JJP13" s="89"/>
      <c r="JJQ13" s="89"/>
      <c r="JJR13" s="89"/>
      <c r="JJS13" s="89"/>
      <c r="JJT13" s="89"/>
      <c r="JJU13" s="89"/>
      <c r="JJV13" s="89"/>
      <c r="JJW13" s="89"/>
      <c r="JJX13" s="89"/>
      <c r="JJY13" s="89"/>
      <c r="JJZ13" s="89"/>
      <c r="JKA13" s="89"/>
      <c r="JKB13" s="89"/>
      <c r="JKC13" s="89"/>
      <c r="JKD13" s="89"/>
      <c r="JKE13" s="89"/>
      <c r="JKF13" s="89"/>
      <c r="JKG13" s="89"/>
      <c r="JKH13" s="89"/>
      <c r="JKI13" s="89"/>
      <c r="JKJ13" s="89"/>
      <c r="JKK13" s="89"/>
      <c r="JKL13" s="89"/>
      <c r="JKM13" s="89"/>
      <c r="JKN13" s="89"/>
      <c r="JKO13" s="89"/>
      <c r="JKP13" s="89"/>
      <c r="JKQ13" s="89"/>
      <c r="JKR13" s="89"/>
      <c r="JKS13" s="89"/>
      <c r="JKT13" s="89"/>
      <c r="JKU13" s="89"/>
      <c r="JKV13" s="89"/>
      <c r="JKW13" s="89"/>
      <c r="JKX13" s="89"/>
      <c r="JKY13" s="89"/>
      <c r="JKZ13" s="89"/>
      <c r="JLA13" s="89"/>
      <c r="JLB13" s="89"/>
      <c r="JLC13" s="89"/>
      <c r="JLD13" s="89"/>
      <c r="JLE13" s="89"/>
      <c r="JLF13" s="89"/>
      <c r="JLG13" s="89"/>
      <c r="JLH13" s="89"/>
      <c r="JLI13" s="89"/>
      <c r="JLJ13" s="89"/>
      <c r="JLK13" s="89"/>
      <c r="JLL13" s="89"/>
      <c r="JLM13" s="89"/>
      <c r="JLN13" s="89"/>
      <c r="JLO13" s="89"/>
      <c r="JLP13" s="89"/>
      <c r="JLQ13" s="89"/>
      <c r="JLR13" s="89"/>
      <c r="JLS13" s="89"/>
      <c r="JLT13" s="89"/>
      <c r="JLU13" s="89"/>
      <c r="JLV13" s="89"/>
      <c r="JLW13" s="89"/>
      <c r="JLX13" s="89"/>
      <c r="JLY13" s="89"/>
      <c r="JLZ13" s="89"/>
      <c r="JMA13" s="89"/>
      <c r="JMB13" s="89"/>
      <c r="JMC13" s="89"/>
      <c r="JMD13" s="89"/>
      <c r="JME13" s="89"/>
      <c r="JMF13" s="89"/>
      <c r="JMG13" s="89"/>
      <c r="JMH13" s="89"/>
      <c r="JMI13" s="89"/>
      <c r="JMJ13" s="89"/>
      <c r="JMK13" s="89"/>
      <c r="JML13" s="89"/>
      <c r="JMM13" s="89"/>
      <c r="JMN13" s="89"/>
      <c r="JMO13" s="89"/>
      <c r="JMP13" s="89"/>
      <c r="JMQ13" s="89"/>
      <c r="JMR13" s="89"/>
      <c r="JMS13" s="89"/>
      <c r="JMT13" s="89"/>
      <c r="JMU13" s="89"/>
      <c r="JMV13" s="89"/>
      <c r="JMW13" s="89"/>
      <c r="JMX13" s="89"/>
      <c r="JMY13" s="89"/>
      <c r="JMZ13" s="89"/>
      <c r="JNA13" s="89"/>
      <c r="JNB13" s="89"/>
      <c r="JNC13" s="89"/>
      <c r="JND13" s="89"/>
      <c r="JNE13" s="89"/>
      <c r="JNF13" s="89"/>
      <c r="JNG13" s="89"/>
      <c r="JNH13" s="89"/>
      <c r="JNI13" s="89"/>
      <c r="JNJ13" s="89"/>
      <c r="JNK13" s="89"/>
      <c r="JNL13" s="89"/>
      <c r="JNM13" s="89"/>
      <c r="JNN13" s="89"/>
      <c r="JNO13" s="89"/>
      <c r="JNP13" s="89"/>
      <c r="JNQ13" s="89"/>
      <c r="JNR13" s="89"/>
      <c r="JNS13" s="89"/>
      <c r="JNT13" s="89"/>
      <c r="JNU13" s="89"/>
      <c r="JNV13" s="89"/>
      <c r="JNW13" s="89"/>
      <c r="JNX13" s="89"/>
      <c r="JNY13" s="89"/>
      <c r="JNZ13" s="89"/>
      <c r="JOA13" s="89"/>
      <c r="JOB13" s="89"/>
      <c r="JOC13" s="89"/>
      <c r="JOD13" s="89"/>
      <c r="JOE13" s="89"/>
      <c r="JOF13" s="89"/>
      <c r="JOG13" s="89"/>
      <c r="JOH13" s="89"/>
      <c r="JOI13" s="89"/>
      <c r="JOJ13" s="89"/>
      <c r="JOK13" s="89"/>
      <c r="JOL13" s="89"/>
      <c r="JOM13" s="89"/>
      <c r="JON13" s="89"/>
      <c r="JOO13" s="89"/>
      <c r="JOP13" s="89"/>
      <c r="JOQ13" s="89"/>
      <c r="JOR13" s="89"/>
      <c r="JOS13" s="89"/>
      <c r="JOT13" s="89"/>
      <c r="JOU13" s="89"/>
      <c r="JOV13" s="89"/>
      <c r="JOW13" s="89"/>
      <c r="JOX13" s="89"/>
      <c r="JOY13" s="89"/>
      <c r="JOZ13" s="89"/>
      <c r="JPA13" s="89"/>
      <c r="JPB13" s="89"/>
      <c r="JPC13" s="89"/>
      <c r="JPD13" s="89"/>
      <c r="JPE13" s="89"/>
      <c r="JPF13" s="89"/>
      <c r="JPG13" s="89"/>
      <c r="JPH13" s="89"/>
      <c r="JPI13" s="89"/>
      <c r="JPJ13" s="89"/>
      <c r="JPK13" s="89"/>
      <c r="JPL13" s="89"/>
      <c r="JPM13" s="89"/>
      <c r="JPN13" s="89"/>
      <c r="JPO13" s="89"/>
      <c r="JPP13" s="89"/>
      <c r="JPQ13" s="89"/>
      <c r="JPR13" s="89"/>
      <c r="JPS13" s="89"/>
      <c r="JPT13" s="89"/>
      <c r="JPU13" s="89"/>
      <c r="JPV13" s="89"/>
      <c r="JPW13" s="89"/>
      <c r="JPX13" s="89"/>
      <c r="JPY13" s="89"/>
      <c r="JPZ13" s="89"/>
      <c r="JQA13" s="89"/>
      <c r="JQB13" s="89"/>
      <c r="JQC13" s="89"/>
      <c r="JQD13" s="89"/>
      <c r="JQE13" s="89"/>
      <c r="JQF13" s="89"/>
      <c r="JQG13" s="89"/>
      <c r="JQH13" s="89"/>
      <c r="JQI13" s="89"/>
      <c r="JQJ13" s="89"/>
      <c r="JQK13" s="89"/>
      <c r="JQL13" s="89"/>
      <c r="JQM13" s="89"/>
      <c r="JQN13" s="89"/>
      <c r="JQO13" s="89"/>
      <c r="JQP13" s="89"/>
      <c r="JQQ13" s="89"/>
      <c r="JQR13" s="89"/>
      <c r="JQS13" s="89"/>
      <c r="JQT13" s="89"/>
      <c r="JQU13" s="89"/>
      <c r="JQV13" s="89"/>
      <c r="JQW13" s="89"/>
      <c r="JQX13" s="89"/>
      <c r="JQY13" s="89"/>
      <c r="JQZ13" s="89"/>
      <c r="JRA13" s="89"/>
      <c r="JRB13" s="89"/>
      <c r="JRC13" s="89"/>
      <c r="JRD13" s="89"/>
      <c r="JRE13" s="89"/>
      <c r="JRF13" s="89"/>
      <c r="JRG13" s="89"/>
      <c r="JRH13" s="89"/>
      <c r="JRI13" s="89"/>
      <c r="JRJ13" s="89"/>
      <c r="JRK13" s="89"/>
      <c r="JRL13" s="89"/>
      <c r="JRM13" s="89"/>
      <c r="JRN13" s="89"/>
      <c r="JRO13" s="89"/>
      <c r="JRP13" s="89"/>
      <c r="JRQ13" s="89"/>
      <c r="JRR13" s="89"/>
      <c r="JRS13" s="89"/>
      <c r="JRT13" s="89"/>
      <c r="JRU13" s="89"/>
      <c r="JRV13" s="89"/>
      <c r="JRW13" s="89"/>
      <c r="JRX13" s="89"/>
      <c r="JRY13" s="89"/>
      <c r="JRZ13" s="89"/>
      <c r="JSA13" s="89"/>
      <c r="JSB13" s="89"/>
      <c r="JSC13" s="89"/>
      <c r="JSD13" s="89"/>
      <c r="JSE13" s="89"/>
      <c r="JSF13" s="89"/>
      <c r="JSG13" s="89"/>
      <c r="JSH13" s="89"/>
      <c r="JSI13" s="89"/>
      <c r="JSJ13" s="89"/>
      <c r="JSK13" s="89"/>
      <c r="JSL13" s="89"/>
      <c r="JSM13" s="89"/>
      <c r="JSN13" s="89"/>
      <c r="JSO13" s="89"/>
      <c r="JSP13" s="89"/>
      <c r="JSQ13" s="89"/>
      <c r="JSR13" s="89"/>
      <c r="JSS13" s="89"/>
      <c r="JST13" s="89"/>
      <c r="JSU13" s="89"/>
      <c r="JSV13" s="89"/>
      <c r="JSW13" s="89"/>
      <c r="JSX13" s="89"/>
      <c r="JSY13" s="89"/>
      <c r="JSZ13" s="89"/>
      <c r="JTA13" s="89"/>
      <c r="JTB13" s="89"/>
      <c r="JTC13" s="89"/>
      <c r="JTD13" s="89"/>
      <c r="JTE13" s="89"/>
      <c r="JTF13" s="89"/>
      <c r="JTG13" s="89"/>
      <c r="JTH13" s="89"/>
      <c r="JTI13" s="89"/>
      <c r="JTJ13" s="89"/>
      <c r="JTK13" s="89"/>
      <c r="JTL13" s="89"/>
      <c r="JTM13" s="89"/>
      <c r="JTN13" s="89"/>
      <c r="JTO13" s="89"/>
      <c r="JTP13" s="89"/>
      <c r="JTQ13" s="89"/>
      <c r="JTR13" s="89"/>
      <c r="JTS13" s="89"/>
      <c r="JTT13" s="89"/>
      <c r="JTU13" s="89"/>
      <c r="JTV13" s="89"/>
      <c r="JTW13" s="89"/>
      <c r="JTX13" s="89"/>
      <c r="JTY13" s="89"/>
      <c r="JTZ13" s="89"/>
      <c r="JUA13" s="89"/>
      <c r="JUB13" s="89"/>
      <c r="JUC13" s="89"/>
      <c r="JUD13" s="89"/>
      <c r="JUE13" s="89"/>
      <c r="JUF13" s="89"/>
      <c r="JUG13" s="89"/>
      <c r="JUH13" s="89"/>
      <c r="JUI13" s="89"/>
      <c r="JUJ13" s="89"/>
      <c r="JUK13" s="89"/>
      <c r="JUL13" s="89"/>
      <c r="JUM13" s="89"/>
      <c r="JUN13" s="89"/>
      <c r="JUO13" s="89"/>
      <c r="JUP13" s="89"/>
      <c r="JUQ13" s="89"/>
      <c r="JUR13" s="89"/>
      <c r="JUS13" s="89"/>
      <c r="JUT13" s="89"/>
      <c r="JUU13" s="89"/>
      <c r="JUV13" s="89"/>
      <c r="JUW13" s="89"/>
      <c r="JUX13" s="89"/>
      <c r="JUY13" s="89"/>
      <c r="JUZ13" s="89"/>
      <c r="JVA13" s="89"/>
      <c r="JVB13" s="89"/>
      <c r="JVC13" s="89"/>
      <c r="JVD13" s="89"/>
      <c r="JVE13" s="89"/>
      <c r="JVF13" s="89"/>
      <c r="JVG13" s="89"/>
      <c r="JVH13" s="89"/>
      <c r="JVI13" s="89"/>
      <c r="JVJ13" s="89"/>
      <c r="JVK13" s="89"/>
      <c r="JVL13" s="89"/>
      <c r="JVM13" s="89"/>
      <c r="JVN13" s="89"/>
      <c r="JVO13" s="89"/>
      <c r="JVP13" s="89"/>
      <c r="JVQ13" s="89"/>
      <c r="JVR13" s="89"/>
      <c r="JVS13" s="89"/>
      <c r="JVT13" s="89"/>
      <c r="JVU13" s="89"/>
      <c r="JVV13" s="89"/>
      <c r="JVW13" s="89"/>
      <c r="JVX13" s="89"/>
      <c r="JVY13" s="89"/>
      <c r="JVZ13" s="89"/>
      <c r="JWA13" s="89"/>
      <c r="JWB13" s="89"/>
      <c r="JWC13" s="89"/>
      <c r="JWD13" s="89"/>
      <c r="JWE13" s="89"/>
      <c r="JWF13" s="89"/>
      <c r="JWG13" s="89"/>
      <c r="JWH13" s="89"/>
      <c r="JWI13" s="89"/>
      <c r="JWJ13" s="89"/>
      <c r="JWK13" s="89"/>
      <c r="JWL13" s="89"/>
      <c r="JWM13" s="89"/>
      <c r="JWN13" s="89"/>
      <c r="JWO13" s="89"/>
      <c r="JWP13" s="89"/>
      <c r="JWQ13" s="89"/>
      <c r="JWR13" s="89"/>
      <c r="JWS13" s="89"/>
      <c r="JWT13" s="89"/>
      <c r="JWU13" s="89"/>
      <c r="JWV13" s="89"/>
      <c r="JWW13" s="89"/>
      <c r="JWX13" s="89"/>
      <c r="JWY13" s="89"/>
      <c r="JWZ13" s="89"/>
      <c r="JXA13" s="89"/>
      <c r="JXB13" s="89"/>
      <c r="JXC13" s="89"/>
      <c r="JXD13" s="89"/>
      <c r="JXE13" s="89"/>
      <c r="JXF13" s="89"/>
      <c r="JXG13" s="89"/>
      <c r="JXH13" s="89"/>
      <c r="JXI13" s="89"/>
      <c r="JXJ13" s="89"/>
      <c r="JXK13" s="89"/>
      <c r="JXL13" s="89"/>
      <c r="JXM13" s="89"/>
      <c r="JXN13" s="89"/>
      <c r="JXO13" s="89"/>
      <c r="JXP13" s="89"/>
      <c r="JXQ13" s="89"/>
      <c r="JXR13" s="89"/>
      <c r="JXS13" s="89"/>
      <c r="JXT13" s="89"/>
      <c r="JXU13" s="89"/>
      <c r="JXV13" s="89"/>
      <c r="JXW13" s="89"/>
      <c r="JXX13" s="89"/>
      <c r="JXY13" s="89"/>
      <c r="JXZ13" s="89"/>
      <c r="JYA13" s="89"/>
      <c r="JYB13" s="89"/>
      <c r="JYC13" s="89"/>
      <c r="JYD13" s="89"/>
      <c r="JYE13" s="89"/>
      <c r="JYF13" s="89"/>
      <c r="JYG13" s="89"/>
      <c r="JYH13" s="89"/>
      <c r="JYI13" s="89"/>
      <c r="JYJ13" s="89"/>
      <c r="JYK13" s="89"/>
      <c r="JYL13" s="89"/>
      <c r="JYM13" s="89"/>
      <c r="JYN13" s="89"/>
      <c r="JYO13" s="89"/>
      <c r="JYP13" s="89"/>
      <c r="JYQ13" s="89"/>
      <c r="JYR13" s="89"/>
      <c r="JYS13" s="89"/>
      <c r="JYT13" s="89"/>
      <c r="JYU13" s="89"/>
      <c r="JYV13" s="89"/>
      <c r="JYW13" s="89"/>
      <c r="JYX13" s="89"/>
      <c r="JYY13" s="89"/>
      <c r="JYZ13" s="89"/>
      <c r="JZA13" s="89"/>
      <c r="JZB13" s="89"/>
      <c r="JZC13" s="89"/>
      <c r="JZD13" s="89"/>
      <c r="JZE13" s="89"/>
      <c r="JZF13" s="89"/>
      <c r="JZG13" s="89"/>
      <c r="JZH13" s="89"/>
      <c r="JZI13" s="89"/>
      <c r="JZJ13" s="89"/>
      <c r="JZK13" s="89"/>
      <c r="JZL13" s="89"/>
      <c r="JZM13" s="89"/>
      <c r="JZN13" s="89"/>
      <c r="JZO13" s="89"/>
      <c r="JZP13" s="89"/>
      <c r="JZQ13" s="89"/>
      <c r="JZR13" s="89"/>
      <c r="JZS13" s="89"/>
      <c r="JZT13" s="89"/>
      <c r="JZU13" s="89"/>
      <c r="JZV13" s="89"/>
      <c r="JZW13" s="89"/>
      <c r="JZX13" s="89"/>
      <c r="JZY13" s="89"/>
      <c r="JZZ13" s="89"/>
      <c r="KAA13" s="89"/>
      <c r="KAB13" s="89"/>
      <c r="KAC13" s="89"/>
      <c r="KAD13" s="89"/>
      <c r="KAE13" s="89"/>
      <c r="KAF13" s="89"/>
      <c r="KAG13" s="89"/>
      <c r="KAH13" s="89"/>
      <c r="KAI13" s="89"/>
      <c r="KAJ13" s="89"/>
      <c r="KAK13" s="89"/>
      <c r="KAL13" s="89"/>
      <c r="KAM13" s="89"/>
      <c r="KAN13" s="89"/>
      <c r="KAO13" s="89"/>
      <c r="KAP13" s="89"/>
      <c r="KAQ13" s="89"/>
      <c r="KAR13" s="89"/>
      <c r="KAS13" s="89"/>
      <c r="KAT13" s="89"/>
      <c r="KAU13" s="89"/>
      <c r="KAV13" s="89"/>
      <c r="KAW13" s="89"/>
      <c r="KAX13" s="89"/>
      <c r="KAY13" s="89"/>
      <c r="KAZ13" s="89"/>
      <c r="KBA13" s="89"/>
      <c r="KBB13" s="89"/>
      <c r="KBC13" s="89"/>
      <c r="KBD13" s="89"/>
      <c r="KBE13" s="89"/>
      <c r="KBF13" s="89"/>
      <c r="KBG13" s="89"/>
      <c r="KBH13" s="89"/>
      <c r="KBI13" s="89"/>
      <c r="KBJ13" s="89"/>
      <c r="KBK13" s="89"/>
      <c r="KBL13" s="89"/>
      <c r="KBM13" s="89"/>
      <c r="KBN13" s="89"/>
      <c r="KBO13" s="89"/>
      <c r="KBP13" s="89"/>
      <c r="KBQ13" s="89"/>
      <c r="KBR13" s="89"/>
      <c r="KBS13" s="89"/>
      <c r="KBT13" s="89"/>
      <c r="KBU13" s="89"/>
      <c r="KBV13" s="89"/>
      <c r="KBW13" s="89"/>
      <c r="KBX13" s="89"/>
      <c r="KBY13" s="89"/>
      <c r="KBZ13" s="89"/>
      <c r="KCA13" s="89"/>
      <c r="KCB13" s="89"/>
      <c r="KCC13" s="89"/>
      <c r="KCD13" s="89"/>
      <c r="KCE13" s="89"/>
      <c r="KCF13" s="89"/>
      <c r="KCG13" s="89"/>
      <c r="KCH13" s="89"/>
      <c r="KCI13" s="89"/>
      <c r="KCJ13" s="89"/>
      <c r="KCK13" s="89"/>
      <c r="KCL13" s="89"/>
      <c r="KCM13" s="89"/>
      <c r="KCN13" s="89"/>
      <c r="KCO13" s="89"/>
      <c r="KCP13" s="89"/>
      <c r="KCQ13" s="89"/>
      <c r="KCR13" s="89"/>
      <c r="KCS13" s="89"/>
      <c r="KCT13" s="89"/>
      <c r="KCU13" s="89"/>
      <c r="KCV13" s="89"/>
      <c r="KCW13" s="89"/>
      <c r="KCX13" s="89"/>
      <c r="KCY13" s="89"/>
      <c r="KCZ13" s="89"/>
      <c r="KDA13" s="89"/>
      <c r="KDB13" s="89"/>
      <c r="KDC13" s="89"/>
      <c r="KDD13" s="89"/>
      <c r="KDE13" s="89"/>
      <c r="KDF13" s="89"/>
      <c r="KDG13" s="89"/>
      <c r="KDH13" s="89"/>
      <c r="KDI13" s="89"/>
      <c r="KDJ13" s="89"/>
      <c r="KDK13" s="89"/>
      <c r="KDL13" s="89"/>
      <c r="KDM13" s="89"/>
      <c r="KDN13" s="89"/>
      <c r="KDO13" s="89"/>
      <c r="KDP13" s="89"/>
      <c r="KDQ13" s="89"/>
      <c r="KDR13" s="89"/>
      <c r="KDS13" s="89"/>
      <c r="KDT13" s="89"/>
      <c r="KDU13" s="89"/>
      <c r="KDV13" s="89"/>
      <c r="KDW13" s="89"/>
      <c r="KDX13" s="89"/>
      <c r="KDY13" s="89"/>
      <c r="KDZ13" s="89"/>
      <c r="KEA13" s="89"/>
      <c r="KEB13" s="89"/>
      <c r="KEC13" s="89"/>
      <c r="KED13" s="89"/>
      <c r="KEE13" s="89"/>
      <c r="KEF13" s="89"/>
      <c r="KEG13" s="89"/>
      <c r="KEH13" s="89"/>
      <c r="KEI13" s="89"/>
      <c r="KEJ13" s="89"/>
      <c r="KEK13" s="89"/>
      <c r="KEL13" s="89"/>
      <c r="KEM13" s="89"/>
      <c r="KEN13" s="89"/>
      <c r="KEO13" s="89"/>
      <c r="KEP13" s="89"/>
      <c r="KEQ13" s="89"/>
      <c r="KER13" s="89"/>
      <c r="KES13" s="89"/>
      <c r="KET13" s="89"/>
      <c r="KEU13" s="89"/>
      <c r="KEV13" s="89"/>
      <c r="KEW13" s="89"/>
      <c r="KEX13" s="89"/>
      <c r="KEY13" s="89"/>
      <c r="KEZ13" s="89"/>
      <c r="KFA13" s="89"/>
      <c r="KFB13" s="89"/>
      <c r="KFC13" s="89"/>
      <c r="KFD13" s="89"/>
      <c r="KFE13" s="89"/>
      <c r="KFF13" s="89"/>
      <c r="KFG13" s="89"/>
      <c r="KFH13" s="89"/>
      <c r="KFI13" s="89"/>
      <c r="KFJ13" s="89"/>
      <c r="KFK13" s="89"/>
      <c r="KFL13" s="89"/>
      <c r="KFM13" s="89"/>
      <c r="KFN13" s="89"/>
      <c r="KFO13" s="89"/>
      <c r="KFP13" s="89"/>
      <c r="KFQ13" s="89"/>
      <c r="KFR13" s="89"/>
      <c r="KFS13" s="89"/>
      <c r="KFT13" s="89"/>
      <c r="KFU13" s="89"/>
      <c r="KFV13" s="89"/>
      <c r="KFW13" s="89"/>
      <c r="KFX13" s="89"/>
      <c r="KFY13" s="89"/>
      <c r="KFZ13" s="89"/>
      <c r="KGA13" s="89"/>
      <c r="KGB13" s="89"/>
      <c r="KGC13" s="89"/>
      <c r="KGD13" s="89"/>
      <c r="KGE13" s="89"/>
      <c r="KGF13" s="89"/>
      <c r="KGG13" s="89"/>
      <c r="KGH13" s="89"/>
      <c r="KGI13" s="89"/>
      <c r="KGJ13" s="89"/>
      <c r="KGK13" s="89"/>
      <c r="KGL13" s="89"/>
      <c r="KGM13" s="89"/>
      <c r="KGN13" s="89"/>
      <c r="KGO13" s="89"/>
      <c r="KGP13" s="89"/>
      <c r="KGQ13" s="89"/>
      <c r="KGR13" s="89"/>
      <c r="KGS13" s="89"/>
      <c r="KGT13" s="89"/>
      <c r="KGU13" s="89"/>
      <c r="KGV13" s="89"/>
      <c r="KGW13" s="89"/>
      <c r="KGX13" s="89"/>
      <c r="KGY13" s="89"/>
      <c r="KGZ13" s="89"/>
      <c r="KHA13" s="89"/>
      <c r="KHB13" s="89"/>
      <c r="KHC13" s="89"/>
      <c r="KHD13" s="89"/>
      <c r="KHE13" s="89"/>
      <c r="KHF13" s="89"/>
      <c r="KHG13" s="89"/>
      <c r="KHH13" s="89"/>
      <c r="KHI13" s="89"/>
      <c r="KHJ13" s="89"/>
      <c r="KHK13" s="89"/>
      <c r="KHL13" s="89"/>
      <c r="KHM13" s="89"/>
      <c r="KHN13" s="89"/>
      <c r="KHO13" s="89"/>
      <c r="KHP13" s="89"/>
      <c r="KHQ13" s="89"/>
      <c r="KHR13" s="89"/>
      <c r="KHS13" s="89"/>
      <c r="KHT13" s="89"/>
      <c r="KHU13" s="89"/>
      <c r="KHV13" s="89"/>
      <c r="KHW13" s="89"/>
      <c r="KHX13" s="89"/>
      <c r="KHY13" s="89"/>
      <c r="KHZ13" s="89"/>
      <c r="KIA13" s="89"/>
      <c r="KIB13" s="89"/>
      <c r="KIC13" s="89"/>
      <c r="KID13" s="89"/>
      <c r="KIE13" s="89"/>
      <c r="KIF13" s="89"/>
      <c r="KIG13" s="89"/>
      <c r="KIH13" s="89"/>
      <c r="KII13" s="89"/>
      <c r="KIJ13" s="89"/>
      <c r="KIK13" s="89"/>
      <c r="KIL13" s="89"/>
      <c r="KIM13" s="89"/>
      <c r="KIN13" s="89"/>
      <c r="KIO13" s="89"/>
      <c r="KIP13" s="89"/>
      <c r="KIQ13" s="89"/>
      <c r="KIR13" s="89"/>
      <c r="KIS13" s="89"/>
      <c r="KIT13" s="89"/>
      <c r="KIU13" s="89"/>
      <c r="KIV13" s="89"/>
      <c r="KIW13" s="89"/>
      <c r="KIX13" s="89"/>
      <c r="KIY13" s="89"/>
      <c r="KIZ13" s="89"/>
      <c r="KJA13" s="89"/>
      <c r="KJB13" s="89"/>
      <c r="KJC13" s="89"/>
      <c r="KJD13" s="89"/>
      <c r="KJE13" s="89"/>
      <c r="KJF13" s="89"/>
      <c r="KJG13" s="89"/>
      <c r="KJH13" s="89"/>
      <c r="KJI13" s="89"/>
      <c r="KJJ13" s="89"/>
      <c r="KJK13" s="89"/>
      <c r="KJL13" s="89"/>
      <c r="KJM13" s="89"/>
      <c r="KJN13" s="89"/>
      <c r="KJO13" s="89"/>
      <c r="KJP13" s="89"/>
      <c r="KJQ13" s="89"/>
      <c r="KJR13" s="89"/>
      <c r="KJS13" s="89"/>
      <c r="KJT13" s="89"/>
      <c r="KJU13" s="89"/>
      <c r="KJV13" s="89"/>
      <c r="KJW13" s="89"/>
      <c r="KJX13" s="89"/>
      <c r="KJY13" s="89"/>
      <c r="KJZ13" s="89"/>
      <c r="KKA13" s="89"/>
      <c r="KKB13" s="89"/>
      <c r="KKC13" s="89"/>
      <c r="KKD13" s="89"/>
      <c r="KKE13" s="89"/>
      <c r="KKF13" s="89"/>
      <c r="KKG13" s="89"/>
      <c r="KKH13" s="89"/>
      <c r="KKI13" s="89"/>
      <c r="KKJ13" s="89"/>
      <c r="KKK13" s="89"/>
      <c r="KKL13" s="89"/>
      <c r="KKM13" s="89"/>
      <c r="KKN13" s="89"/>
      <c r="KKO13" s="89"/>
      <c r="KKP13" s="89"/>
      <c r="KKQ13" s="89"/>
      <c r="KKR13" s="89"/>
      <c r="KKS13" s="89"/>
      <c r="KKT13" s="89"/>
      <c r="KKU13" s="89"/>
      <c r="KKV13" s="89"/>
      <c r="KKW13" s="89"/>
      <c r="KKX13" s="89"/>
      <c r="KKY13" s="89"/>
      <c r="KKZ13" s="89"/>
      <c r="KLA13" s="89"/>
      <c r="KLB13" s="89"/>
      <c r="KLC13" s="89"/>
      <c r="KLD13" s="89"/>
      <c r="KLE13" s="89"/>
      <c r="KLF13" s="89"/>
      <c r="KLG13" s="89"/>
      <c r="KLH13" s="89"/>
      <c r="KLI13" s="89"/>
      <c r="KLJ13" s="89"/>
      <c r="KLK13" s="89"/>
      <c r="KLL13" s="89"/>
      <c r="KLM13" s="89"/>
      <c r="KLN13" s="89"/>
      <c r="KLO13" s="89"/>
      <c r="KLP13" s="89"/>
      <c r="KLQ13" s="89"/>
      <c r="KLR13" s="89"/>
      <c r="KLS13" s="89"/>
      <c r="KLT13" s="89"/>
      <c r="KLU13" s="89"/>
      <c r="KLV13" s="89"/>
      <c r="KLW13" s="89"/>
      <c r="KLX13" s="89"/>
      <c r="KLY13" s="89"/>
      <c r="KLZ13" s="89"/>
      <c r="KMA13" s="89"/>
      <c r="KMB13" s="89"/>
      <c r="KMC13" s="89"/>
      <c r="KMD13" s="89"/>
      <c r="KME13" s="89"/>
      <c r="KMF13" s="89"/>
      <c r="KMG13" s="89"/>
      <c r="KMH13" s="89"/>
      <c r="KMI13" s="89"/>
      <c r="KMJ13" s="89"/>
      <c r="KMK13" s="89"/>
      <c r="KML13" s="89"/>
      <c r="KMM13" s="89"/>
      <c r="KMN13" s="89"/>
      <c r="KMO13" s="89"/>
      <c r="KMP13" s="89"/>
      <c r="KMQ13" s="89"/>
      <c r="KMR13" s="89"/>
      <c r="KMS13" s="89"/>
      <c r="KMT13" s="89"/>
      <c r="KMU13" s="89"/>
      <c r="KMV13" s="89"/>
      <c r="KMW13" s="89"/>
      <c r="KMX13" s="89"/>
      <c r="KMY13" s="89"/>
      <c r="KMZ13" s="89"/>
      <c r="KNA13" s="89"/>
      <c r="KNB13" s="89"/>
      <c r="KNC13" s="89"/>
      <c r="KND13" s="89"/>
      <c r="KNE13" s="89"/>
      <c r="KNF13" s="89"/>
      <c r="KNG13" s="89"/>
      <c r="KNH13" s="89"/>
      <c r="KNI13" s="89"/>
      <c r="KNJ13" s="89"/>
      <c r="KNK13" s="89"/>
      <c r="KNL13" s="89"/>
      <c r="KNM13" s="89"/>
      <c r="KNN13" s="89"/>
      <c r="KNO13" s="89"/>
      <c r="KNP13" s="89"/>
      <c r="KNQ13" s="89"/>
      <c r="KNR13" s="89"/>
      <c r="KNS13" s="89"/>
      <c r="KNT13" s="89"/>
      <c r="KNU13" s="89"/>
      <c r="KNV13" s="89"/>
      <c r="KNW13" s="89"/>
      <c r="KNX13" s="89"/>
      <c r="KNY13" s="89"/>
      <c r="KNZ13" s="89"/>
      <c r="KOA13" s="89"/>
      <c r="KOB13" s="89"/>
      <c r="KOC13" s="89"/>
      <c r="KOD13" s="89"/>
      <c r="KOE13" s="89"/>
      <c r="KOF13" s="89"/>
      <c r="KOG13" s="89"/>
      <c r="KOH13" s="89"/>
      <c r="KOI13" s="89"/>
      <c r="KOJ13" s="89"/>
      <c r="KOK13" s="89"/>
      <c r="KOL13" s="89"/>
      <c r="KOM13" s="89"/>
      <c r="KON13" s="89"/>
      <c r="KOO13" s="89"/>
      <c r="KOP13" s="89"/>
      <c r="KOQ13" s="89"/>
      <c r="KOR13" s="89"/>
      <c r="KOS13" s="89"/>
      <c r="KOT13" s="89"/>
      <c r="KOU13" s="89"/>
      <c r="KOV13" s="89"/>
      <c r="KOW13" s="89"/>
      <c r="KOX13" s="89"/>
      <c r="KOY13" s="89"/>
      <c r="KOZ13" s="89"/>
      <c r="KPA13" s="89"/>
      <c r="KPB13" s="89"/>
      <c r="KPC13" s="89"/>
      <c r="KPD13" s="89"/>
      <c r="KPE13" s="89"/>
      <c r="KPF13" s="89"/>
      <c r="KPG13" s="89"/>
      <c r="KPH13" s="89"/>
      <c r="KPI13" s="89"/>
      <c r="KPJ13" s="89"/>
      <c r="KPK13" s="89"/>
      <c r="KPL13" s="89"/>
      <c r="KPM13" s="89"/>
      <c r="KPN13" s="89"/>
      <c r="KPO13" s="89"/>
      <c r="KPP13" s="89"/>
      <c r="KPQ13" s="89"/>
      <c r="KPR13" s="89"/>
      <c r="KPS13" s="89"/>
      <c r="KPT13" s="89"/>
      <c r="KPU13" s="89"/>
      <c r="KPV13" s="89"/>
      <c r="KPW13" s="89"/>
      <c r="KPX13" s="89"/>
      <c r="KPY13" s="89"/>
      <c r="KPZ13" s="89"/>
      <c r="KQA13" s="89"/>
      <c r="KQB13" s="89"/>
      <c r="KQC13" s="89"/>
      <c r="KQD13" s="89"/>
      <c r="KQE13" s="89"/>
      <c r="KQF13" s="89"/>
      <c r="KQG13" s="89"/>
      <c r="KQH13" s="89"/>
      <c r="KQI13" s="89"/>
      <c r="KQJ13" s="89"/>
      <c r="KQK13" s="89"/>
      <c r="KQL13" s="89"/>
      <c r="KQM13" s="89"/>
      <c r="KQN13" s="89"/>
      <c r="KQO13" s="89"/>
      <c r="KQP13" s="89"/>
      <c r="KQQ13" s="89"/>
      <c r="KQR13" s="89"/>
      <c r="KQS13" s="89"/>
      <c r="KQT13" s="89"/>
      <c r="KQU13" s="89"/>
      <c r="KQV13" s="89"/>
      <c r="KQW13" s="89"/>
      <c r="KQX13" s="89"/>
      <c r="KQY13" s="89"/>
      <c r="KQZ13" s="89"/>
      <c r="KRA13" s="89"/>
      <c r="KRB13" s="89"/>
      <c r="KRC13" s="89"/>
      <c r="KRD13" s="89"/>
      <c r="KRE13" s="89"/>
      <c r="KRF13" s="89"/>
      <c r="KRG13" s="89"/>
      <c r="KRH13" s="89"/>
      <c r="KRI13" s="89"/>
      <c r="KRJ13" s="89"/>
      <c r="KRK13" s="89"/>
      <c r="KRL13" s="89"/>
      <c r="KRM13" s="89"/>
      <c r="KRN13" s="89"/>
      <c r="KRO13" s="89"/>
      <c r="KRP13" s="89"/>
      <c r="KRQ13" s="89"/>
      <c r="KRR13" s="89"/>
      <c r="KRS13" s="89"/>
      <c r="KRT13" s="89"/>
      <c r="KRU13" s="89"/>
      <c r="KRV13" s="89"/>
      <c r="KRW13" s="89"/>
      <c r="KRX13" s="89"/>
      <c r="KRY13" s="89"/>
      <c r="KRZ13" s="89"/>
      <c r="KSA13" s="89"/>
      <c r="KSB13" s="89"/>
      <c r="KSC13" s="89"/>
      <c r="KSD13" s="89"/>
      <c r="KSE13" s="89"/>
      <c r="KSF13" s="89"/>
      <c r="KSG13" s="89"/>
      <c r="KSH13" s="89"/>
      <c r="KSI13" s="89"/>
      <c r="KSJ13" s="89"/>
      <c r="KSK13" s="89"/>
      <c r="KSL13" s="89"/>
      <c r="KSM13" s="89"/>
      <c r="KSN13" s="89"/>
      <c r="KSO13" s="89"/>
      <c r="KSP13" s="89"/>
      <c r="KSQ13" s="89"/>
      <c r="KSR13" s="89"/>
      <c r="KSS13" s="89"/>
      <c r="KST13" s="89"/>
      <c r="KSU13" s="89"/>
      <c r="KSV13" s="89"/>
      <c r="KSW13" s="89"/>
      <c r="KSX13" s="89"/>
      <c r="KSY13" s="89"/>
      <c r="KSZ13" s="89"/>
      <c r="KTA13" s="89"/>
      <c r="KTB13" s="89"/>
      <c r="KTC13" s="89"/>
      <c r="KTD13" s="89"/>
      <c r="KTE13" s="89"/>
      <c r="KTF13" s="89"/>
      <c r="KTG13" s="89"/>
      <c r="KTH13" s="89"/>
      <c r="KTI13" s="89"/>
      <c r="KTJ13" s="89"/>
      <c r="KTK13" s="89"/>
      <c r="KTL13" s="89"/>
      <c r="KTM13" s="89"/>
      <c r="KTN13" s="89"/>
      <c r="KTO13" s="89"/>
      <c r="KTP13" s="89"/>
      <c r="KTQ13" s="89"/>
      <c r="KTR13" s="89"/>
      <c r="KTS13" s="89"/>
      <c r="KTT13" s="89"/>
      <c r="KTU13" s="89"/>
      <c r="KTV13" s="89"/>
      <c r="KTW13" s="89"/>
      <c r="KTX13" s="89"/>
      <c r="KTY13" s="89"/>
      <c r="KTZ13" s="89"/>
      <c r="KUA13" s="89"/>
      <c r="KUB13" s="89"/>
      <c r="KUC13" s="89"/>
      <c r="KUD13" s="89"/>
      <c r="KUE13" s="89"/>
      <c r="KUF13" s="89"/>
      <c r="KUG13" s="89"/>
      <c r="KUH13" s="89"/>
      <c r="KUI13" s="89"/>
      <c r="KUJ13" s="89"/>
      <c r="KUK13" s="89"/>
      <c r="KUL13" s="89"/>
      <c r="KUM13" s="89"/>
      <c r="KUN13" s="89"/>
      <c r="KUO13" s="89"/>
      <c r="KUP13" s="89"/>
      <c r="KUQ13" s="89"/>
      <c r="KUR13" s="89"/>
      <c r="KUS13" s="89"/>
      <c r="KUT13" s="89"/>
      <c r="KUU13" s="89"/>
      <c r="KUV13" s="89"/>
      <c r="KUW13" s="89"/>
      <c r="KUX13" s="89"/>
      <c r="KUY13" s="89"/>
      <c r="KUZ13" s="89"/>
      <c r="KVA13" s="89"/>
      <c r="KVB13" s="89"/>
      <c r="KVC13" s="89"/>
      <c r="KVD13" s="89"/>
      <c r="KVE13" s="89"/>
      <c r="KVF13" s="89"/>
      <c r="KVG13" s="89"/>
      <c r="KVH13" s="89"/>
      <c r="KVI13" s="89"/>
      <c r="KVJ13" s="89"/>
      <c r="KVK13" s="89"/>
      <c r="KVL13" s="89"/>
      <c r="KVM13" s="89"/>
      <c r="KVN13" s="89"/>
      <c r="KVO13" s="89"/>
      <c r="KVP13" s="89"/>
      <c r="KVQ13" s="89"/>
      <c r="KVR13" s="89"/>
      <c r="KVS13" s="89"/>
      <c r="KVT13" s="89"/>
      <c r="KVU13" s="89"/>
      <c r="KVV13" s="89"/>
      <c r="KVW13" s="89"/>
      <c r="KVX13" s="89"/>
      <c r="KVY13" s="89"/>
      <c r="KVZ13" s="89"/>
      <c r="KWA13" s="89"/>
      <c r="KWB13" s="89"/>
      <c r="KWC13" s="89"/>
      <c r="KWD13" s="89"/>
      <c r="KWE13" s="89"/>
      <c r="KWF13" s="89"/>
      <c r="KWG13" s="89"/>
      <c r="KWH13" s="89"/>
      <c r="KWI13" s="89"/>
      <c r="KWJ13" s="89"/>
      <c r="KWK13" s="89"/>
      <c r="KWL13" s="89"/>
      <c r="KWM13" s="89"/>
      <c r="KWN13" s="89"/>
      <c r="KWO13" s="89"/>
      <c r="KWP13" s="89"/>
      <c r="KWQ13" s="89"/>
      <c r="KWR13" s="89"/>
      <c r="KWS13" s="89"/>
      <c r="KWT13" s="89"/>
      <c r="KWU13" s="89"/>
      <c r="KWV13" s="89"/>
      <c r="KWW13" s="89"/>
      <c r="KWX13" s="89"/>
      <c r="KWY13" s="89"/>
      <c r="KWZ13" s="89"/>
      <c r="KXA13" s="89"/>
      <c r="KXB13" s="89"/>
      <c r="KXC13" s="89"/>
      <c r="KXD13" s="89"/>
      <c r="KXE13" s="89"/>
      <c r="KXF13" s="89"/>
      <c r="KXG13" s="89"/>
      <c r="KXH13" s="89"/>
      <c r="KXI13" s="89"/>
      <c r="KXJ13" s="89"/>
      <c r="KXK13" s="89"/>
      <c r="KXL13" s="89"/>
      <c r="KXM13" s="89"/>
      <c r="KXN13" s="89"/>
      <c r="KXO13" s="89"/>
      <c r="KXP13" s="89"/>
      <c r="KXQ13" s="89"/>
      <c r="KXR13" s="89"/>
      <c r="KXS13" s="89"/>
      <c r="KXT13" s="89"/>
      <c r="KXU13" s="89"/>
      <c r="KXV13" s="89"/>
      <c r="KXW13" s="89"/>
      <c r="KXX13" s="89"/>
      <c r="KXY13" s="89"/>
      <c r="KXZ13" s="89"/>
      <c r="KYA13" s="89"/>
      <c r="KYB13" s="89"/>
      <c r="KYC13" s="89"/>
      <c r="KYD13" s="89"/>
      <c r="KYE13" s="89"/>
      <c r="KYF13" s="89"/>
      <c r="KYG13" s="89"/>
      <c r="KYH13" s="89"/>
      <c r="KYI13" s="89"/>
      <c r="KYJ13" s="89"/>
      <c r="KYK13" s="89"/>
      <c r="KYL13" s="89"/>
      <c r="KYM13" s="89"/>
      <c r="KYN13" s="89"/>
      <c r="KYO13" s="89"/>
      <c r="KYP13" s="89"/>
      <c r="KYQ13" s="89"/>
      <c r="KYR13" s="89"/>
      <c r="KYS13" s="89"/>
      <c r="KYT13" s="89"/>
      <c r="KYU13" s="89"/>
      <c r="KYV13" s="89"/>
      <c r="KYW13" s="89"/>
      <c r="KYX13" s="89"/>
      <c r="KYY13" s="89"/>
      <c r="KYZ13" s="89"/>
      <c r="KZA13" s="89"/>
      <c r="KZB13" s="89"/>
      <c r="KZC13" s="89"/>
      <c r="KZD13" s="89"/>
      <c r="KZE13" s="89"/>
      <c r="KZF13" s="89"/>
      <c r="KZG13" s="89"/>
      <c r="KZH13" s="89"/>
      <c r="KZI13" s="89"/>
      <c r="KZJ13" s="89"/>
      <c r="KZK13" s="89"/>
      <c r="KZL13" s="89"/>
      <c r="KZM13" s="89"/>
      <c r="KZN13" s="89"/>
      <c r="KZO13" s="89"/>
      <c r="KZP13" s="89"/>
      <c r="KZQ13" s="89"/>
      <c r="KZR13" s="89"/>
      <c r="KZS13" s="89"/>
      <c r="KZT13" s="89"/>
      <c r="KZU13" s="89"/>
      <c r="KZV13" s="89"/>
      <c r="KZW13" s="89"/>
      <c r="KZX13" s="89"/>
      <c r="KZY13" s="89"/>
      <c r="KZZ13" s="89"/>
      <c r="LAA13" s="89"/>
      <c r="LAB13" s="89"/>
      <c r="LAC13" s="89"/>
      <c r="LAD13" s="89"/>
      <c r="LAE13" s="89"/>
      <c r="LAF13" s="89"/>
      <c r="LAG13" s="89"/>
      <c r="LAH13" s="89"/>
      <c r="LAI13" s="89"/>
      <c r="LAJ13" s="89"/>
      <c r="LAK13" s="89"/>
      <c r="LAL13" s="89"/>
      <c r="LAM13" s="89"/>
      <c r="LAN13" s="89"/>
      <c r="LAO13" s="89"/>
      <c r="LAP13" s="89"/>
      <c r="LAQ13" s="89"/>
      <c r="LAR13" s="89"/>
      <c r="LAS13" s="89"/>
      <c r="LAT13" s="89"/>
      <c r="LAU13" s="89"/>
      <c r="LAV13" s="89"/>
      <c r="LAW13" s="89"/>
      <c r="LAX13" s="89"/>
      <c r="LAY13" s="89"/>
      <c r="LAZ13" s="89"/>
      <c r="LBA13" s="89"/>
      <c r="LBB13" s="89"/>
      <c r="LBC13" s="89"/>
      <c r="LBD13" s="89"/>
      <c r="LBE13" s="89"/>
      <c r="LBF13" s="89"/>
      <c r="LBG13" s="89"/>
      <c r="LBH13" s="89"/>
      <c r="LBI13" s="89"/>
      <c r="LBJ13" s="89"/>
      <c r="LBK13" s="89"/>
      <c r="LBL13" s="89"/>
      <c r="LBM13" s="89"/>
      <c r="LBN13" s="89"/>
      <c r="LBO13" s="89"/>
      <c r="LBP13" s="89"/>
      <c r="LBQ13" s="89"/>
      <c r="LBR13" s="89"/>
      <c r="LBS13" s="89"/>
      <c r="LBT13" s="89"/>
      <c r="LBU13" s="89"/>
      <c r="LBV13" s="89"/>
      <c r="LBW13" s="89"/>
      <c r="LBX13" s="89"/>
      <c r="LBY13" s="89"/>
      <c r="LBZ13" s="89"/>
      <c r="LCA13" s="89"/>
      <c r="LCB13" s="89"/>
      <c r="LCC13" s="89"/>
      <c r="LCD13" s="89"/>
      <c r="LCE13" s="89"/>
      <c r="LCF13" s="89"/>
      <c r="LCG13" s="89"/>
      <c r="LCH13" s="89"/>
      <c r="LCI13" s="89"/>
      <c r="LCJ13" s="89"/>
      <c r="LCK13" s="89"/>
      <c r="LCL13" s="89"/>
      <c r="LCM13" s="89"/>
      <c r="LCN13" s="89"/>
      <c r="LCO13" s="89"/>
      <c r="LCP13" s="89"/>
      <c r="LCQ13" s="89"/>
      <c r="LCR13" s="89"/>
      <c r="LCS13" s="89"/>
      <c r="LCT13" s="89"/>
      <c r="LCU13" s="89"/>
      <c r="LCV13" s="89"/>
      <c r="LCW13" s="89"/>
      <c r="LCX13" s="89"/>
      <c r="LCY13" s="89"/>
      <c r="LCZ13" s="89"/>
      <c r="LDA13" s="89"/>
      <c r="LDB13" s="89"/>
      <c r="LDC13" s="89"/>
      <c r="LDD13" s="89"/>
      <c r="LDE13" s="89"/>
      <c r="LDF13" s="89"/>
      <c r="LDG13" s="89"/>
      <c r="LDH13" s="89"/>
      <c r="LDI13" s="89"/>
      <c r="LDJ13" s="89"/>
      <c r="LDK13" s="89"/>
      <c r="LDL13" s="89"/>
      <c r="LDM13" s="89"/>
      <c r="LDN13" s="89"/>
      <c r="LDO13" s="89"/>
      <c r="LDP13" s="89"/>
      <c r="LDQ13" s="89"/>
      <c r="LDR13" s="89"/>
      <c r="LDS13" s="89"/>
      <c r="LDT13" s="89"/>
      <c r="LDU13" s="89"/>
      <c r="LDV13" s="89"/>
      <c r="LDW13" s="89"/>
      <c r="LDX13" s="89"/>
      <c r="LDY13" s="89"/>
      <c r="LDZ13" s="89"/>
      <c r="LEA13" s="89"/>
      <c r="LEB13" s="89"/>
      <c r="LEC13" s="89"/>
      <c r="LED13" s="89"/>
      <c r="LEE13" s="89"/>
      <c r="LEF13" s="89"/>
      <c r="LEG13" s="89"/>
      <c r="LEH13" s="89"/>
      <c r="LEI13" s="89"/>
      <c r="LEJ13" s="89"/>
      <c r="LEK13" s="89"/>
      <c r="LEL13" s="89"/>
      <c r="LEM13" s="89"/>
      <c r="LEN13" s="89"/>
      <c r="LEO13" s="89"/>
      <c r="LEP13" s="89"/>
      <c r="LEQ13" s="89"/>
      <c r="LER13" s="89"/>
      <c r="LES13" s="89"/>
      <c r="LET13" s="89"/>
      <c r="LEU13" s="89"/>
      <c r="LEV13" s="89"/>
      <c r="LEW13" s="89"/>
      <c r="LEX13" s="89"/>
      <c r="LEY13" s="89"/>
      <c r="LEZ13" s="89"/>
      <c r="LFA13" s="89"/>
      <c r="LFB13" s="89"/>
      <c r="LFC13" s="89"/>
      <c r="LFD13" s="89"/>
      <c r="LFE13" s="89"/>
      <c r="LFF13" s="89"/>
      <c r="LFG13" s="89"/>
      <c r="LFH13" s="89"/>
      <c r="LFI13" s="89"/>
      <c r="LFJ13" s="89"/>
      <c r="LFK13" s="89"/>
      <c r="LFL13" s="89"/>
      <c r="LFM13" s="89"/>
      <c r="LFN13" s="89"/>
      <c r="LFO13" s="89"/>
      <c r="LFP13" s="89"/>
      <c r="LFQ13" s="89"/>
      <c r="LFR13" s="89"/>
      <c r="LFS13" s="89"/>
      <c r="LFT13" s="89"/>
      <c r="LFU13" s="89"/>
      <c r="LFV13" s="89"/>
      <c r="LFW13" s="89"/>
      <c r="LFX13" s="89"/>
      <c r="LFY13" s="89"/>
      <c r="LFZ13" s="89"/>
      <c r="LGA13" s="89"/>
      <c r="LGB13" s="89"/>
      <c r="LGC13" s="89"/>
      <c r="LGD13" s="89"/>
      <c r="LGE13" s="89"/>
      <c r="LGF13" s="89"/>
      <c r="LGG13" s="89"/>
      <c r="LGH13" s="89"/>
      <c r="LGI13" s="89"/>
      <c r="LGJ13" s="89"/>
      <c r="LGK13" s="89"/>
      <c r="LGL13" s="89"/>
      <c r="LGM13" s="89"/>
      <c r="LGN13" s="89"/>
      <c r="LGO13" s="89"/>
      <c r="LGP13" s="89"/>
      <c r="LGQ13" s="89"/>
      <c r="LGR13" s="89"/>
      <c r="LGS13" s="89"/>
      <c r="LGT13" s="89"/>
      <c r="LGU13" s="89"/>
      <c r="LGV13" s="89"/>
      <c r="LGW13" s="89"/>
      <c r="LGX13" s="89"/>
      <c r="LGY13" s="89"/>
      <c r="LGZ13" s="89"/>
      <c r="LHA13" s="89"/>
      <c r="LHB13" s="89"/>
      <c r="LHC13" s="89"/>
      <c r="LHD13" s="89"/>
      <c r="LHE13" s="89"/>
      <c r="LHF13" s="89"/>
      <c r="LHG13" s="89"/>
      <c r="LHH13" s="89"/>
      <c r="LHI13" s="89"/>
      <c r="LHJ13" s="89"/>
      <c r="LHK13" s="89"/>
      <c r="LHL13" s="89"/>
      <c r="LHM13" s="89"/>
      <c r="LHN13" s="89"/>
      <c r="LHO13" s="89"/>
      <c r="LHP13" s="89"/>
      <c r="LHQ13" s="89"/>
      <c r="LHR13" s="89"/>
      <c r="LHS13" s="89"/>
      <c r="LHT13" s="89"/>
      <c r="LHU13" s="89"/>
      <c r="LHV13" s="89"/>
      <c r="LHW13" s="89"/>
      <c r="LHX13" s="89"/>
      <c r="LHY13" s="89"/>
      <c r="LHZ13" s="89"/>
      <c r="LIA13" s="89"/>
      <c r="LIB13" s="89"/>
      <c r="LIC13" s="89"/>
      <c r="LID13" s="89"/>
      <c r="LIE13" s="89"/>
      <c r="LIF13" s="89"/>
      <c r="LIG13" s="89"/>
      <c r="LIH13" s="89"/>
      <c r="LII13" s="89"/>
      <c r="LIJ13" s="89"/>
      <c r="LIK13" s="89"/>
      <c r="LIL13" s="89"/>
      <c r="LIM13" s="89"/>
      <c r="LIN13" s="89"/>
      <c r="LIO13" s="89"/>
      <c r="LIP13" s="89"/>
      <c r="LIQ13" s="89"/>
      <c r="LIR13" s="89"/>
      <c r="LIS13" s="89"/>
      <c r="LIT13" s="89"/>
      <c r="LIU13" s="89"/>
      <c r="LIV13" s="89"/>
      <c r="LIW13" s="89"/>
      <c r="LIX13" s="89"/>
      <c r="LIY13" s="89"/>
      <c r="LIZ13" s="89"/>
      <c r="LJA13" s="89"/>
      <c r="LJB13" s="89"/>
      <c r="LJC13" s="89"/>
      <c r="LJD13" s="89"/>
      <c r="LJE13" s="89"/>
      <c r="LJF13" s="89"/>
      <c r="LJG13" s="89"/>
      <c r="LJH13" s="89"/>
      <c r="LJI13" s="89"/>
      <c r="LJJ13" s="89"/>
      <c r="LJK13" s="89"/>
      <c r="LJL13" s="89"/>
      <c r="LJM13" s="89"/>
      <c r="LJN13" s="89"/>
      <c r="LJO13" s="89"/>
      <c r="LJP13" s="89"/>
      <c r="LJQ13" s="89"/>
      <c r="LJR13" s="89"/>
      <c r="LJS13" s="89"/>
      <c r="LJT13" s="89"/>
      <c r="LJU13" s="89"/>
      <c r="LJV13" s="89"/>
      <c r="LJW13" s="89"/>
      <c r="LJX13" s="89"/>
      <c r="LJY13" s="89"/>
      <c r="LJZ13" s="89"/>
      <c r="LKA13" s="89"/>
      <c r="LKB13" s="89"/>
      <c r="LKC13" s="89"/>
      <c r="LKD13" s="89"/>
      <c r="LKE13" s="89"/>
      <c r="LKF13" s="89"/>
      <c r="LKG13" s="89"/>
      <c r="LKH13" s="89"/>
      <c r="LKI13" s="89"/>
      <c r="LKJ13" s="89"/>
      <c r="LKK13" s="89"/>
      <c r="LKL13" s="89"/>
      <c r="LKM13" s="89"/>
      <c r="LKN13" s="89"/>
      <c r="LKO13" s="89"/>
      <c r="LKP13" s="89"/>
      <c r="LKQ13" s="89"/>
      <c r="LKR13" s="89"/>
      <c r="LKS13" s="89"/>
      <c r="LKT13" s="89"/>
      <c r="LKU13" s="89"/>
      <c r="LKV13" s="89"/>
      <c r="LKW13" s="89"/>
      <c r="LKX13" s="89"/>
      <c r="LKY13" s="89"/>
      <c r="LKZ13" s="89"/>
      <c r="LLA13" s="89"/>
      <c r="LLB13" s="89"/>
      <c r="LLC13" s="89"/>
      <c r="LLD13" s="89"/>
      <c r="LLE13" s="89"/>
      <c r="LLF13" s="89"/>
      <c r="LLG13" s="89"/>
      <c r="LLH13" s="89"/>
      <c r="LLI13" s="89"/>
      <c r="LLJ13" s="89"/>
      <c r="LLK13" s="89"/>
      <c r="LLL13" s="89"/>
      <c r="LLM13" s="89"/>
      <c r="LLN13" s="89"/>
      <c r="LLO13" s="89"/>
      <c r="LLP13" s="89"/>
      <c r="LLQ13" s="89"/>
      <c r="LLR13" s="89"/>
      <c r="LLS13" s="89"/>
      <c r="LLT13" s="89"/>
      <c r="LLU13" s="89"/>
      <c r="LLV13" s="89"/>
      <c r="LLW13" s="89"/>
      <c r="LLX13" s="89"/>
      <c r="LLY13" s="89"/>
      <c r="LLZ13" s="89"/>
      <c r="LMA13" s="89"/>
      <c r="LMB13" s="89"/>
      <c r="LMC13" s="89"/>
      <c r="LMD13" s="89"/>
      <c r="LME13" s="89"/>
      <c r="LMF13" s="89"/>
      <c r="LMG13" s="89"/>
      <c r="LMH13" s="89"/>
      <c r="LMI13" s="89"/>
      <c r="LMJ13" s="89"/>
      <c r="LMK13" s="89"/>
      <c r="LML13" s="89"/>
      <c r="LMM13" s="89"/>
      <c r="LMN13" s="89"/>
      <c r="LMO13" s="89"/>
      <c r="LMP13" s="89"/>
      <c r="LMQ13" s="89"/>
      <c r="LMR13" s="89"/>
      <c r="LMS13" s="89"/>
      <c r="LMT13" s="89"/>
      <c r="LMU13" s="89"/>
      <c r="LMV13" s="89"/>
      <c r="LMW13" s="89"/>
      <c r="LMX13" s="89"/>
      <c r="LMY13" s="89"/>
      <c r="LMZ13" s="89"/>
      <c r="LNA13" s="89"/>
      <c r="LNB13" s="89"/>
      <c r="LNC13" s="89"/>
      <c r="LND13" s="89"/>
      <c r="LNE13" s="89"/>
      <c r="LNF13" s="89"/>
      <c r="LNG13" s="89"/>
      <c r="LNH13" s="89"/>
      <c r="LNI13" s="89"/>
      <c r="LNJ13" s="89"/>
      <c r="LNK13" s="89"/>
      <c r="LNL13" s="89"/>
      <c r="LNM13" s="89"/>
      <c r="LNN13" s="89"/>
      <c r="LNO13" s="89"/>
      <c r="LNP13" s="89"/>
      <c r="LNQ13" s="89"/>
      <c r="LNR13" s="89"/>
      <c r="LNS13" s="89"/>
      <c r="LNT13" s="89"/>
      <c r="LNU13" s="89"/>
      <c r="LNV13" s="89"/>
      <c r="LNW13" s="89"/>
      <c r="LNX13" s="89"/>
      <c r="LNY13" s="89"/>
      <c r="LNZ13" s="89"/>
      <c r="LOA13" s="89"/>
      <c r="LOB13" s="89"/>
      <c r="LOC13" s="89"/>
      <c r="LOD13" s="89"/>
      <c r="LOE13" s="89"/>
      <c r="LOF13" s="89"/>
      <c r="LOG13" s="89"/>
      <c r="LOH13" s="89"/>
      <c r="LOI13" s="89"/>
      <c r="LOJ13" s="89"/>
      <c r="LOK13" s="89"/>
      <c r="LOL13" s="89"/>
      <c r="LOM13" s="89"/>
      <c r="LON13" s="89"/>
      <c r="LOO13" s="89"/>
      <c r="LOP13" s="89"/>
      <c r="LOQ13" s="89"/>
      <c r="LOR13" s="89"/>
      <c r="LOS13" s="89"/>
      <c r="LOT13" s="89"/>
      <c r="LOU13" s="89"/>
      <c r="LOV13" s="89"/>
      <c r="LOW13" s="89"/>
      <c r="LOX13" s="89"/>
      <c r="LOY13" s="89"/>
      <c r="LOZ13" s="89"/>
      <c r="LPA13" s="89"/>
      <c r="LPB13" s="89"/>
      <c r="LPC13" s="89"/>
      <c r="LPD13" s="89"/>
      <c r="LPE13" s="89"/>
      <c r="LPF13" s="89"/>
      <c r="LPG13" s="89"/>
      <c r="LPH13" s="89"/>
      <c r="LPI13" s="89"/>
      <c r="LPJ13" s="89"/>
      <c r="LPK13" s="89"/>
      <c r="LPL13" s="89"/>
      <c r="LPM13" s="89"/>
      <c r="LPN13" s="89"/>
      <c r="LPO13" s="89"/>
      <c r="LPP13" s="89"/>
      <c r="LPQ13" s="89"/>
      <c r="LPR13" s="89"/>
      <c r="LPS13" s="89"/>
      <c r="LPT13" s="89"/>
      <c r="LPU13" s="89"/>
      <c r="LPV13" s="89"/>
      <c r="LPW13" s="89"/>
      <c r="LPX13" s="89"/>
      <c r="LPY13" s="89"/>
      <c r="LPZ13" s="89"/>
      <c r="LQA13" s="89"/>
      <c r="LQB13" s="89"/>
      <c r="LQC13" s="89"/>
      <c r="LQD13" s="89"/>
      <c r="LQE13" s="89"/>
      <c r="LQF13" s="89"/>
      <c r="LQG13" s="89"/>
      <c r="LQH13" s="89"/>
      <c r="LQI13" s="89"/>
      <c r="LQJ13" s="89"/>
      <c r="LQK13" s="89"/>
      <c r="LQL13" s="89"/>
      <c r="LQM13" s="89"/>
      <c r="LQN13" s="89"/>
      <c r="LQO13" s="89"/>
      <c r="LQP13" s="89"/>
      <c r="LQQ13" s="89"/>
      <c r="LQR13" s="89"/>
      <c r="LQS13" s="89"/>
      <c r="LQT13" s="89"/>
      <c r="LQU13" s="89"/>
      <c r="LQV13" s="89"/>
      <c r="LQW13" s="89"/>
      <c r="LQX13" s="89"/>
      <c r="LQY13" s="89"/>
      <c r="LQZ13" s="89"/>
      <c r="LRA13" s="89"/>
      <c r="LRB13" s="89"/>
      <c r="LRC13" s="89"/>
      <c r="LRD13" s="89"/>
      <c r="LRE13" s="89"/>
      <c r="LRF13" s="89"/>
      <c r="LRG13" s="89"/>
      <c r="LRH13" s="89"/>
      <c r="LRI13" s="89"/>
      <c r="LRJ13" s="89"/>
      <c r="LRK13" s="89"/>
      <c r="LRL13" s="89"/>
      <c r="LRM13" s="89"/>
      <c r="LRN13" s="89"/>
      <c r="LRO13" s="89"/>
      <c r="LRP13" s="89"/>
      <c r="LRQ13" s="89"/>
      <c r="LRR13" s="89"/>
      <c r="LRS13" s="89"/>
      <c r="LRT13" s="89"/>
      <c r="LRU13" s="89"/>
      <c r="LRV13" s="89"/>
      <c r="LRW13" s="89"/>
      <c r="LRX13" s="89"/>
      <c r="LRY13" s="89"/>
      <c r="LRZ13" s="89"/>
      <c r="LSA13" s="89"/>
      <c r="LSB13" s="89"/>
      <c r="LSC13" s="89"/>
      <c r="LSD13" s="89"/>
      <c r="LSE13" s="89"/>
      <c r="LSF13" s="89"/>
      <c r="LSG13" s="89"/>
      <c r="LSH13" s="89"/>
      <c r="LSI13" s="89"/>
      <c r="LSJ13" s="89"/>
      <c r="LSK13" s="89"/>
      <c r="LSL13" s="89"/>
      <c r="LSM13" s="89"/>
      <c r="LSN13" s="89"/>
      <c r="LSO13" s="89"/>
      <c r="LSP13" s="89"/>
      <c r="LSQ13" s="89"/>
      <c r="LSR13" s="89"/>
      <c r="LSS13" s="89"/>
      <c r="LST13" s="89"/>
      <c r="LSU13" s="89"/>
      <c r="LSV13" s="89"/>
      <c r="LSW13" s="89"/>
      <c r="LSX13" s="89"/>
      <c r="LSY13" s="89"/>
      <c r="LSZ13" s="89"/>
      <c r="LTA13" s="89"/>
      <c r="LTB13" s="89"/>
      <c r="LTC13" s="89"/>
      <c r="LTD13" s="89"/>
      <c r="LTE13" s="89"/>
      <c r="LTF13" s="89"/>
      <c r="LTG13" s="89"/>
      <c r="LTH13" s="89"/>
      <c r="LTI13" s="89"/>
      <c r="LTJ13" s="89"/>
      <c r="LTK13" s="89"/>
      <c r="LTL13" s="89"/>
      <c r="LTM13" s="89"/>
      <c r="LTN13" s="89"/>
      <c r="LTO13" s="89"/>
      <c r="LTP13" s="89"/>
      <c r="LTQ13" s="89"/>
      <c r="LTR13" s="89"/>
      <c r="LTS13" s="89"/>
      <c r="LTT13" s="89"/>
      <c r="LTU13" s="89"/>
      <c r="LTV13" s="89"/>
      <c r="LTW13" s="89"/>
      <c r="LTX13" s="89"/>
      <c r="LTY13" s="89"/>
      <c r="LTZ13" s="89"/>
      <c r="LUA13" s="89"/>
      <c r="LUB13" s="89"/>
      <c r="LUC13" s="89"/>
      <c r="LUD13" s="89"/>
      <c r="LUE13" s="89"/>
      <c r="LUF13" s="89"/>
      <c r="LUG13" s="89"/>
      <c r="LUH13" s="89"/>
      <c r="LUI13" s="89"/>
      <c r="LUJ13" s="89"/>
      <c r="LUK13" s="89"/>
      <c r="LUL13" s="89"/>
      <c r="LUM13" s="89"/>
      <c r="LUN13" s="89"/>
      <c r="LUO13" s="89"/>
      <c r="LUP13" s="89"/>
      <c r="LUQ13" s="89"/>
      <c r="LUR13" s="89"/>
      <c r="LUS13" s="89"/>
      <c r="LUT13" s="89"/>
      <c r="LUU13" s="89"/>
      <c r="LUV13" s="89"/>
      <c r="LUW13" s="89"/>
      <c r="LUX13" s="89"/>
      <c r="LUY13" s="89"/>
      <c r="LUZ13" s="89"/>
      <c r="LVA13" s="89"/>
      <c r="LVB13" s="89"/>
      <c r="LVC13" s="89"/>
      <c r="LVD13" s="89"/>
      <c r="LVE13" s="89"/>
      <c r="LVF13" s="89"/>
      <c r="LVG13" s="89"/>
      <c r="LVH13" s="89"/>
      <c r="LVI13" s="89"/>
      <c r="LVJ13" s="89"/>
      <c r="LVK13" s="89"/>
      <c r="LVL13" s="89"/>
      <c r="LVM13" s="89"/>
      <c r="LVN13" s="89"/>
      <c r="LVO13" s="89"/>
      <c r="LVP13" s="89"/>
      <c r="LVQ13" s="89"/>
      <c r="LVR13" s="89"/>
      <c r="LVS13" s="89"/>
      <c r="LVT13" s="89"/>
      <c r="LVU13" s="89"/>
      <c r="LVV13" s="89"/>
      <c r="LVW13" s="89"/>
      <c r="LVX13" s="89"/>
      <c r="LVY13" s="89"/>
      <c r="LVZ13" s="89"/>
      <c r="LWA13" s="89"/>
      <c r="LWB13" s="89"/>
      <c r="LWC13" s="89"/>
      <c r="LWD13" s="89"/>
      <c r="LWE13" s="89"/>
      <c r="LWF13" s="89"/>
      <c r="LWG13" s="89"/>
      <c r="LWH13" s="89"/>
      <c r="LWI13" s="89"/>
      <c r="LWJ13" s="89"/>
      <c r="LWK13" s="89"/>
      <c r="LWL13" s="89"/>
      <c r="LWM13" s="89"/>
      <c r="LWN13" s="89"/>
      <c r="LWO13" s="89"/>
      <c r="LWP13" s="89"/>
      <c r="LWQ13" s="89"/>
      <c r="LWR13" s="89"/>
      <c r="LWS13" s="89"/>
      <c r="LWT13" s="89"/>
      <c r="LWU13" s="89"/>
      <c r="LWV13" s="89"/>
      <c r="LWW13" s="89"/>
      <c r="LWX13" s="89"/>
      <c r="LWY13" s="89"/>
      <c r="LWZ13" s="89"/>
      <c r="LXA13" s="89"/>
      <c r="LXB13" s="89"/>
      <c r="LXC13" s="89"/>
      <c r="LXD13" s="89"/>
      <c r="LXE13" s="89"/>
      <c r="LXF13" s="89"/>
      <c r="LXG13" s="89"/>
      <c r="LXH13" s="89"/>
      <c r="LXI13" s="89"/>
      <c r="LXJ13" s="89"/>
      <c r="LXK13" s="89"/>
      <c r="LXL13" s="89"/>
      <c r="LXM13" s="89"/>
      <c r="LXN13" s="89"/>
      <c r="LXO13" s="89"/>
      <c r="LXP13" s="89"/>
      <c r="LXQ13" s="89"/>
      <c r="LXR13" s="89"/>
      <c r="LXS13" s="89"/>
      <c r="LXT13" s="89"/>
      <c r="LXU13" s="89"/>
      <c r="LXV13" s="89"/>
      <c r="LXW13" s="89"/>
      <c r="LXX13" s="89"/>
      <c r="LXY13" s="89"/>
      <c r="LXZ13" s="89"/>
      <c r="LYA13" s="89"/>
      <c r="LYB13" s="89"/>
      <c r="LYC13" s="89"/>
      <c r="LYD13" s="89"/>
      <c r="LYE13" s="89"/>
      <c r="LYF13" s="89"/>
      <c r="LYG13" s="89"/>
      <c r="LYH13" s="89"/>
      <c r="LYI13" s="89"/>
      <c r="LYJ13" s="89"/>
      <c r="LYK13" s="89"/>
      <c r="LYL13" s="89"/>
      <c r="LYM13" s="89"/>
      <c r="LYN13" s="89"/>
      <c r="LYO13" s="89"/>
      <c r="LYP13" s="89"/>
      <c r="LYQ13" s="89"/>
      <c r="LYR13" s="89"/>
      <c r="LYS13" s="89"/>
      <c r="LYT13" s="89"/>
      <c r="LYU13" s="89"/>
      <c r="LYV13" s="89"/>
      <c r="LYW13" s="89"/>
      <c r="LYX13" s="89"/>
      <c r="LYY13" s="89"/>
      <c r="LYZ13" s="89"/>
      <c r="LZA13" s="89"/>
      <c r="LZB13" s="89"/>
      <c r="LZC13" s="89"/>
      <c r="LZD13" s="89"/>
      <c r="LZE13" s="89"/>
      <c r="LZF13" s="89"/>
      <c r="LZG13" s="89"/>
      <c r="LZH13" s="89"/>
      <c r="LZI13" s="89"/>
      <c r="LZJ13" s="89"/>
      <c r="LZK13" s="89"/>
      <c r="LZL13" s="89"/>
      <c r="LZM13" s="89"/>
      <c r="LZN13" s="89"/>
      <c r="LZO13" s="89"/>
      <c r="LZP13" s="89"/>
      <c r="LZQ13" s="89"/>
      <c r="LZR13" s="89"/>
      <c r="LZS13" s="89"/>
      <c r="LZT13" s="89"/>
      <c r="LZU13" s="89"/>
      <c r="LZV13" s="89"/>
      <c r="LZW13" s="89"/>
      <c r="LZX13" s="89"/>
      <c r="LZY13" s="89"/>
      <c r="LZZ13" s="89"/>
      <c r="MAA13" s="89"/>
      <c r="MAB13" s="89"/>
      <c r="MAC13" s="89"/>
      <c r="MAD13" s="89"/>
      <c r="MAE13" s="89"/>
      <c r="MAF13" s="89"/>
      <c r="MAG13" s="89"/>
      <c r="MAH13" s="89"/>
      <c r="MAI13" s="89"/>
      <c r="MAJ13" s="89"/>
      <c r="MAK13" s="89"/>
      <c r="MAL13" s="89"/>
      <c r="MAM13" s="89"/>
      <c r="MAN13" s="89"/>
      <c r="MAO13" s="89"/>
      <c r="MAP13" s="89"/>
      <c r="MAQ13" s="89"/>
      <c r="MAR13" s="89"/>
      <c r="MAS13" s="89"/>
      <c r="MAT13" s="89"/>
      <c r="MAU13" s="89"/>
      <c r="MAV13" s="89"/>
      <c r="MAW13" s="89"/>
      <c r="MAX13" s="89"/>
      <c r="MAY13" s="89"/>
      <c r="MAZ13" s="89"/>
      <c r="MBA13" s="89"/>
      <c r="MBB13" s="89"/>
      <c r="MBC13" s="89"/>
      <c r="MBD13" s="89"/>
      <c r="MBE13" s="89"/>
      <c r="MBF13" s="89"/>
      <c r="MBG13" s="89"/>
      <c r="MBH13" s="89"/>
      <c r="MBI13" s="89"/>
      <c r="MBJ13" s="89"/>
      <c r="MBK13" s="89"/>
      <c r="MBL13" s="89"/>
      <c r="MBM13" s="89"/>
      <c r="MBN13" s="89"/>
      <c r="MBO13" s="89"/>
      <c r="MBP13" s="89"/>
      <c r="MBQ13" s="89"/>
      <c r="MBR13" s="89"/>
      <c r="MBS13" s="89"/>
      <c r="MBT13" s="89"/>
      <c r="MBU13" s="89"/>
      <c r="MBV13" s="89"/>
      <c r="MBW13" s="89"/>
      <c r="MBX13" s="89"/>
      <c r="MBY13" s="89"/>
      <c r="MBZ13" s="89"/>
      <c r="MCA13" s="89"/>
      <c r="MCB13" s="89"/>
      <c r="MCC13" s="89"/>
      <c r="MCD13" s="89"/>
      <c r="MCE13" s="89"/>
      <c r="MCF13" s="89"/>
      <c r="MCG13" s="89"/>
      <c r="MCH13" s="89"/>
      <c r="MCI13" s="89"/>
      <c r="MCJ13" s="89"/>
      <c r="MCK13" s="89"/>
      <c r="MCL13" s="89"/>
      <c r="MCM13" s="89"/>
      <c r="MCN13" s="89"/>
      <c r="MCO13" s="89"/>
      <c r="MCP13" s="89"/>
      <c r="MCQ13" s="89"/>
      <c r="MCR13" s="89"/>
      <c r="MCS13" s="89"/>
      <c r="MCT13" s="89"/>
      <c r="MCU13" s="89"/>
      <c r="MCV13" s="89"/>
      <c r="MCW13" s="89"/>
      <c r="MCX13" s="89"/>
      <c r="MCY13" s="89"/>
      <c r="MCZ13" s="89"/>
      <c r="MDA13" s="89"/>
      <c r="MDB13" s="89"/>
      <c r="MDC13" s="89"/>
      <c r="MDD13" s="89"/>
      <c r="MDE13" s="89"/>
      <c r="MDF13" s="89"/>
      <c r="MDG13" s="89"/>
      <c r="MDH13" s="89"/>
      <c r="MDI13" s="89"/>
      <c r="MDJ13" s="89"/>
      <c r="MDK13" s="89"/>
      <c r="MDL13" s="89"/>
      <c r="MDM13" s="89"/>
      <c r="MDN13" s="89"/>
      <c r="MDO13" s="89"/>
      <c r="MDP13" s="89"/>
      <c r="MDQ13" s="89"/>
      <c r="MDR13" s="89"/>
      <c r="MDS13" s="89"/>
      <c r="MDT13" s="89"/>
      <c r="MDU13" s="89"/>
      <c r="MDV13" s="89"/>
      <c r="MDW13" s="89"/>
      <c r="MDX13" s="89"/>
      <c r="MDY13" s="89"/>
      <c r="MDZ13" s="89"/>
      <c r="MEA13" s="89"/>
      <c r="MEB13" s="89"/>
      <c r="MEC13" s="89"/>
      <c r="MED13" s="89"/>
      <c r="MEE13" s="89"/>
      <c r="MEF13" s="89"/>
      <c r="MEG13" s="89"/>
      <c r="MEH13" s="89"/>
      <c r="MEI13" s="89"/>
      <c r="MEJ13" s="89"/>
      <c r="MEK13" s="89"/>
      <c r="MEL13" s="89"/>
      <c r="MEM13" s="89"/>
      <c r="MEN13" s="89"/>
      <c r="MEO13" s="89"/>
      <c r="MEP13" s="89"/>
      <c r="MEQ13" s="89"/>
      <c r="MER13" s="89"/>
      <c r="MES13" s="89"/>
      <c r="MET13" s="89"/>
      <c r="MEU13" s="89"/>
      <c r="MEV13" s="89"/>
      <c r="MEW13" s="89"/>
      <c r="MEX13" s="89"/>
      <c r="MEY13" s="89"/>
      <c r="MEZ13" s="89"/>
      <c r="MFA13" s="89"/>
      <c r="MFB13" s="89"/>
      <c r="MFC13" s="89"/>
      <c r="MFD13" s="89"/>
      <c r="MFE13" s="89"/>
      <c r="MFF13" s="89"/>
      <c r="MFG13" s="89"/>
      <c r="MFH13" s="89"/>
      <c r="MFI13" s="89"/>
      <c r="MFJ13" s="89"/>
      <c r="MFK13" s="89"/>
      <c r="MFL13" s="89"/>
      <c r="MFM13" s="89"/>
      <c r="MFN13" s="89"/>
      <c r="MFO13" s="89"/>
      <c r="MFP13" s="89"/>
      <c r="MFQ13" s="89"/>
      <c r="MFR13" s="89"/>
      <c r="MFS13" s="89"/>
      <c r="MFT13" s="89"/>
      <c r="MFU13" s="89"/>
      <c r="MFV13" s="89"/>
      <c r="MFW13" s="89"/>
      <c r="MFX13" s="89"/>
      <c r="MFY13" s="89"/>
      <c r="MFZ13" s="89"/>
      <c r="MGA13" s="89"/>
      <c r="MGB13" s="89"/>
      <c r="MGC13" s="89"/>
      <c r="MGD13" s="89"/>
      <c r="MGE13" s="89"/>
      <c r="MGF13" s="89"/>
      <c r="MGG13" s="89"/>
      <c r="MGH13" s="89"/>
      <c r="MGI13" s="89"/>
      <c r="MGJ13" s="89"/>
      <c r="MGK13" s="89"/>
      <c r="MGL13" s="89"/>
      <c r="MGM13" s="89"/>
      <c r="MGN13" s="89"/>
      <c r="MGO13" s="89"/>
      <c r="MGP13" s="89"/>
      <c r="MGQ13" s="89"/>
      <c r="MGR13" s="89"/>
      <c r="MGS13" s="89"/>
      <c r="MGT13" s="89"/>
      <c r="MGU13" s="89"/>
      <c r="MGV13" s="89"/>
      <c r="MGW13" s="89"/>
      <c r="MGX13" s="89"/>
      <c r="MGY13" s="89"/>
      <c r="MGZ13" s="89"/>
      <c r="MHA13" s="89"/>
      <c r="MHB13" s="89"/>
      <c r="MHC13" s="89"/>
      <c r="MHD13" s="89"/>
      <c r="MHE13" s="89"/>
      <c r="MHF13" s="89"/>
      <c r="MHG13" s="89"/>
      <c r="MHH13" s="89"/>
      <c r="MHI13" s="89"/>
      <c r="MHJ13" s="89"/>
      <c r="MHK13" s="89"/>
      <c r="MHL13" s="89"/>
      <c r="MHM13" s="89"/>
      <c r="MHN13" s="89"/>
      <c r="MHO13" s="89"/>
      <c r="MHP13" s="89"/>
      <c r="MHQ13" s="89"/>
      <c r="MHR13" s="89"/>
      <c r="MHS13" s="89"/>
      <c r="MHT13" s="89"/>
      <c r="MHU13" s="89"/>
      <c r="MHV13" s="89"/>
      <c r="MHW13" s="89"/>
      <c r="MHX13" s="89"/>
      <c r="MHY13" s="89"/>
      <c r="MHZ13" s="89"/>
      <c r="MIA13" s="89"/>
      <c r="MIB13" s="89"/>
      <c r="MIC13" s="89"/>
      <c r="MID13" s="89"/>
      <c r="MIE13" s="89"/>
      <c r="MIF13" s="89"/>
      <c r="MIG13" s="89"/>
      <c r="MIH13" s="89"/>
      <c r="MII13" s="89"/>
      <c r="MIJ13" s="89"/>
      <c r="MIK13" s="89"/>
      <c r="MIL13" s="89"/>
      <c r="MIM13" s="89"/>
      <c r="MIN13" s="89"/>
      <c r="MIO13" s="89"/>
      <c r="MIP13" s="89"/>
      <c r="MIQ13" s="89"/>
      <c r="MIR13" s="89"/>
      <c r="MIS13" s="89"/>
      <c r="MIT13" s="89"/>
      <c r="MIU13" s="89"/>
      <c r="MIV13" s="89"/>
      <c r="MIW13" s="89"/>
      <c r="MIX13" s="89"/>
      <c r="MIY13" s="89"/>
      <c r="MIZ13" s="89"/>
      <c r="MJA13" s="89"/>
      <c r="MJB13" s="89"/>
      <c r="MJC13" s="89"/>
      <c r="MJD13" s="89"/>
      <c r="MJE13" s="89"/>
      <c r="MJF13" s="89"/>
      <c r="MJG13" s="89"/>
      <c r="MJH13" s="89"/>
      <c r="MJI13" s="89"/>
      <c r="MJJ13" s="89"/>
      <c r="MJK13" s="89"/>
      <c r="MJL13" s="89"/>
      <c r="MJM13" s="89"/>
      <c r="MJN13" s="89"/>
      <c r="MJO13" s="89"/>
      <c r="MJP13" s="89"/>
      <c r="MJQ13" s="89"/>
      <c r="MJR13" s="89"/>
      <c r="MJS13" s="89"/>
      <c r="MJT13" s="89"/>
      <c r="MJU13" s="89"/>
      <c r="MJV13" s="89"/>
      <c r="MJW13" s="89"/>
      <c r="MJX13" s="89"/>
      <c r="MJY13" s="89"/>
      <c r="MJZ13" s="89"/>
      <c r="MKA13" s="89"/>
      <c r="MKB13" s="89"/>
      <c r="MKC13" s="89"/>
      <c r="MKD13" s="89"/>
      <c r="MKE13" s="89"/>
      <c r="MKF13" s="89"/>
      <c r="MKG13" s="89"/>
      <c r="MKH13" s="89"/>
      <c r="MKI13" s="89"/>
      <c r="MKJ13" s="89"/>
      <c r="MKK13" s="89"/>
      <c r="MKL13" s="89"/>
      <c r="MKM13" s="89"/>
      <c r="MKN13" s="89"/>
      <c r="MKO13" s="89"/>
      <c r="MKP13" s="89"/>
      <c r="MKQ13" s="89"/>
      <c r="MKR13" s="89"/>
      <c r="MKS13" s="89"/>
      <c r="MKT13" s="89"/>
      <c r="MKU13" s="89"/>
      <c r="MKV13" s="89"/>
      <c r="MKW13" s="89"/>
      <c r="MKX13" s="89"/>
      <c r="MKY13" s="89"/>
      <c r="MKZ13" s="89"/>
      <c r="MLA13" s="89"/>
      <c r="MLB13" s="89"/>
      <c r="MLC13" s="89"/>
      <c r="MLD13" s="89"/>
      <c r="MLE13" s="89"/>
      <c r="MLF13" s="89"/>
      <c r="MLG13" s="89"/>
      <c r="MLH13" s="89"/>
      <c r="MLI13" s="89"/>
      <c r="MLJ13" s="89"/>
      <c r="MLK13" s="89"/>
      <c r="MLL13" s="89"/>
      <c r="MLM13" s="89"/>
      <c r="MLN13" s="89"/>
      <c r="MLO13" s="89"/>
      <c r="MLP13" s="89"/>
      <c r="MLQ13" s="89"/>
      <c r="MLR13" s="89"/>
      <c r="MLS13" s="89"/>
      <c r="MLT13" s="89"/>
      <c r="MLU13" s="89"/>
      <c r="MLV13" s="89"/>
      <c r="MLW13" s="89"/>
      <c r="MLX13" s="89"/>
      <c r="MLY13" s="89"/>
      <c r="MLZ13" s="89"/>
      <c r="MMA13" s="89"/>
      <c r="MMB13" s="89"/>
      <c r="MMC13" s="89"/>
      <c r="MMD13" s="89"/>
      <c r="MME13" s="89"/>
      <c r="MMF13" s="89"/>
      <c r="MMG13" s="89"/>
      <c r="MMH13" s="89"/>
      <c r="MMI13" s="89"/>
      <c r="MMJ13" s="89"/>
      <c r="MMK13" s="89"/>
      <c r="MML13" s="89"/>
      <c r="MMM13" s="89"/>
      <c r="MMN13" s="89"/>
      <c r="MMO13" s="89"/>
      <c r="MMP13" s="89"/>
      <c r="MMQ13" s="89"/>
      <c r="MMR13" s="89"/>
      <c r="MMS13" s="89"/>
      <c r="MMT13" s="89"/>
      <c r="MMU13" s="89"/>
      <c r="MMV13" s="89"/>
      <c r="MMW13" s="89"/>
      <c r="MMX13" s="89"/>
      <c r="MMY13" s="89"/>
      <c r="MMZ13" s="89"/>
      <c r="MNA13" s="89"/>
      <c r="MNB13" s="89"/>
      <c r="MNC13" s="89"/>
      <c r="MND13" s="89"/>
      <c r="MNE13" s="89"/>
      <c r="MNF13" s="89"/>
      <c r="MNG13" s="89"/>
      <c r="MNH13" s="89"/>
      <c r="MNI13" s="89"/>
      <c r="MNJ13" s="89"/>
      <c r="MNK13" s="89"/>
      <c r="MNL13" s="89"/>
      <c r="MNM13" s="89"/>
      <c r="MNN13" s="89"/>
      <c r="MNO13" s="89"/>
      <c r="MNP13" s="89"/>
      <c r="MNQ13" s="89"/>
      <c r="MNR13" s="89"/>
      <c r="MNS13" s="89"/>
      <c r="MNT13" s="89"/>
      <c r="MNU13" s="89"/>
      <c r="MNV13" s="89"/>
      <c r="MNW13" s="89"/>
      <c r="MNX13" s="89"/>
      <c r="MNY13" s="89"/>
      <c r="MNZ13" s="89"/>
      <c r="MOA13" s="89"/>
      <c r="MOB13" s="89"/>
      <c r="MOC13" s="89"/>
      <c r="MOD13" s="89"/>
      <c r="MOE13" s="89"/>
      <c r="MOF13" s="89"/>
      <c r="MOG13" s="89"/>
      <c r="MOH13" s="89"/>
      <c r="MOI13" s="89"/>
      <c r="MOJ13" s="89"/>
      <c r="MOK13" s="89"/>
      <c r="MOL13" s="89"/>
      <c r="MOM13" s="89"/>
      <c r="MON13" s="89"/>
      <c r="MOO13" s="89"/>
      <c r="MOP13" s="89"/>
      <c r="MOQ13" s="89"/>
      <c r="MOR13" s="89"/>
      <c r="MOS13" s="89"/>
      <c r="MOT13" s="89"/>
      <c r="MOU13" s="89"/>
      <c r="MOV13" s="89"/>
      <c r="MOW13" s="89"/>
      <c r="MOX13" s="89"/>
      <c r="MOY13" s="89"/>
      <c r="MOZ13" s="89"/>
      <c r="MPA13" s="89"/>
      <c r="MPB13" s="89"/>
      <c r="MPC13" s="89"/>
      <c r="MPD13" s="89"/>
      <c r="MPE13" s="89"/>
      <c r="MPF13" s="89"/>
      <c r="MPG13" s="89"/>
      <c r="MPH13" s="89"/>
      <c r="MPI13" s="89"/>
      <c r="MPJ13" s="89"/>
      <c r="MPK13" s="89"/>
      <c r="MPL13" s="89"/>
      <c r="MPM13" s="89"/>
      <c r="MPN13" s="89"/>
      <c r="MPO13" s="89"/>
      <c r="MPP13" s="89"/>
      <c r="MPQ13" s="89"/>
      <c r="MPR13" s="89"/>
      <c r="MPS13" s="89"/>
      <c r="MPT13" s="89"/>
      <c r="MPU13" s="89"/>
      <c r="MPV13" s="89"/>
      <c r="MPW13" s="89"/>
      <c r="MPX13" s="89"/>
      <c r="MPY13" s="89"/>
      <c r="MPZ13" s="89"/>
      <c r="MQA13" s="89"/>
      <c r="MQB13" s="89"/>
      <c r="MQC13" s="89"/>
      <c r="MQD13" s="89"/>
      <c r="MQE13" s="89"/>
      <c r="MQF13" s="89"/>
      <c r="MQG13" s="89"/>
      <c r="MQH13" s="89"/>
      <c r="MQI13" s="89"/>
      <c r="MQJ13" s="89"/>
      <c r="MQK13" s="89"/>
      <c r="MQL13" s="89"/>
      <c r="MQM13" s="89"/>
      <c r="MQN13" s="89"/>
      <c r="MQO13" s="89"/>
      <c r="MQP13" s="89"/>
      <c r="MQQ13" s="89"/>
      <c r="MQR13" s="89"/>
      <c r="MQS13" s="89"/>
      <c r="MQT13" s="89"/>
      <c r="MQU13" s="89"/>
      <c r="MQV13" s="89"/>
      <c r="MQW13" s="89"/>
      <c r="MQX13" s="89"/>
      <c r="MQY13" s="89"/>
      <c r="MQZ13" s="89"/>
      <c r="MRA13" s="89"/>
      <c r="MRB13" s="89"/>
      <c r="MRC13" s="89"/>
      <c r="MRD13" s="89"/>
      <c r="MRE13" s="89"/>
      <c r="MRF13" s="89"/>
      <c r="MRG13" s="89"/>
      <c r="MRH13" s="89"/>
      <c r="MRI13" s="89"/>
      <c r="MRJ13" s="89"/>
      <c r="MRK13" s="89"/>
      <c r="MRL13" s="89"/>
      <c r="MRM13" s="89"/>
      <c r="MRN13" s="89"/>
      <c r="MRO13" s="89"/>
      <c r="MRP13" s="89"/>
      <c r="MRQ13" s="89"/>
      <c r="MRR13" s="89"/>
      <c r="MRS13" s="89"/>
      <c r="MRT13" s="89"/>
      <c r="MRU13" s="89"/>
      <c r="MRV13" s="89"/>
      <c r="MRW13" s="89"/>
      <c r="MRX13" s="89"/>
      <c r="MRY13" s="89"/>
      <c r="MRZ13" s="89"/>
      <c r="MSA13" s="89"/>
      <c r="MSB13" s="89"/>
      <c r="MSC13" s="89"/>
      <c r="MSD13" s="89"/>
      <c r="MSE13" s="89"/>
      <c r="MSF13" s="89"/>
      <c r="MSG13" s="89"/>
      <c r="MSH13" s="89"/>
      <c r="MSI13" s="89"/>
      <c r="MSJ13" s="89"/>
      <c r="MSK13" s="89"/>
      <c r="MSL13" s="89"/>
      <c r="MSM13" s="89"/>
      <c r="MSN13" s="89"/>
      <c r="MSO13" s="89"/>
      <c r="MSP13" s="89"/>
      <c r="MSQ13" s="89"/>
      <c r="MSR13" s="89"/>
      <c r="MSS13" s="89"/>
      <c r="MST13" s="89"/>
      <c r="MSU13" s="89"/>
      <c r="MSV13" s="89"/>
      <c r="MSW13" s="89"/>
      <c r="MSX13" s="89"/>
      <c r="MSY13" s="89"/>
      <c r="MSZ13" s="89"/>
      <c r="MTA13" s="89"/>
      <c r="MTB13" s="89"/>
      <c r="MTC13" s="89"/>
      <c r="MTD13" s="89"/>
      <c r="MTE13" s="89"/>
      <c r="MTF13" s="89"/>
      <c r="MTG13" s="89"/>
      <c r="MTH13" s="89"/>
      <c r="MTI13" s="89"/>
      <c r="MTJ13" s="89"/>
      <c r="MTK13" s="89"/>
      <c r="MTL13" s="89"/>
      <c r="MTM13" s="89"/>
      <c r="MTN13" s="89"/>
      <c r="MTO13" s="89"/>
      <c r="MTP13" s="89"/>
      <c r="MTQ13" s="89"/>
      <c r="MTR13" s="89"/>
      <c r="MTS13" s="89"/>
      <c r="MTT13" s="89"/>
      <c r="MTU13" s="89"/>
      <c r="MTV13" s="89"/>
      <c r="MTW13" s="89"/>
      <c r="MTX13" s="89"/>
      <c r="MTY13" s="89"/>
      <c r="MTZ13" s="89"/>
      <c r="MUA13" s="89"/>
      <c r="MUB13" s="89"/>
      <c r="MUC13" s="89"/>
      <c r="MUD13" s="89"/>
      <c r="MUE13" s="89"/>
      <c r="MUF13" s="89"/>
      <c r="MUG13" s="89"/>
      <c r="MUH13" s="89"/>
      <c r="MUI13" s="89"/>
      <c r="MUJ13" s="89"/>
      <c r="MUK13" s="89"/>
      <c r="MUL13" s="89"/>
      <c r="MUM13" s="89"/>
      <c r="MUN13" s="89"/>
      <c r="MUO13" s="89"/>
      <c r="MUP13" s="89"/>
      <c r="MUQ13" s="89"/>
      <c r="MUR13" s="89"/>
      <c r="MUS13" s="89"/>
      <c r="MUT13" s="89"/>
      <c r="MUU13" s="89"/>
      <c r="MUV13" s="89"/>
      <c r="MUW13" s="89"/>
      <c r="MUX13" s="89"/>
      <c r="MUY13" s="89"/>
      <c r="MUZ13" s="89"/>
      <c r="MVA13" s="89"/>
      <c r="MVB13" s="89"/>
      <c r="MVC13" s="89"/>
      <c r="MVD13" s="89"/>
      <c r="MVE13" s="89"/>
      <c r="MVF13" s="89"/>
      <c r="MVG13" s="89"/>
      <c r="MVH13" s="89"/>
      <c r="MVI13" s="89"/>
      <c r="MVJ13" s="89"/>
      <c r="MVK13" s="89"/>
      <c r="MVL13" s="89"/>
      <c r="MVM13" s="89"/>
      <c r="MVN13" s="89"/>
      <c r="MVO13" s="89"/>
      <c r="MVP13" s="89"/>
      <c r="MVQ13" s="89"/>
      <c r="MVR13" s="89"/>
      <c r="MVS13" s="89"/>
      <c r="MVT13" s="89"/>
      <c r="MVU13" s="89"/>
      <c r="MVV13" s="89"/>
      <c r="MVW13" s="89"/>
      <c r="MVX13" s="89"/>
      <c r="MVY13" s="89"/>
      <c r="MVZ13" s="89"/>
      <c r="MWA13" s="89"/>
      <c r="MWB13" s="89"/>
      <c r="MWC13" s="89"/>
      <c r="MWD13" s="89"/>
      <c r="MWE13" s="89"/>
      <c r="MWF13" s="89"/>
      <c r="MWG13" s="89"/>
      <c r="MWH13" s="89"/>
      <c r="MWI13" s="89"/>
      <c r="MWJ13" s="89"/>
      <c r="MWK13" s="89"/>
      <c r="MWL13" s="89"/>
      <c r="MWM13" s="89"/>
      <c r="MWN13" s="89"/>
      <c r="MWO13" s="89"/>
      <c r="MWP13" s="89"/>
      <c r="MWQ13" s="89"/>
      <c r="MWR13" s="89"/>
      <c r="MWS13" s="89"/>
      <c r="MWT13" s="89"/>
      <c r="MWU13" s="89"/>
      <c r="MWV13" s="89"/>
      <c r="MWW13" s="89"/>
      <c r="MWX13" s="89"/>
      <c r="MWY13" s="89"/>
      <c r="MWZ13" s="89"/>
      <c r="MXA13" s="89"/>
      <c r="MXB13" s="89"/>
      <c r="MXC13" s="89"/>
      <c r="MXD13" s="89"/>
      <c r="MXE13" s="89"/>
      <c r="MXF13" s="89"/>
      <c r="MXG13" s="89"/>
      <c r="MXH13" s="89"/>
      <c r="MXI13" s="89"/>
      <c r="MXJ13" s="89"/>
      <c r="MXK13" s="89"/>
      <c r="MXL13" s="89"/>
      <c r="MXM13" s="89"/>
      <c r="MXN13" s="89"/>
      <c r="MXO13" s="89"/>
      <c r="MXP13" s="89"/>
      <c r="MXQ13" s="89"/>
      <c r="MXR13" s="89"/>
      <c r="MXS13" s="89"/>
      <c r="MXT13" s="89"/>
      <c r="MXU13" s="89"/>
      <c r="MXV13" s="89"/>
      <c r="MXW13" s="89"/>
      <c r="MXX13" s="89"/>
      <c r="MXY13" s="89"/>
      <c r="MXZ13" s="89"/>
      <c r="MYA13" s="89"/>
      <c r="MYB13" s="89"/>
      <c r="MYC13" s="89"/>
      <c r="MYD13" s="89"/>
      <c r="MYE13" s="89"/>
      <c r="MYF13" s="89"/>
      <c r="MYG13" s="89"/>
      <c r="MYH13" s="89"/>
      <c r="MYI13" s="89"/>
      <c r="MYJ13" s="89"/>
      <c r="MYK13" s="89"/>
      <c r="MYL13" s="89"/>
      <c r="MYM13" s="89"/>
      <c r="MYN13" s="89"/>
      <c r="MYO13" s="89"/>
      <c r="MYP13" s="89"/>
      <c r="MYQ13" s="89"/>
      <c r="MYR13" s="89"/>
      <c r="MYS13" s="89"/>
      <c r="MYT13" s="89"/>
      <c r="MYU13" s="89"/>
      <c r="MYV13" s="89"/>
      <c r="MYW13" s="89"/>
      <c r="MYX13" s="89"/>
      <c r="MYY13" s="89"/>
      <c r="MYZ13" s="89"/>
      <c r="MZA13" s="89"/>
      <c r="MZB13" s="89"/>
      <c r="MZC13" s="89"/>
      <c r="MZD13" s="89"/>
      <c r="MZE13" s="89"/>
      <c r="MZF13" s="89"/>
      <c r="MZG13" s="89"/>
      <c r="MZH13" s="89"/>
      <c r="MZI13" s="89"/>
      <c r="MZJ13" s="89"/>
      <c r="MZK13" s="89"/>
      <c r="MZL13" s="89"/>
      <c r="MZM13" s="89"/>
      <c r="MZN13" s="89"/>
      <c r="MZO13" s="89"/>
      <c r="MZP13" s="89"/>
      <c r="MZQ13" s="89"/>
      <c r="MZR13" s="89"/>
      <c r="MZS13" s="89"/>
      <c r="MZT13" s="89"/>
      <c r="MZU13" s="89"/>
      <c r="MZV13" s="89"/>
      <c r="MZW13" s="89"/>
      <c r="MZX13" s="89"/>
      <c r="MZY13" s="89"/>
      <c r="MZZ13" s="89"/>
      <c r="NAA13" s="89"/>
      <c r="NAB13" s="89"/>
      <c r="NAC13" s="89"/>
      <c r="NAD13" s="89"/>
      <c r="NAE13" s="89"/>
      <c r="NAF13" s="89"/>
      <c r="NAG13" s="89"/>
      <c r="NAH13" s="89"/>
      <c r="NAI13" s="89"/>
      <c r="NAJ13" s="89"/>
      <c r="NAK13" s="89"/>
      <c r="NAL13" s="89"/>
      <c r="NAM13" s="89"/>
      <c r="NAN13" s="89"/>
      <c r="NAO13" s="89"/>
      <c r="NAP13" s="89"/>
      <c r="NAQ13" s="89"/>
      <c r="NAR13" s="89"/>
      <c r="NAS13" s="89"/>
      <c r="NAT13" s="89"/>
      <c r="NAU13" s="89"/>
      <c r="NAV13" s="89"/>
      <c r="NAW13" s="89"/>
      <c r="NAX13" s="89"/>
      <c r="NAY13" s="89"/>
      <c r="NAZ13" s="89"/>
      <c r="NBA13" s="89"/>
      <c r="NBB13" s="89"/>
      <c r="NBC13" s="89"/>
      <c r="NBD13" s="89"/>
      <c r="NBE13" s="89"/>
      <c r="NBF13" s="89"/>
      <c r="NBG13" s="89"/>
      <c r="NBH13" s="89"/>
      <c r="NBI13" s="89"/>
      <c r="NBJ13" s="89"/>
      <c r="NBK13" s="89"/>
      <c r="NBL13" s="89"/>
      <c r="NBM13" s="89"/>
      <c r="NBN13" s="89"/>
      <c r="NBO13" s="89"/>
      <c r="NBP13" s="89"/>
      <c r="NBQ13" s="89"/>
      <c r="NBR13" s="89"/>
      <c r="NBS13" s="89"/>
      <c r="NBT13" s="89"/>
      <c r="NBU13" s="89"/>
      <c r="NBV13" s="89"/>
      <c r="NBW13" s="89"/>
      <c r="NBX13" s="89"/>
      <c r="NBY13" s="89"/>
      <c r="NBZ13" s="89"/>
      <c r="NCA13" s="89"/>
      <c r="NCB13" s="89"/>
      <c r="NCC13" s="89"/>
      <c r="NCD13" s="89"/>
      <c r="NCE13" s="89"/>
      <c r="NCF13" s="89"/>
      <c r="NCG13" s="89"/>
      <c r="NCH13" s="89"/>
      <c r="NCI13" s="89"/>
      <c r="NCJ13" s="89"/>
      <c r="NCK13" s="89"/>
      <c r="NCL13" s="89"/>
      <c r="NCM13" s="89"/>
      <c r="NCN13" s="89"/>
      <c r="NCO13" s="89"/>
      <c r="NCP13" s="89"/>
      <c r="NCQ13" s="89"/>
      <c r="NCR13" s="89"/>
      <c r="NCS13" s="89"/>
      <c r="NCT13" s="89"/>
      <c r="NCU13" s="89"/>
      <c r="NCV13" s="89"/>
      <c r="NCW13" s="89"/>
      <c r="NCX13" s="89"/>
      <c r="NCY13" s="89"/>
      <c r="NCZ13" s="89"/>
      <c r="NDA13" s="89"/>
      <c r="NDB13" s="89"/>
      <c r="NDC13" s="89"/>
      <c r="NDD13" s="89"/>
      <c r="NDE13" s="89"/>
      <c r="NDF13" s="89"/>
      <c r="NDG13" s="89"/>
      <c r="NDH13" s="89"/>
      <c r="NDI13" s="89"/>
      <c r="NDJ13" s="89"/>
      <c r="NDK13" s="89"/>
      <c r="NDL13" s="89"/>
      <c r="NDM13" s="89"/>
      <c r="NDN13" s="89"/>
      <c r="NDO13" s="89"/>
      <c r="NDP13" s="89"/>
      <c r="NDQ13" s="89"/>
      <c r="NDR13" s="89"/>
      <c r="NDS13" s="89"/>
      <c r="NDT13" s="89"/>
      <c r="NDU13" s="89"/>
      <c r="NDV13" s="89"/>
      <c r="NDW13" s="89"/>
      <c r="NDX13" s="89"/>
      <c r="NDY13" s="89"/>
      <c r="NDZ13" s="89"/>
      <c r="NEA13" s="89"/>
      <c r="NEB13" s="89"/>
      <c r="NEC13" s="89"/>
      <c r="NED13" s="89"/>
      <c r="NEE13" s="89"/>
      <c r="NEF13" s="89"/>
      <c r="NEG13" s="89"/>
      <c r="NEH13" s="89"/>
      <c r="NEI13" s="89"/>
      <c r="NEJ13" s="89"/>
      <c r="NEK13" s="89"/>
      <c r="NEL13" s="89"/>
      <c r="NEM13" s="89"/>
      <c r="NEN13" s="89"/>
      <c r="NEO13" s="89"/>
      <c r="NEP13" s="89"/>
      <c r="NEQ13" s="89"/>
      <c r="NER13" s="89"/>
      <c r="NES13" s="89"/>
      <c r="NET13" s="89"/>
      <c r="NEU13" s="89"/>
      <c r="NEV13" s="89"/>
      <c r="NEW13" s="89"/>
      <c r="NEX13" s="89"/>
      <c r="NEY13" s="89"/>
      <c r="NEZ13" s="89"/>
      <c r="NFA13" s="89"/>
      <c r="NFB13" s="89"/>
      <c r="NFC13" s="89"/>
      <c r="NFD13" s="89"/>
      <c r="NFE13" s="89"/>
      <c r="NFF13" s="89"/>
      <c r="NFG13" s="89"/>
      <c r="NFH13" s="89"/>
      <c r="NFI13" s="89"/>
      <c r="NFJ13" s="89"/>
      <c r="NFK13" s="89"/>
      <c r="NFL13" s="89"/>
      <c r="NFM13" s="89"/>
      <c r="NFN13" s="89"/>
      <c r="NFO13" s="89"/>
      <c r="NFP13" s="89"/>
      <c r="NFQ13" s="89"/>
      <c r="NFR13" s="89"/>
      <c r="NFS13" s="89"/>
      <c r="NFT13" s="89"/>
      <c r="NFU13" s="89"/>
      <c r="NFV13" s="89"/>
      <c r="NFW13" s="89"/>
      <c r="NFX13" s="89"/>
      <c r="NFY13" s="89"/>
      <c r="NFZ13" s="89"/>
      <c r="NGA13" s="89"/>
      <c r="NGB13" s="89"/>
      <c r="NGC13" s="89"/>
      <c r="NGD13" s="89"/>
      <c r="NGE13" s="89"/>
      <c r="NGF13" s="89"/>
      <c r="NGG13" s="89"/>
      <c r="NGH13" s="89"/>
      <c r="NGI13" s="89"/>
      <c r="NGJ13" s="89"/>
      <c r="NGK13" s="89"/>
      <c r="NGL13" s="89"/>
      <c r="NGM13" s="89"/>
      <c r="NGN13" s="89"/>
      <c r="NGO13" s="89"/>
      <c r="NGP13" s="89"/>
      <c r="NGQ13" s="89"/>
      <c r="NGR13" s="89"/>
      <c r="NGS13" s="89"/>
      <c r="NGT13" s="89"/>
      <c r="NGU13" s="89"/>
      <c r="NGV13" s="89"/>
      <c r="NGW13" s="89"/>
      <c r="NGX13" s="89"/>
      <c r="NGY13" s="89"/>
      <c r="NGZ13" s="89"/>
      <c r="NHA13" s="89"/>
      <c r="NHB13" s="89"/>
      <c r="NHC13" s="89"/>
      <c r="NHD13" s="89"/>
      <c r="NHE13" s="89"/>
      <c r="NHF13" s="89"/>
      <c r="NHG13" s="89"/>
      <c r="NHH13" s="89"/>
      <c r="NHI13" s="89"/>
      <c r="NHJ13" s="89"/>
      <c r="NHK13" s="89"/>
      <c r="NHL13" s="89"/>
      <c r="NHM13" s="89"/>
      <c r="NHN13" s="89"/>
      <c r="NHO13" s="89"/>
      <c r="NHP13" s="89"/>
      <c r="NHQ13" s="89"/>
      <c r="NHR13" s="89"/>
      <c r="NHS13" s="89"/>
      <c r="NHT13" s="89"/>
      <c r="NHU13" s="89"/>
      <c r="NHV13" s="89"/>
      <c r="NHW13" s="89"/>
      <c r="NHX13" s="89"/>
      <c r="NHY13" s="89"/>
      <c r="NHZ13" s="89"/>
      <c r="NIA13" s="89"/>
      <c r="NIB13" s="89"/>
      <c r="NIC13" s="89"/>
      <c r="NID13" s="89"/>
      <c r="NIE13" s="89"/>
      <c r="NIF13" s="89"/>
      <c r="NIG13" s="89"/>
      <c r="NIH13" s="89"/>
      <c r="NII13" s="89"/>
      <c r="NIJ13" s="89"/>
      <c r="NIK13" s="89"/>
      <c r="NIL13" s="89"/>
      <c r="NIM13" s="89"/>
      <c r="NIN13" s="89"/>
      <c r="NIO13" s="89"/>
      <c r="NIP13" s="89"/>
      <c r="NIQ13" s="89"/>
      <c r="NIR13" s="89"/>
      <c r="NIS13" s="89"/>
      <c r="NIT13" s="89"/>
      <c r="NIU13" s="89"/>
      <c r="NIV13" s="89"/>
      <c r="NIW13" s="89"/>
      <c r="NIX13" s="89"/>
      <c r="NIY13" s="89"/>
      <c r="NIZ13" s="89"/>
      <c r="NJA13" s="89"/>
      <c r="NJB13" s="89"/>
      <c r="NJC13" s="89"/>
      <c r="NJD13" s="89"/>
      <c r="NJE13" s="89"/>
      <c r="NJF13" s="89"/>
      <c r="NJG13" s="89"/>
      <c r="NJH13" s="89"/>
      <c r="NJI13" s="89"/>
      <c r="NJJ13" s="89"/>
      <c r="NJK13" s="89"/>
      <c r="NJL13" s="89"/>
      <c r="NJM13" s="89"/>
      <c r="NJN13" s="89"/>
      <c r="NJO13" s="89"/>
      <c r="NJP13" s="89"/>
      <c r="NJQ13" s="89"/>
      <c r="NJR13" s="89"/>
      <c r="NJS13" s="89"/>
      <c r="NJT13" s="89"/>
      <c r="NJU13" s="89"/>
      <c r="NJV13" s="89"/>
      <c r="NJW13" s="89"/>
      <c r="NJX13" s="89"/>
      <c r="NJY13" s="89"/>
      <c r="NJZ13" s="89"/>
      <c r="NKA13" s="89"/>
      <c r="NKB13" s="89"/>
      <c r="NKC13" s="89"/>
      <c r="NKD13" s="89"/>
      <c r="NKE13" s="89"/>
      <c r="NKF13" s="89"/>
      <c r="NKG13" s="89"/>
      <c r="NKH13" s="89"/>
      <c r="NKI13" s="89"/>
      <c r="NKJ13" s="89"/>
      <c r="NKK13" s="89"/>
      <c r="NKL13" s="89"/>
      <c r="NKM13" s="89"/>
      <c r="NKN13" s="89"/>
      <c r="NKO13" s="89"/>
      <c r="NKP13" s="89"/>
      <c r="NKQ13" s="89"/>
      <c r="NKR13" s="89"/>
      <c r="NKS13" s="89"/>
      <c r="NKT13" s="89"/>
      <c r="NKU13" s="89"/>
      <c r="NKV13" s="89"/>
      <c r="NKW13" s="89"/>
      <c r="NKX13" s="89"/>
      <c r="NKY13" s="89"/>
      <c r="NKZ13" s="89"/>
      <c r="NLA13" s="89"/>
      <c r="NLB13" s="89"/>
      <c r="NLC13" s="89"/>
      <c r="NLD13" s="89"/>
      <c r="NLE13" s="89"/>
      <c r="NLF13" s="89"/>
      <c r="NLG13" s="89"/>
      <c r="NLH13" s="89"/>
      <c r="NLI13" s="89"/>
      <c r="NLJ13" s="89"/>
      <c r="NLK13" s="89"/>
      <c r="NLL13" s="89"/>
      <c r="NLM13" s="89"/>
      <c r="NLN13" s="89"/>
      <c r="NLO13" s="89"/>
      <c r="NLP13" s="89"/>
      <c r="NLQ13" s="89"/>
      <c r="NLR13" s="89"/>
      <c r="NLS13" s="89"/>
      <c r="NLT13" s="89"/>
      <c r="NLU13" s="89"/>
      <c r="NLV13" s="89"/>
      <c r="NLW13" s="89"/>
      <c r="NLX13" s="89"/>
      <c r="NLY13" s="89"/>
      <c r="NLZ13" s="89"/>
      <c r="NMA13" s="89"/>
      <c r="NMB13" s="89"/>
      <c r="NMC13" s="89"/>
      <c r="NMD13" s="89"/>
      <c r="NME13" s="89"/>
      <c r="NMF13" s="89"/>
      <c r="NMG13" s="89"/>
      <c r="NMH13" s="89"/>
      <c r="NMI13" s="89"/>
      <c r="NMJ13" s="89"/>
      <c r="NMK13" s="89"/>
      <c r="NML13" s="89"/>
      <c r="NMM13" s="89"/>
      <c r="NMN13" s="89"/>
      <c r="NMO13" s="89"/>
      <c r="NMP13" s="89"/>
      <c r="NMQ13" s="89"/>
      <c r="NMR13" s="89"/>
      <c r="NMS13" s="89"/>
      <c r="NMT13" s="89"/>
      <c r="NMU13" s="89"/>
      <c r="NMV13" s="89"/>
      <c r="NMW13" s="89"/>
      <c r="NMX13" s="89"/>
      <c r="NMY13" s="89"/>
      <c r="NMZ13" s="89"/>
      <c r="NNA13" s="89"/>
      <c r="NNB13" s="89"/>
      <c r="NNC13" s="89"/>
      <c r="NND13" s="89"/>
      <c r="NNE13" s="89"/>
      <c r="NNF13" s="89"/>
      <c r="NNG13" s="89"/>
      <c r="NNH13" s="89"/>
      <c r="NNI13" s="89"/>
      <c r="NNJ13" s="89"/>
      <c r="NNK13" s="89"/>
      <c r="NNL13" s="89"/>
      <c r="NNM13" s="89"/>
      <c r="NNN13" s="89"/>
      <c r="NNO13" s="89"/>
      <c r="NNP13" s="89"/>
      <c r="NNQ13" s="89"/>
      <c r="NNR13" s="89"/>
      <c r="NNS13" s="89"/>
      <c r="NNT13" s="89"/>
      <c r="NNU13" s="89"/>
      <c r="NNV13" s="89"/>
      <c r="NNW13" s="89"/>
      <c r="NNX13" s="89"/>
      <c r="NNY13" s="89"/>
      <c r="NNZ13" s="89"/>
      <c r="NOA13" s="89"/>
      <c r="NOB13" s="89"/>
      <c r="NOC13" s="89"/>
      <c r="NOD13" s="89"/>
      <c r="NOE13" s="89"/>
      <c r="NOF13" s="89"/>
      <c r="NOG13" s="89"/>
      <c r="NOH13" s="89"/>
      <c r="NOI13" s="89"/>
      <c r="NOJ13" s="89"/>
      <c r="NOK13" s="89"/>
      <c r="NOL13" s="89"/>
      <c r="NOM13" s="89"/>
      <c r="NON13" s="89"/>
      <c r="NOO13" s="89"/>
      <c r="NOP13" s="89"/>
      <c r="NOQ13" s="89"/>
      <c r="NOR13" s="89"/>
      <c r="NOS13" s="89"/>
      <c r="NOT13" s="89"/>
      <c r="NOU13" s="89"/>
      <c r="NOV13" s="89"/>
      <c r="NOW13" s="89"/>
      <c r="NOX13" s="89"/>
      <c r="NOY13" s="89"/>
      <c r="NOZ13" s="89"/>
      <c r="NPA13" s="89"/>
      <c r="NPB13" s="89"/>
      <c r="NPC13" s="89"/>
      <c r="NPD13" s="89"/>
      <c r="NPE13" s="89"/>
      <c r="NPF13" s="89"/>
      <c r="NPG13" s="89"/>
      <c r="NPH13" s="89"/>
      <c r="NPI13" s="89"/>
      <c r="NPJ13" s="89"/>
      <c r="NPK13" s="89"/>
      <c r="NPL13" s="89"/>
      <c r="NPM13" s="89"/>
      <c r="NPN13" s="89"/>
      <c r="NPO13" s="89"/>
      <c r="NPP13" s="89"/>
      <c r="NPQ13" s="89"/>
      <c r="NPR13" s="89"/>
      <c r="NPS13" s="89"/>
      <c r="NPT13" s="89"/>
      <c r="NPU13" s="89"/>
      <c r="NPV13" s="89"/>
      <c r="NPW13" s="89"/>
      <c r="NPX13" s="89"/>
      <c r="NPY13" s="89"/>
      <c r="NPZ13" s="89"/>
      <c r="NQA13" s="89"/>
      <c r="NQB13" s="89"/>
      <c r="NQC13" s="89"/>
      <c r="NQD13" s="89"/>
      <c r="NQE13" s="89"/>
      <c r="NQF13" s="89"/>
      <c r="NQG13" s="89"/>
      <c r="NQH13" s="89"/>
      <c r="NQI13" s="89"/>
      <c r="NQJ13" s="89"/>
      <c r="NQK13" s="89"/>
      <c r="NQL13" s="89"/>
      <c r="NQM13" s="89"/>
      <c r="NQN13" s="89"/>
      <c r="NQO13" s="89"/>
      <c r="NQP13" s="89"/>
      <c r="NQQ13" s="89"/>
      <c r="NQR13" s="89"/>
      <c r="NQS13" s="89"/>
      <c r="NQT13" s="89"/>
      <c r="NQU13" s="89"/>
      <c r="NQV13" s="89"/>
      <c r="NQW13" s="89"/>
      <c r="NQX13" s="89"/>
      <c r="NQY13" s="89"/>
      <c r="NQZ13" s="89"/>
      <c r="NRA13" s="89"/>
      <c r="NRB13" s="89"/>
      <c r="NRC13" s="89"/>
      <c r="NRD13" s="89"/>
      <c r="NRE13" s="89"/>
      <c r="NRF13" s="89"/>
      <c r="NRG13" s="89"/>
      <c r="NRH13" s="89"/>
      <c r="NRI13" s="89"/>
      <c r="NRJ13" s="89"/>
      <c r="NRK13" s="89"/>
      <c r="NRL13" s="89"/>
      <c r="NRM13" s="89"/>
      <c r="NRN13" s="89"/>
      <c r="NRO13" s="89"/>
      <c r="NRP13" s="89"/>
      <c r="NRQ13" s="89"/>
      <c r="NRR13" s="89"/>
      <c r="NRS13" s="89"/>
      <c r="NRT13" s="89"/>
      <c r="NRU13" s="89"/>
      <c r="NRV13" s="89"/>
      <c r="NRW13" s="89"/>
      <c r="NRX13" s="89"/>
      <c r="NRY13" s="89"/>
      <c r="NRZ13" s="89"/>
      <c r="NSA13" s="89"/>
      <c r="NSB13" s="89"/>
      <c r="NSC13" s="89"/>
      <c r="NSD13" s="89"/>
      <c r="NSE13" s="89"/>
      <c r="NSF13" s="89"/>
      <c r="NSG13" s="89"/>
      <c r="NSH13" s="89"/>
      <c r="NSI13" s="89"/>
      <c r="NSJ13" s="89"/>
      <c r="NSK13" s="89"/>
      <c r="NSL13" s="89"/>
      <c r="NSM13" s="89"/>
      <c r="NSN13" s="89"/>
      <c r="NSO13" s="89"/>
      <c r="NSP13" s="89"/>
      <c r="NSQ13" s="89"/>
      <c r="NSR13" s="89"/>
      <c r="NSS13" s="89"/>
      <c r="NST13" s="89"/>
      <c r="NSU13" s="89"/>
      <c r="NSV13" s="89"/>
      <c r="NSW13" s="89"/>
      <c r="NSX13" s="89"/>
      <c r="NSY13" s="89"/>
      <c r="NSZ13" s="89"/>
      <c r="NTA13" s="89"/>
      <c r="NTB13" s="89"/>
      <c r="NTC13" s="89"/>
      <c r="NTD13" s="89"/>
      <c r="NTE13" s="89"/>
      <c r="NTF13" s="89"/>
      <c r="NTG13" s="89"/>
      <c r="NTH13" s="89"/>
      <c r="NTI13" s="89"/>
      <c r="NTJ13" s="89"/>
      <c r="NTK13" s="89"/>
      <c r="NTL13" s="89"/>
      <c r="NTM13" s="89"/>
      <c r="NTN13" s="89"/>
      <c r="NTO13" s="89"/>
      <c r="NTP13" s="89"/>
      <c r="NTQ13" s="89"/>
      <c r="NTR13" s="89"/>
      <c r="NTS13" s="89"/>
      <c r="NTT13" s="89"/>
      <c r="NTU13" s="89"/>
      <c r="NTV13" s="89"/>
      <c r="NTW13" s="89"/>
      <c r="NTX13" s="89"/>
      <c r="NTY13" s="89"/>
      <c r="NTZ13" s="89"/>
      <c r="NUA13" s="89"/>
      <c r="NUB13" s="89"/>
      <c r="NUC13" s="89"/>
      <c r="NUD13" s="89"/>
      <c r="NUE13" s="89"/>
      <c r="NUF13" s="89"/>
      <c r="NUG13" s="89"/>
      <c r="NUH13" s="89"/>
      <c r="NUI13" s="89"/>
      <c r="NUJ13" s="89"/>
      <c r="NUK13" s="89"/>
      <c r="NUL13" s="89"/>
      <c r="NUM13" s="89"/>
      <c r="NUN13" s="89"/>
      <c r="NUO13" s="89"/>
      <c r="NUP13" s="89"/>
      <c r="NUQ13" s="89"/>
      <c r="NUR13" s="89"/>
      <c r="NUS13" s="89"/>
      <c r="NUT13" s="89"/>
      <c r="NUU13" s="89"/>
      <c r="NUV13" s="89"/>
      <c r="NUW13" s="89"/>
      <c r="NUX13" s="89"/>
      <c r="NUY13" s="89"/>
      <c r="NUZ13" s="89"/>
      <c r="NVA13" s="89"/>
      <c r="NVB13" s="89"/>
      <c r="NVC13" s="89"/>
      <c r="NVD13" s="89"/>
      <c r="NVE13" s="89"/>
      <c r="NVF13" s="89"/>
      <c r="NVG13" s="89"/>
      <c r="NVH13" s="89"/>
      <c r="NVI13" s="89"/>
      <c r="NVJ13" s="89"/>
      <c r="NVK13" s="89"/>
      <c r="NVL13" s="89"/>
      <c r="NVM13" s="89"/>
      <c r="NVN13" s="89"/>
      <c r="NVO13" s="89"/>
      <c r="NVP13" s="89"/>
      <c r="NVQ13" s="89"/>
      <c r="NVR13" s="89"/>
      <c r="NVS13" s="89"/>
      <c r="NVT13" s="89"/>
      <c r="NVU13" s="89"/>
      <c r="NVV13" s="89"/>
      <c r="NVW13" s="89"/>
      <c r="NVX13" s="89"/>
      <c r="NVY13" s="89"/>
      <c r="NVZ13" s="89"/>
      <c r="NWA13" s="89"/>
      <c r="NWB13" s="89"/>
      <c r="NWC13" s="89"/>
      <c r="NWD13" s="89"/>
      <c r="NWE13" s="89"/>
      <c r="NWF13" s="89"/>
      <c r="NWG13" s="89"/>
      <c r="NWH13" s="89"/>
      <c r="NWI13" s="89"/>
      <c r="NWJ13" s="89"/>
      <c r="NWK13" s="89"/>
      <c r="NWL13" s="89"/>
      <c r="NWM13" s="89"/>
      <c r="NWN13" s="89"/>
      <c r="NWO13" s="89"/>
      <c r="NWP13" s="89"/>
      <c r="NWQ13" s="89"/>
      <c r="NWR13" s="89"/>
      <c r="NWS13" s="89"/>
      <c r="NWT13" s="89"/>
      <c r="NWU13" s="89"/>
      <c r="NWV13" s="89"/>
      <c r="NWW13" s="89"/>
      <c r="NWX13" s="89"/>
      <c r="NWY13" s="89"/>
      <c r="NWZ13" s="89"/>
      <c r="NXA13" s="89"/>
      <c r="NXB13" s="89"/>
      <c r="NXC13" s="89"/>
      <c r="NXD13" s="89"/>
      <c r="NXE13" s="89"/>
      <c r="NXF13" s="89"/>
      <c r="NXG13" s="89"/>
      <c r="NXH13" s="89"/>
      <c r="NXI13" s="89"/>
      <c r="NXJ13" s="89"/>
      <c r="NXK13" s="89"/>
      <c r="NXL13" s="89"/>
      <c r="NXM13" s="89"/>
      <c r="NXN13" s="89"/>
      <c r="NXO13" s="89"/>
      <c r="NXP13" s="89"/>
      <c r="NXQ13" s="89"/>
      <c r="NXR13" s="89"/>
      <c r="NXS13" s="89"/>
      <c r="NXT13" s="89"/>
      <c r="NXU13" s="89"/>
      <c r="NXV13" s="89"/>
      <c r="NXW13" s="89"/>
      <c r="NXX13" s="89"/>
      <c r="NXY13" s="89"/>
      <c r="NXZ13" s="89"/>
      <c r="NYA13" s="89"/>
      <c r="NYB13" s="89"/>
      <c r="NYC13" s="89"/>
      <c r="NYD13" s="89"/>
      <c r="NYE13" s="89"/>
      <c r="NYF13" s="89"/>
      <c r="NYG13" s="89"/>
      <c r="NYH13" s="89"/>
      <c r="NYI13" s="89"/>
      <c r="NYJ13" s="89"/>
      <c r="NYK13" s="89"/>
      <c r="NYL13" s="89"/>
      <c r="NYM13" s="89"/>
      <c r="NYN13" s="89"/>
      <c r="NYO13" s="89"/>
      <c r="NYP13" s="89"/>
      <c r="NYQ13" s="89"/>
      <c r="NYR13" s="89"/>
      <c r="NYS13" s="89"/>
      <c r="NYT13" s="89"/>
      <c r="NYU13" s="89"/>
      <c r="NYV13" s="89"/>
      <c r="NYW13" s="89"/>
      <c r="NYX13" s="89"/>
      <c r="NYY13" s="89"/>
      <c r="NYZ13" s="89"/>
      <c r="NZA13" s="89"/>
      <c r="NZB13" s="89"/>
      <c r="NZC13" s="89"/>
      <c r="NZD13" s="89"/>
      <c r="NZE13" s="89"/>
      <c r="NZF13" s="89"/>
      <c r="NZG13" s="89"/>
      <c r="NZH13" s="89"/>
      <c r="NZI13" s="89"/>
      <c r="NZJ13" s="89"/>
      <c r="NZK13" s="89"/>
      <c r="NZL13" s="89"/>
      <c r="NZM13" s="89"/>
      <c r="NZN13" s="89"/>
      <c r="NZO13" s="89"/>
      <c r="NZP13" s="89"/>
      <c r="NZQ13" s="89"/>
      <c r="NZR13" s="89"/>
      <c r="NZS13" s="89"/>
      <c r="NZT13" s="89"/>
      <c r="NZU13" s="89"/>
      <c r="NZV13" s="89"/>
      <c r="NZW13" s="89"/>
      <c r="NZX13" s="89"/>
      <c r="NZY13" s="89"/>
      <c r="NZZ13" s="89"/>
      <c r="OAA13" s="89"/>
      <c r="OAB13" s="89"/>
      <c r="OAC13" s="89"/>
      <c r="OAD13" s="89"/>
      <c r="OAE13" s="89"/>
      <c r="OAF13" s="89"/>
      <c r="OAG13" s="89"/>
      <c r="OAH13" s="89"/>
      <c r="OAI13" s="89"/>
      <c r="OAJ13" s="89"/>
      <c r="OAK13" s="89"/>
      <c r="OAL13" s="89"/>
      <c r="OAM13" s="89"/>
      <c r="OAN13" s="89"/>
      <c r="OAO13" s="89"/>
      <c r="OAP13" s="89"/>
      <c r="OAQ13" s="89"/>
      <c r="OAR13" s="89"/>
      <c r="OAS13" s="89"/>
      <c r="OAT13" s="89"/>
      <c r="OAU13" s="89"/>
      <c r="OAV13" s="89"/>
      <c r="OAW13" s="89"/>
      <c r="OAX13" s="89"/>
      <c r="OAY13" s="89"/>
      <c r="OAZ13" s="89"/>
      <c r="OBA13" s="89"/>
      <c r="OBB13" s="89"/>
      <c r="OBC13" s="89"/>
      <c r="OBD13" s="89"/>
      <c r="OBE13" s="89"/>
      <c r="OBF13" s="89"/>
      <c r="OBG13" s="89"/>
      <c r="OBH13" s="89"/>
      <c r="OBI13" s="89"/>
      <c r="OBJ13" s="89"/>
      <c r="OBK13" s="89"/>
      <c r="OBL13" s="89"/>
      <c r="OBM13" s="89"/>
      <c r="OBN13" s="89"/>
      <c r="OBO13" s="89"/>
      <c r="OBP13" s="89"/>
      <c r="OBQ13" s="89"/>
      <c r="OBR13" s="89"/>
      <c r="OBS13" s="89"/>
      <c r="OBT13" s="89"/>
      <c r="OBU13" s="89"/>
      <c r="OBV13" s="89"/>
      <c r="OBW13" s="89"/>
      <c r="OBX13" s="89"/>
      <c r="OBY13" s="89"/>
      <c r="OBZ13" s="89"/>
      <c r="OCA13" s="89"/>
      <c r="OCB13" s="89"/>
      <c r="OCC13" s="89"/>
      <c r="OCD13" s="89"/>
      <c r="OCE13" s="89"/>
      <c r="OCF13" s="89"/>
      <c r="OCG13" s="89"/>
      <c r="OCH13" s="89"/>
      <c r="OCI13" s="89"/>
      <c r="OCJ13" s="89"/>
      <c r="OCK13" s="89"/>
      <c r="OCL13" s="89"/>
      <c r="OCM13" s="89"/>
      <c r="OCN13" s="89"/>
      <c r="OCO13" s="89"/>
      <c r="OCP13" s="89"/>
      <c r="OCQ13" s="89"/>
      <c r="OCR13" s="89"/>
      <c r="OCS13" s="89"/>
      <c r="OCT13" s="89"/>
      <c r="OCU13" s="89"/>
      <c r="OCV13" s="89"/>
      <c r="OCW13" s="89"/>
      <c r="OCX13" s="89"/>
      <c r="OCY13" s="89"/>
      <c r="OCZ13" s="89"/>
      <c r="ODA13" s="89"/>
      <c r="ODB13" s="89"/>
      <c r="ODC13" s="89"/>
      <c r="ODD13" s="89"/>
      <c r="ODE13" s="89"/>
      <c r="ODF13" s="89"/>
      <c r="ODG13" s="89"/>
      <c r="ODH13" s="89"/>
      <c r="ODI13" s="89"/>
      <c r="ODJ13" s="89"/>
      <c r="ODK13" s="89"/>
      <c r="ODL13" s="89"/>
      <c r="ODM13" s="89"/>
      <c r="ODN13" s="89"/>
      <c r="ODO13" s="89"/>
      <c r="ODP13" s="89"/>
      <c r="ODQ13" s="89"/>
      <c r="ODR13" s="89"/>
      <c r="ODS13" s="89"/>
      <c r="ODT13" s="89"/>
      <c r="ODU13" s="89"/>
      <c r="ODV13" s="89"/>
      <c r="ODW13" s="89"/>
      <c r="ODX13" s="89"/>
      <c r="ODY13" s="89"/>
      <c r="ODZ13" s="89"/>
      <c r="OEA13" s="89"/>
      <c r="OEB13" s="89"/>
      <c r="OEC13" s="89"/>
      <c r="OED13" s="89"/>
      <c r="OEE13" s="89"/>
      <c r="OEF13" s="89"/>
      <c r="OEG13" s="89"/>
      <c r="OEH13" s="89"/>
      <c r="OEI13" s="89"/>
      <c r="OEJ13" s="89"/>
      <c r="OEK13" s="89"/>
      <c r="OEL13" s="89"/>
      <c r="OEM13" s="89"/>
      <c r="OEN13" s="89"/>
      <c r="OEO13" s="89"/>
      <c r="OEP13" s="89"/>
      <c r="OEQ13" s="89"/>
      <c r="OER13" s="89"/>
      <c r="OES13" s="89"/>
      <c r="OET13" s="89"/>
      <c r="OEU13" s="89"/>
      <c r="OEV13" s="89"/>
      <c r="OEW13" s="89"/>
      <c r="OEX13" s="89"/>
      <c r="OEY13" s="89"/>
      <c r="OEZ13" s="89"/>
      <c r="OFA13" s="89"/>
      <c r="OFB13" s="89"/>
      <c r="OFC13" s="89"/>
      <c r="OFD13" s="89"/>
      <c r="OFE13" s="89"/>
      <c r="OFF13" s="89"/>
      <c r="OFG13" s="89"/>
      <c r="OFH13" s="89"/>
      <c r="OFI13" s="89"/>
      <c r="OFJ13" s="89"/>
      <c r="OFK13" s="89"/>
      <c r="OFL13" s="89"/>
      <c r="OFM13" s="89"/>
      <c r="OFN13" s="89"/>
      <c r="OFO13" s="89"/>
      <c r="OFP13" s="89"/>
      <c r="OFQ13" s="89"/>
      <c r="OFR13" s="89"/>
      <c r="OFS13" s="89"/>
      <c r="OFT13" s="89"/>
      <c r="OFU13" s="89"/>
      <c r="OFV13" s="89"/>
      <c r="OFW13" s="89"/>
      <c r="OFX13" s="89"/>
      <c r="OFY13" s="89"/>
      <c r="OFZ13" s="89"/>
      <c r="OGA13" s="89"/>
      <c r="OGB13" s="89"/>
      <c r="OGC13" s="89"/>
      <c r="OGD13" s="89"/>
      <c r="OGE13" s="89"/>
      <c r="OGF13" s="89"/>
      <c r="OGG13" s="89"/>
      <c r="OGH13" s="89"/>
      <c r="OGI13" s="89"/>
      <c r="OGJ13" s="89"/>
      <c r="OGK13" s="89"/>
      <c r="OGL13" s="89"/>
      <c r="OGM13" s="89"/>
      <c r="OGN13" s="89"/>
      <c r="OGO13" s="89"/>
      <c r="OGP13" s="89"/>
      <c r="OGQ13" s="89"/>
      <c r="OGR13" s="89"/>
      <c r="OGS13" s="89"/>
      <c r="OGT13" s="89"/>
      <c r="OGU13" s="89"/>
      <c r="OGV13" s="89"/>
      <c r="OGW13" s="89"/>
      <c r="OGX13" s="89"/>
      <c r="OGY13" s="89"/>
      <c r="OGZ13" s="89"/>
      <c r="OHA13" s="89"/>
      <c r="OHB13" s="89"/>
      <c r="OHC13" s="89"/>
      <c r="OHD13" s="89"/>
      <c r="OHE13" s="89"/>
      <c r="OHF13" s="89"/>
      <c r="OHG13" s="89"/>
      <c r="OHH13" s="89"/>
      <c r="OHI13" s="89"/>
      <c r="OHJ13" s="89"/>
      <c r="OHK13" s="89"/>
      <c r="OHL13" s="89"/>
      <c r="OHM13" s="89"/>
      <c r="OHN13" s="89"/>
      <c r="OHO13" s="89"/>
      <c r="OHP13" s="89"/>
      <c r="OHQ13" s="89"/>
      <c r="OHR13" s="89"/>
      <c r="OHS13" s="89"/>
      <c r="OHT13" s="89"/>
      <c r="OHU13" s="89"/>
      <c r="OHV13" s="89"/>
      <c r="OHW13" s="89"/>
      <c r="OHX13" s="89"/>
      <c r="OHY13" s="89"/>
      <c r="OHZ13" s="89"/>
      <c r="OIA13" s="89"/>
      <c r="OIB13" s="89"/>
      <c r="OIC13" s="89"/>
      <c r="OID13" s="89"/>
      <c r="OIE13" s="89"/>
      <c r="OIF13" s="89"/>
      <c r="OIG13" s="89"/>
      <c r="OIH13" s="89"/>
      <c r="OII13" s="89"/>
      <c r="OIJ13" s="89"/>
      <c r="OIK13" s="89"/>
      <c r="OIL13" s="89"/>
      <c r="OIM13" s="89"/>
      <c r="OIN13" s="89"/>
      <c r="OIO13" s="89"/>
      <c r="OIP13" s="89"/>
      <c r="OIQ13" s="89"/>
      <c r="OIR13" s="89"/>
      <c r="OIS13" s="89"/>
      <c r="OIT13" s="89"/>
      <c r="OIU13" s="89"/>
      <c r="OIV13" s="89"/>
      <c r="OIW13" s="89"/>
      <c r="OIX13" s="89"/>
      <c r="OIY13" s="89"/>
      <c r="OIZ13" s="89"/>
      <c r="OJA13" s="89"/>
      <c r="OJB13" s="89"/>
      <c r="OJC13" s="89"/>
      <c r="OJD13" s="89"/>
      <c r="OJE13" s="89"/>
      <c r="OJF13" s="89"/>
      <c r="OJG13" s="89"/>
      <c r="OJH13" s="89"/>
      <c r="OJI13" s="89"/>
      <c r="OJJ13" s="89"/>
      <c r="OJK13" s="89"/>
      <c r="OJL13" s="89"/>
      <c r="OJM13" s="89"/>
      <c r="OJN13" s="89"/>
      <c r="OJO13" s="89"/>
      <c r="OJP13" s="89"/>
      <c r="OJQ13" s="89"/>
      <c r="OJR13" s="89"/>
      <c r="OJS13" s="89"/>
      <c r="OJT13" s="89"/>
      <c r="OJU13" s="89"/>
      <c r="OJV13" s="89"/>
      <c r="OJW13" s="89"/>
      <c r="OJX13" s="89"/>
      <c r="OJY13" s="89"/>
      <c r="OJZ13" s="89"/>
      <c r="OKA13" s="89"/>
      <c r="OKB13" s="89"/>
      <c r="OKC13" s="89"/>
      <c r="OKD13" s="89"/>
      <c r="OKE13" s="89"/>
      <c r="OKF13" s="89"/>
      <c r="OKG13" s="89"/>
      <c r="OKH13" s="89"/>
      <c r="OKI13" s="89"/>
      <c r="OKJ13" s="89"/>
      <c r="OKK13" s="89"/>
      <c r="OKL13" s="89"/>
      <c r="OKM13" s="89"/>
      <c r="OKN13" s="89"/>
      <c r="OKO13" s="89"/>
      <c r="OKP13" s="89"/>
      <c r="OKQ13" s="89"/>
      <c r="OKR13" s="89"/>
      <c r="OKS13" s="89"/>
      <c r="OKT13" s="89"/>
      <c r="OKU13" s="89"/>
      <c r="OKV13" s="89"/>
      <c r="OKW13" s="89"/>
      <c r="OKX13" s="89"/>
      <c r="OKY13" s="89"/>
      <c r="OKZ13" s="89"/>
      <c r="OLA13" s="89"/>
      <c r="OLB13" s="89"/>
      <c r="OLC13" s="89"/>
      <c r="OLD13" s="89"/>
      <c r="OLE13" s="89"/>
      <c r="OLF13" s="89"/>
      <c r="OLG13" s="89"/>
      <c r="OLH13" s="89"/>
      <c r="OLI13" s="89"/>
      <c r="OLJ13" s="89"/>
      <c r="OLK13" s="89"/>
      <c r="OLL13" s="89"/>
      <c r="OLM13" s="89"/>
      <c r="OLN13" s="89"/>
      <c r="OLO13" s="89"/>
      <c r="OLP13" s="89"/>
      <c r="OLQ13" s="89"/>
      <c r="OLR13" s="89"/>
      <c r="OLS13" s="89"/>
      <c r="OLT13" s="89"/>
      <c r="OLU13" s="89"/>
      <c r="OLV13" s="89"/>
      <c r="OLW13" s="89"/>
      <c r="OLX13" s="89"/>
      <c r="OLY13" s="89"/>
      <c r="OLZ13" s="89"/>
      <c r="OMA13" s="89"/>
      <c r="OMB13" s="89"/>
      <c r="OMC13" s="89"/>
      <c r="OMD13" s="89"/>
      <c r="OME13" s="89"/>
      <c r="OMF13" s="89"/>
      <c r="OMG13" s="89"/>
      <c r="OMH13" s="89"/>
      <c r="OMI13" s="89"/>
      <c r="OMJ13" s="89"/>
      <c r="OMK13" s="89"/>
      <c r="OML13" s="89"/>
      <c r="OMM13" s="89"/>
      <c r="OMN13" s="89"/>
      <c r="OMO13" s="89"/>
      <c r="OMP13" s="89"/>
      <c r="OMQ13" s="89"/>
      <c r="OMR13" s="89"/>
      <c r="OMS13" s="89"/>
      <c r="OMT13" s="89"/>
      <c r="OMU13" s="89"/>
      <c r="OMV13" s="89"/>
      <c r="OMW13" s="89"/>
      <c r="OMX13" s="89"/>
      <c r="OMY13" s="89"/>
      <c r="OMZ13" s="89"/>
      <c r="ONA13" s="89"/>
      <c r="ONB13" s="89"/>
      <c r="ONC13" s="89"/>
      <c r="OND13" s="89"/>
      <c r="ONE13" s="89"/>
      <c r="ONF13" s="89"/>
      <c r="ONG13" s="89"/>
      <c r="ONH13" s="89"/>
      <c r="ONI13" s="89"/>
      <c r="ONJ13" s="89"/>
      <c r="ONK13" s="89"/>
      <c r="ONL13" s="89"/>
      <c r="ONM13" s="89"/>
      <c r="ONN13" s="89"/>
      <c r="ONO13" s="89"/>
      <c r="ONP13" s="89"/>
      <c r="ONQ13" s="89"/>
      <c r="ONR13" s="89"/>
      <c r="ONS13" s="89"/>
      <c r="ONT13" s="89"/>
      <c r="ONU13" s="89"/>
      <c r="ONV13" s="89"/>
      <c r="ONW13" s="89"/>
      <c r="ONX13" s="89"/>
      <c r="ONY13" s="89"/>
      <c r="ONZ13" s="89"/>
      <c r="OOA13" s="89"/>
      <c r="OOB13" s="89"/>
      <c r="OOC13" s="89"/>
      <c r="OOD13" s="89"/>
      <c r="OOE13" s="89"/>
      <c r="OOF13" s="89"/>
      <c r="OOG13" s="89"/>
      <c r="OOH13" s="89"/>
      <c r="OOI13" s="89"/>
      <c r="OOJ13" s="89"/>
      <c r="OOK13" s="89"/>
      <c r="OOL13" s="89"/>
      <c r="OOM13" s="89"/>
      <c r="OON13" s="89"/>
      <c r="OOO13" s="89"/>
      <c r="OOP13" s="89"/>
      <c r="OOQ13" s="89"/>
      <c r="OOR13" s="89"/>
      <c r="OOS13" s="89"/>
      <c r="OOT13" s="89"/>
      <c r="OOU13" s="89"/>
      <c r="OOV13" s="89"/>
      <c r="OOW13" s="89"/>
      <c r="OOX13" s="89"/>
      <c r="OOY13" s="89"/>
      <c r="OOZ13" s="89"/>
      <c r="OPA13" s="89"/>
      <c r="OPB13" s="89"/>
      <c r="OPC13" s="89"/>
      <c r="OPD13" s="89"/>
      <c r="OPE13" s="89"/>
      <c r="OPF13" s="89"/>
      <c r="OPG13" s="89"/>
      <c r="OPH13" s="89"/>
      <c r="OPI13" s="89"/>
      <c r="OPJ13" s="89"/>
      <c r="OPK13" s="89"/>
      <c r="OPL13" s="89"/>
      <c r="OPM13" s="89"/>
      <c r="OPN13" s="89"/>
      <c r="OPO13" s="89"/>
      <c r="OPP13" s="89"/>
      <c r="OPQ13" s="89"/>
      <c r="OPR13" s="89"/>
      <c r="OPS13" s="89"/>
      <c r="OPT13" s="89"/>
      <c r="OPU13" s="89"/>
      <c r="OPV13" s="89"/>
      <c r="OPW13" s="89"/>
      <c r="OPX13" s="89"/>
      <c r="OPY13" s="89"/>
      <c r="OPZ13" s="89"/>
      <c r="OQA13" s="89"/>
      <c r="OQB13" s="89"/>
      <c r="OQC13" s="89"/>
      <c r="OQD13" s="89"/>
      <c r="OQE13" s="89"/>
      <c r="OQF13" s="89"/>
      <c r="OQG13" s="89"/>
      <c r="OQH13" s="89"/>
      <c r="OQI13" s="89"/>
      <c r="OQJ13" s="89"/>
      <c r="OQK13" s="89"/>
      <c r="OQL13" s="89"/>
      <c r="OQM13" s="89"/>
      <c r="OQN13" s="89"/>
      <c r="OQO13" s="89"/>
      <c r="OQP13" s="89"/>
      <c r="OQQ13" s="89"/>
      <c r="OQR13" s="89"/>
      <c r="OQS13" s="89"/>
      <c r="OQT13" s="89"/>
      <c r="OQU13" s="89"/>
      <c r="OQV13" s="89"/>
      <c r="OQW13" s="89"/>
      <c r="OQX13" s="89"/>
      <c r="OQY13" s="89"/>
      <c r="OQZ13" s="89"/>
      <c r="ORA13" s="89"/>
      <c r="ORB13" s="89"/>
      <c r="ORC13" s="89"/>
      <c r="ORD13" s="89"/>
      <c r="ORE13" s="89"/>
      <c r="ORF13" s="89"/>
      <c r="ORG13" s="89"/>
      <c r="ORH13" s="89"/>
      <c r="ORI13" s="89"/>
      <c r="ORJ13" s="89"/>
      <c r="ORK13" s="89"/>
      <c r="ORL13" s="89"/>
      <c r="ORM13" s="89"/>
      <c r="ORN13" s="89"/>
      <c r="ORO13" s="89"/>
      <c r="ORP13" s="89"/>
      <c r="ORQ13" s="89"/>
      <c r="ORR13" s="89"/>
      <c r="ORS13" s="89"/>
      <c r="ORT13" s="89"/>
      <c r="ORU13" s="89"/>
      <c r="ORV13" s="89"/>
      <c r="ORW13" s="89"/>
      <c r="ORX13" s="89"/>
      <c r="ORY13" s="89"/>
      <c r="ORZ13" s="89"/>
      <c r="OSA13" s="89"/>
      <c r="OSB13" s="89"/>
      <c r="OSC13" s="89"/>
      <c r="OSD13" s="89"/>
      <c r="OSE13" s="89"/>
      <c r="OSF13" s="89"/>
      <c r="OSG13" s="89"/>
      <c r="OSH13" s="89"/>
      <c r="OSI13" s="89"/>
      <c r="OSJ13" s="89"/>
      <c r="OSK13" s="89"/>
      <c r="OSL13" s="89"/>
      <c r="OSM13" s="89"/>
      <c r="OSN13" s="89"/>
      <c r="OSO13" s="89"/>
      <c r="OSP13" s="89"/>
      <c r="OSQ13" s="89"/>
      <c r="OSR13" s="89"/>
      <c r="OSS13" s="89"/>
      <c r="OST13" s="89"/>
      <c r="OSU13" s="89"/>
      <c r="OSV13" s="89"/>
      <c r="OSW13" s="89"/>
      <c r="OSX13" s="89"/>
      <c r="OSY13" s="89"/>
      <c r="OSZ13" s="89"/>
      <c r="OTA13" s="89"/>
      <c r="OTB13" s="89"/>
      <c r="OTC13" s="89"/>
      <c r="OTD13" s="89"/>
      <c r="OTE13" s="89"/>
      <c r="OTF13" s="89"/>
      <c r="OTG13" s="89"/>
      <c r="OTH13" s="89"/>
      <c r="OTI13" s="89"/>
      <c r="OTJ13" s="89"/>
      <c r="OTK13" s="89"/>
      <c r="OTL13" s="89"/>
      <c r="OTM13" s="89"/>
      <c r="OTN13" s="89"/>
      <c r="OTO13" s="89"/>
      <c r="OTP13" s="89"/>
      <c r="OTQ13" s="89"/>
      <c r="OTR13" s="89"/>
      <c r="OTS13" s="89"/>
      <c r="OTT13" s="89"/>
      <c r="OTU13" s="89"/>
      <c r="OTV13" s="89"/>
      <c r="OTW13" s="89"/>
      <c r="OTX13" s="89"/>
      <c r="OTY13" s="89"/>
      <c r="OTZ13" s="89"/>
      <c r="OUA13" s="89"/>
      <c r="OUB13" s="89"/>
      <c r="OUC13" s="89"/>
      <c r="OUD13" s="89"/>
      <c r="OUE13" s="89"/>
      <c r="OUF13" s="89"/>
      <c r="OUG13" s="89"/>
      <c r="OUH13" s="89"/>
      <c r="OUI13" s="89"/>
      <c r="OUJ13" s="89"/>
      <c r="OUK13" s="89"/>
      <c r="OUL13" s="89"/>
      <c r="OUM13" s="89"/>
      <c r="OUN13" s="89"/>
      <c r="OUO13" s="89"/>
      <c r="OUP13" s="89"/>
      <c r="OUQ13" s="89"/>
      <c r="OUR13" s="89"/>
      <c r="OUS13" s="89"/>
      <c r="OUT13" s="89"/>
      <c r="OUU13" s="89"/>
      <c r="OUV13" s="89"/>
      <c r="OUW13" s="89"/>
      <c r="OUX13" s="89"/>
      <c r="OUY13" s="89"/>
      <c r="OUZ13" s="89"/>
      <c r="OVA13" s="89"/>
      <c r="OVB13" s="89"/>
      <c r="OVC13" s="89"/>
      <c r="OVD13" s="89"/>
      <c r="OVE13" s="89"/>
      <c r="OVF13" s="89"/>
      <c r="OVG13" s="89"/>
      <c r="OVH13" s="89"/>
      <c r="OVI13" s="89"/>
      <c r="OVJ13" s="89"/>
      <c r="OVK13" s="89"/>
      <c r="OVL13" s="89"/>
      <c r="OVM13" s="89"/>
      <c r="OVN13" s="89"/>
      <c r="OVO13" s="89"/>
      <c r="OVP13" s="89"/>
      <c r="OVQ13" s="89"/>
      <c r="OVR13" s="89"/>
      <c r="OVS13" s="89"/>
      <c r="OVT13" s="89"/>
      <c r="OVU13" s="89"/>
      <c r="OVV13" s="89"/>
      <c r="OVW13" s="89"/>
      <c r="OVX13" s="89"/>
      <c r="OVY13" s="89"/>
      <c r="OVZ13" s="89"/>
      <c r="OWA13" s="89"/>
      <c r="OWB13" s="89"/>
      <c r="OWC13" s="89"/>
      <c r="OWD13" s="89"/>
      <c r="OWE13" s="89"/>
      <c r="OWF13" s="89"/>
      <c r="OWG13" s="89"/>
      <c r="OWH13" s="89"/>
      <c r="OWI13" s="89"/>
      <c r="OWJ13" s="89"/>
      <c r="OWK13" s="89"/>
      <c r="OWL13" s="89"/>
      <c r="OWM13" s="89"/>
      <c r="OWN13" s="89"/>
      <c r="OWO13" s="89"/>
      <c r="OWP13" s="89"/>
      <c r="OWQ13" s="89"/>
      <c r="OWR13" s="89"/>
      <c r="OWS13" s="89"/>
      <c r="OWT13" s="89"/>
      <c r="OWU13" s="89"/>
      <c r="OWV13" s="89"/>
      <c r="OWW13" s="89"/>
      <c r="OWX13" s="89"/>
      <c r="OWY13" s="89"/>
      <c r="OWZ13" s="89"/>
      <c r="OXA13" s="89"/>
      <c r="OXB13" s="89"/>
      <c r="OXC13" s="89"/>
      <c r="OXD13" s="89"/>
      <c r="OXE13" s="89"/>
      <c r="OXF13" s="89"/>
      <c r="OXG13" s="89"/>
      <c r="OXH13" s="89"/>
      <c r="OXI13" s="89"/>
      <c r="OXJ13" s="89"/>
      <c r="OXK13" s="89"/>
      <c r="OXL13" s="89"/>
      <c r="OXM13" s="89"/>
      <c r="OXN13" s="89"/>
      <c r="OXO13" s="89"/>
      <c r="OXP13" s="89"/>
      <c r="OXQ13" s="89"/>
      <c r="OXR13" s="89"/>
      <c r="OXS13" s="89"/>
      <c r="OXT13" s="89"/>
      <c r="OXU13" s="89"/>
      <c r="OXV13" s="89"/>
      <c r="OXW13" s="89"/>
      <c r="OXX13" s="89"/>
      <c r="OXY13" s="89"/>
      <c r="OXZ13" s="89"/>
      <c r="OYA13" s="89"/>
      <c r="OYB13" s="89"/>
      <c r="OYC13" s="89"/>
      <c r="OYD13" s="89"/>
      <c r="OYE13" s="89"/>
      <c r="OYF13" s="89"/>
      <c r="OYG13" s="89"/>
      <c r="OYH13" s="89"/>
      <c r="OYI13" s="89"/>
      <c r="OYJ13" s="89"/>
      <c r="OYK13" s="89"/>
      <c r="OYL13" s="89"/>
      <c r="OYM13" s="89"/>
      <c r="OYN13" s="89"/>
      <c r="OYO13" s="89"/>
      <c r="OYP13" s="89"/>
      <c r="OYQ13" s="89"/>
      <c r="OYR13" s="89"/>
      <c r="OYS13" s="89"/>
      <c r="OYT13" s="89"/>
      <c r="OYU13" s="89"/>
      <c r="OYV13" s="89"/>
      <c r="OYW13" s="89"/>
      <c r="OYX13" s="89"/>
      <c r="OYY13" s="89"/>
      <c r="OYZ13" s="89"/>
      <c r="OZA13" s="89"/>
      <c r="OZB13" s="89"/>
      <c r="OZC13" s="89"/>
      <c r="OZD13" s="89"/>
      <c r="OZE13" s="89"/>
      <c r="OZF13" s="89"/>
      <c r="OZG13" s="89"/>
      <c r="OZH13" s="89"/>
      <c r="OZI13" s="89"/>
      <c r="OZJ13" s="89"/>
      <c r="OZK13" s="89"/>
      <c r="OZL13" s="89"/>
      <c r="OZM13" s="89"/>
      <c r="OZN13" s="89"/>
      <c r="OZO13" s="89"/>
      <c r="OZP13" s="89"/>
      <c r="OZQ13" s="89"/>
      <c r="OZR13" s="89"/>
      <c r="OZS13" s="89"/>
      <c r="OZT13" s="89"/>
      <c r="OZU13" s="89"/>
      <c r="OZV13" s="89"/>
      <c r="OZW13" s="89"/>
      <c r="OZX13" s="89"/>
      <c r="OZY13" s="89"/>
      <c r="OZZ13" s="89"/>
      <c r="PAA13" s="89"/>
      <c r="PAB13" s="89"/>
      <c r="PAC13" s="89"/>
      <c r="PAD13" s="89"/>
      <c r="PAE13" s="89"/>
      <c r="PAF13" s="89"/>
      <c r="PAG13" s="89"/>
      <c r="PAH13" s="89"/>
      <c r="PAI13" s="89"/>
      <c r="PAJ13" s="89"/>
      <c r="PAK13" s="89"/>
      <c r="PAL13" s="89"/>
      <c r="PAM13" s="89"/>
      <c r="PAN13" s="89"/>
      <c r="PAO13" s="89"/>
      <c r="PAP13" s="89"/>
      <c r="PAQ13" s="89"/>
      <c r="PAR13" s="89"/>
      <c r="PAS13" s="89"/>
      <c r="PAT13" s="89"/>
      <c r="PAU13" s="89"/>
      <c r="PAV13" s="89"/>
      <c r="PAW13" s="89"/>
      <c r="PAX13" s="89"/>
      <c r="PAY13" s="89"/>
      <c r="PAZ13" s="89"/>
      <c r="PBA13" s="89"/>
      <c r="PBB13" s="89"/>
      <c r="PBC13" s="89"/>
      <c r="PBD13" s="89"/>
      <c r="PBE13" s="89"/>
      <c r="PBF13" s="89"/>
      <c r="PBG13" s="89"/>
      <c r="PBH13" s="89"/>
      <c r="PBI13" s="89"/>
      <c r="PBJ13" s="89"/>
      <c r="PBK13" s="89"/>
      <c r="PBL13" s="89"/>
      <c r="PBM13" s="89"/>
      <c r="PBN13" s="89"/>
      <c r="PBO13" s="89"/>
      <c r="PBP13" s="89"/>
      <c r="PBQ13" s="89"/>
      <c r="PBR13" s="89"/>
      <c r="PBS13" s="89"/>
      <c r="PBT13" s="89"/>
      <c r="PBU13" s="89"/>
      <c r="PBV13" s="89"/>
      <c r="PBW13" s="89"/>
      <c r="PBX13" s="89"/>
      <c r="PBY13" s="89"/>
      <c r="PBZ13" s="89"/>
      <c r="PCA13" s="89"/>
      <c r="PCB13" s="89"/>
      <c r="PCC13" s="89"/>
      <c r="PCD13" s="89"/>
      <c r="PCE13" s="89"/>
      <c r="PCF13" s="89"/>
      <c r="PCG13" s="89"/>
      <c r="PCH13" s="89"/>
      <c r="PCI13" s="89"/>
      <c r="PCJ13" s="89"/>
      <c r="PCK13" s="89"/>
      <c r="PCL13" s="89"/>
      <c r="PCM13" s="89"/>
      <c r="PCN13" s="89"/>
      <c r="PCO13" s="89"/>
      <c r="PCP13" s="89"/>
      <c r="PCQ13" s="89"/>
      <c r="PCR13" s="89"/>
      <c r="PCS13" s="89"/>
      <c r="PCT13" s="89"/>
      <c r="PCU13" s="89"/>
      <c r="PCV13" s="89"/>
      <c r="PCW13" s="89"/>
      <c r="PCX13" s="89"/>
      <c r="PCY13" s="89"/>
      <c r="PCZ13" s="89"/>
      <c r="PDA13" s="89"/>
      <c r="PDB13" s="89"/>
      <c r="PDC13" s="89"/>
      <c r="PDD13" s="89"/>
      <c r="PDE13" s="89"/>
      <c r="PDF13" s="89"/>
      <c r="PDG13" s="89"/>
      <c r="PDH13" s="89"/>
      <c r="PDI13" s="89"/>
      <c r="PDJ13" s="89"/>
      <c r="PDK13" s="89"/>
      <c r="PDL13" s="89"/>
      <c r="PDM13" s="89"/>
      <c r="PDN13" s="89"/>
      <c r="PDO13" s="89"/>
      <c r="PDP13" s="89"/>
      <c r="PDQ13" s="89"/>
      <c r="PDR13" s="89"/>
      <c r="PDS13" s="89"/>
      <c r="PDT13" s="89"/>
      <c r="PDU13" s="89"/>
      <c r="PDV13" s="89"/>
      <c r="PDW13" s="89"/>
      <c r="PDX13" s="89"/>
      <c r="PDY13" s="89"/>
      <c r="PDZ13" s="89"/>
      <c r="PEA13" s="89"/>
      <c r="PEB13" s="89"/>
      <c r="PEC13" s="89"/>
      <c r="PED13" s="89"/>
      <c r="PEE13" s="89"/>
      <c r="PEF13" s="89"/>
      <c r="PEG13" s="89"/>
      <c r="PEH13" s="89"/>
      <c r="PEI13" s="89"/>
      <c r="PEJ13" s="89"/>
      <c r="PEK13" s="89"/>
      <c r="PEL13" s="89"/>
      <c r="PEM13" s="89"/>
      <c r="PEN13" s="89"/>
      <c r="PEO13" s="89"/>
      <c r="PEP13" s="89"/>
      <c r="PEQ13" s="89"/>
      <c r="PER13" s="89"/>
      <c r="PES13" s="89"/>
      <c r="PET13" s="89"/>
      <c r="PEU13" s="89"/>
      <c r="PEV13" s="89"/>
      <c r="PEW13" s="89"/>
      <c r="PEX13" s="89"/>
      <c r="PEY13" s="89"/>
      <c r="PEZ13" s="89"/>
      <c r="PFA13" s="89"/>
      <c r="PFB13" s="89"/>
      <c r="PFC13" s="89"/>
      <c r="PFD13" s="89"/>
      <c r="PFE13" s="89"/>
      <c r="PFF13" s="89"/>
      <c r="PFG13" s="89"/>
      <c r="PFH13" s="89"/>
      <c r="PFI13" s="89"/>
      <c r="PFJ13" s="89"/>
      <c r="PFK13" s="89"/>
      <c r="PFL13" s="89"/>
      <c r="PFM13" s="89"/>
      <c r="PFN13" s="89"/>
      <c r="PFO13" s="89"/>
      <c r="PFP13" s="89"/>
      <c r="PFQ13" s="89"/>
      <c r="PFR13" s="89"/>
      <c r="PFS13" s="89"/>
      <c r="PFT13" s="89"/>
      <c r="PFU13" s="89"/>
      <c r="PFV13" s="89"/>
      <c r="PFW13" s="89"/>
      <c r="PFX13" s="89"/>
      <c r="PFY13" s="89"/>
      <c r="PFZ13" s="89"/>
      <c r="PGA13" s="89"/>
      <c r="PGB13" s="89"/>
      <c r="PGC13" s="89"/>
      <c r="PGD13" s="89"/>
      <c r="PGE13" s="89"/>
      <c r="PGF13" s="89"/>
      <c r="PGG13" s="89"/>
      <c r="PGH13" s="89"/>
      <c r="PGI13" s="89"/>
      <c r="PGJ13" s="89"/>
      <c r="PGK13" s="89"/>
      <c r="PGL13" s="89"/>
      <c r="PGM13" s="89"/>
      <c r="PGN13" s="89"/>
      <c r="PGO13" s="89"/>
      <c r="PGP13" s="89"/>
      <c r="PGQ13" s="89"/>
      <c r="PGR13" s="89"/>
      <c r="PGS13" s="89"/>
      <c r="PGT13" s="89"/>
      <c r="PGU13" s="89"/>
      <c r="PGV13" s="89"/>
      <c r="PGW13" s="89"/>
      <c r="PGX13" s="89"/>
      <c r="PGY13" s="89"/>
      <c r="PGZ13" s="89"/>
      <c r="PHA13" s="89"/>
      <c r="PHB13" s="89"/>
      <c r="PHC13" s="89"/>
      <c r="PHD13" s="89"/>
      <c r="PHE13" s="89"/>
      <c r="PHF13" s="89"/>
      <c r="PHG13" s="89"/>
      <c r="PHH13" s="89"/>
      <c r="PHI13" s="89"/>
      <c r="PHJ13" s="89"/>
      <c r="PHK13" s="89"/>
      <c r="PHL13" s="89"/>
      <c r="PHM13" s="89"/>
      <c r="PHN13" s="89"/>
      <c r="PHO13" s="89"/>
      <c r="PHP13" s="89"/>
      <c r="PHQ13" s="89"/>
      <c r="PHR13" s="89"/>
      <c r="PHS13" s="89"/>
      <c r="PHT13" s="89"/>
      <c r="PHU13" s="89"/>
      <c r="PHV13" s="89"/>
      <c r="PHW13" s="89"/>
      <c r="PHX13" s="89"/>
      <c r="PHY13" s="89"/>
      <c r="PHZ13" s="89"/>
      <c r="PIA13" s="89"/>
      <c r="PIB13" s="89"/>
      <c r="PIC13" s="89"/>
      <c r="PID13" s="89"/>
      <c r="PIE13" s="89"/>
      <c r="PIF13" s="89"/>
      <c r="PIG13" s="89"/>
      <c r="PIH13" s="89"/>
      <c r="PII13" s="89"/>
      <c r="PIJ13" s="89"/>
      <c r="PIK13" s="89"/>
      <c r="PIL13" s="89"/>
      <c r="PIM13" s="89"/>
      <c r="PIN13" s="89"/>
      <c r="PIO13" s="89"/>
      <c r="PIP13" s="89"/>
      <c r="PIQ13" s="89"/>
      <c r="PIR13" s="89"/>
      <c r="PIS13" s="89"/>
      <c r="PIT13" s="89"/>
      <c r="PIU13" s="89"/>
      <c r="PIV13" s="89"/>
      <c r="PIW13" s="89"/>
      <c r="PIX13" s="89"/>
      <c r="PIY13" s="89"/>
      <c r="PIZ13" s="89"/>
      <c r="PJA13" s="89"/>
      <c r="PJB13" s="89"/>
      <c r="PJC13" s="89"/>
      <c r="PJD13" s="89"/>
      <c r="PJE13" s="89"/>
      <c r="PJF13" s="89"/>
      <c r="PJG13" s="89"/>
      <c r="PJH13" s="89"/>
      <c r="PJI13" s="89"/>
      <c r="PJJ13" s="89"/>
      <c r="PJK13" s="89"/>
      <c r="PJL13" s="89"/>
      <c r="PJM13" s="89"/>
      <c r="PJN13" s="89"/>
      <c r="PJO13" s="89"/>
      <c r="PJP13" s="89"/>
      <c r="PJQ13" s="89"/>
      <c r="PJR13" s="89"/>
      <c r="PJS13" s="89"/>
      <c r="PJT13" s="89"/>
      <c r="PJU13" s="89"/>
      <c r="PJV13" s="89"/>
      <c r="PJW13" s="89"/>
      <c r="PJX13" s="89"/>
      <c r="PJY13" s="89"/>
      <c r="PJZ13" s="89"/>
      <c r="PKA13" s="89"/>
      <c r="PKB13" s="89"/>
      <c r="PKC13" s="89"/>
      <c r="PKD13" s="89"/>
      <c r="PKE13" s="89"/>
      <c r="PKF13" s="89"/>
      <c r="PKG13" s="89"/>
      <c r="PKH13" s="89"/>
      <c r="PKI13" s="89"/>
      <c r="PKJ13" s="89"/>
      <c r="PKK13" s="89"/>
      <c r="PKL13" s="89"/>
      <c r="PKM13" s="89"/>
      <c r="PKN13" s="89"/>
      <c r="PKO13" s="89"/>
      <c r="PKP13" s="89"/>
      <c r="PKQ13" s="89"/>
      <c r="PKR13" s="89"/>
      <c r="PKS13" s="89"/>
      <c r="PKT13" s="89"/>
      <c r="PKU13" s="89"/>
      <c r="PKV13" s="89"/>
      <c r="PKW13" s="89"/>
      <c r="PKX13" s="89"/>
      <c r="PKY13" s="89"/>
      <c r="PKZ13" s="89"/>
      <c r="PLA13" s="89"/>
      <c r="PLB13" s="89"/>
      <c r="PLC13" s="89"/>
      <c r="PLD13" s="89"/>
      <c r="PLE13" s="89"/>
      <c r="PLF13" s="89"/>
      <c r="PLG13" s="89"/>
      <c r="PLH13" s="89"/>
      <c r="PLI13" s="89"/>
      <c r="PLJ13" s="89"/>
      <c r="PLK13" s="89"/>
      <c r="PLL13" s="89"/>
      <c r="PLM13" s="89"/>
      <c r="PLN13" s="89"/>
      <c r="PLO13" s="89"/>
      <c r="PLP13" s="89"/>
      <c r="PLQ13" s="89"/>
      <c r="PLR13" s="89"/>
      <c r="PLS13" s="89"/>
      <c r="PLT13" s="89"/>
      <c r="PLU13" s="89"/>
      <c r="PLV13" s="89"/>
      <c r="PLW13" s="89"/>
      <c r="PLX13" s="89"/>
      <c r="PLY13" s="89"/>
      <c r="PLZ13" s="89"/>
      <c r="PMA13" s="89"/>
      <c r="PMB13" s="89"/>
      <c r="PMC13" s="89"/>
      <c r="PMD13" s="89"/>
      <c r="PME13" s="89"/>
      <c r="PMF13" s="89"/>
      <c r="PMG13" s="89"/>
      <c r="PMH13" s="89"/>
      <c r="PMI13" s="89"/>
      <c r="PMJ13" s="89"/>
      <c r="PMK13" s="89"/>
      <c r="PML13" s="89"/>
      <c r="PMM13" s="89"/>
      <c r="PMN13" s="89"/>
      <c r="PMO13" s="89"/>
      <c r="PMP13" s="89"/>
      <c r="PMQ13" s="89"/>
      <c r="PMR13" s="89"/>
      <c r="PMS13" s="89"/>
      <c r="PMT13" s="89"/>
      <c r="PMU13" s="89"/>
      <c r="PMV13" s="89"/>
      <c r="PMW13" s="89"/>
      <c r="PMX13" s="89"/>
      <c r="PMY13" s="89"/>
      <c r="PMZ13" s="89"/>
      <c r="PNA13" s="89"/>
      <c r="PNB13" s="89"/>
      <c r="PNC13" s="89"/>
      <c r="PND13" s="89"/>
      <c r="PNE13" s="89"/>
      <c r="PNF13" s="89"/>
      <c r="PNG13" s="89"/>
      <c r="PNH13" s="89"/>
      <c r="PNI13" s="89"/>
      <c r="PNJ13" s="89"/>
      <c r="PNK13" s="89"/>
      <c r="PNL13" s="89"/>
      <c r="PNM13" s="89"/>
      <c r="PNN13" s="89"/>
      <c r="PNO13" s="89"/>
      <c r="PNP13" s="89"/>
      <c r="PNQ13" s="89"/>
      <c r="PNR13" s="89"/>
      <c r="PNS13" s="89"/>
      <c r="PNT13" s="89"/>
      <c r="PNU13" s="89"/>
      <c r="PNV13" s="89"/>
      <c r="PNW13" s="89"/>
      <c r="PNX13" s="89"/>
      <c r="PNY13" s="89"/>
      <c r="PNZ13" s="89"/>
      <c r="POA13" s="89"/>
      <c r="POB13" s="89"/>
      <c r="POC13" s="89"/>
      <c r="POD13" s="89"/>
      <c r="POE13" s="89"/>
      <c r="POF13" s="89"/>
      <c r="POG13" s="89"/>
      <c r="POH13" s="89"/>
      <c r="POI13" s="89"/>
      <c r="POJ13" s="89"/>
      <c r="POK13" s="89"/>
      <c r="POL13" s="89"/>
      <c r="POM13" s="89"/>
      <c r="PON13" s="89"/>
      <c r="POO13" s="89"/>
      <c r="POP13" s="89"/>
      <c r="POQ13" s="89"/>
      <c r="POR13" s="89"/>
      <c r="POS13" s="89"/>
      <c r="POT13" s="89"/>
      <c r="POU13" s="89"/>
      <c r="POV13" s="89"/>
      <c r="POW13" s="89"/>
      <c r="POX13" s="89"/>
      <c r="POY13" s="89"/>
      <c r="POZ13" s="89"/>
      <c r="PPA13" s="89"/>
      <c r="PPB13" s="89"/>
      <c r="PPC13" s="89"/>
      <c r="PPD13" s="89"/>
      <c r="PPE13" s="89"/>
      <c r="PPF13" s="89"/>
      <c r="PPG13" s="89"/>
      <c r="PPH13" s="89"/>
      <c r="PPI13" s="89"/>
      <c r="PPJ13" s="89"/>
      <c r="PPK13" s="89"/>
      <c r="PPL13" s="89"/>
      <c r="PPM13" s="89"/>
      <c r="PPN13" s="89"/>
      <c r="PPO13" s="89"/>
      <c r="PPP13" s="89"/>
      <c r="PPQ13" s="89"/>
      <c r="PPR13" s="89"/>
      <c r="PPS13" s="89"/>
      <c r="PPT13" s="89"/>
      <c r="PPU13" s="89"/>
      <c r="PPV13" s="89"/>
      <c r="PPW13" s="89"/>
      <c r="PPX13" s="89"/>
      <c r="PPY13" s="89"/>
      <c r="PPZ13" s="89"/>
      <c r="PQA13" s="89"/>
      <c r="PQB13" s="89"/>
      <c r="PQC13" s="89"/>
      <c r="PQD13" s="89"/>
      <c r="PQE13" s="89"/>
      <c r="PQF13" s="89"/>
      <c r="PQG13" s="89"/>
      <c r="PQH13" s="89"/>
      <c r="PQI13" s="89"/>
      <c r="PQJ13" s="89"/>
      <c r="PQK13" s="89"/>
      <c r="PQL13" s="89"/>
      <c r="PQM13" s="89"/>
      <c r="PQN13" s="89"/>
      <c r="PQO13" s="89"/>
      <c r="PQP13" s="89"/>
      <c r="PQQ13" s="89"/>
      <c r="PQR13" s="89"/>
      <c r="PQS13" s="89"/>
      <c r="PQT13" s="89"/>
      <c r="PQU13" s="89"/>
      <c r="PQV13" s="89"/>
      <c r="PQW13" s="89"/>
      <c r="PQX13" s="89"/>
      <c r="PQY13" s="89"/>
      <c r="PQZ13" s="89"/>
      <c r="PRA13" s="89"/>
      <c r="PRB13" s="89"/>
      <c r="PRC13" s="89"/>
      <c r="PRD13" s="89"/>
      <c r="PRE13" s="89"/>
      <c r="PRF13" s="89"/>
      <c r="PRG13" s="89"/>
      <c r="PRH13" s="89"/>
      <c r="PRI13" s="89"/>
      <c r="PRJ13" s="89"/>
      <c r="PRK13" s="89"/>
      <c r="PRL13" s="89"/>
      <c r="PRM13" s="89"/>
      <c r="PRN13" s="89"/>
      <c r="PRO13" s="89"/>
      <c r="PRP13" s="89"/>
      <c r="PRQ13" s="89"/>
      <c r="PRR13" s="89"/>
      <c r="PRS13" s="89"/>
      <c r="PRT13" s="89"/>
      <c r="PRU13" s="89"/>
      <c r="PRV13" s="89"/>
      <c r="PRW13" s="89"/>
      <c r="PRX13" s="89"/>
      <c r="PRY13" s="89"/>
      <c r="PRZ13" s="89"/>
      <c r="PSA13" s="89"/>
      <c r="PSB13" s="89"/>
      <c r="PSC13" s="89"/>
      <c r="PSD13" s="89"/>
      <c r="PSE13" s="89"/>
      <c r="PSF13" s="89"/>
      <c r="PSG13" s="89"/>
      <c r="PSH13" s="89"/>
      <c r="PSI13" s="89"/>
      <c r="PSJ13" s="89"/>
      <c r="PSK13" s="89"/>
      <c r="PSL13" s="89"/>
      <c r="PSM13" s="89"/>
      <c r="PSN13" s="89"/>
      <c r="PSO13" s="89"/>
      <c r="PSP13" s="89"/>
      <c r="PSQ13" s="89"/>
      <c r="PSR13" s="89"/>
      <c r="PSS13" s="89"/>
      <c r="PST13" s="89"/>
      <c r="PSU13" s="89"/>
      <c r="PSV13" s="89"/>
      <c r="PSW13" s="89"/>
      <c r="PSX13" s="89"/>
      <c r="PSY13" s="89"/>
      <c r="PSZ13" s="89"/>
      <c r="PTA13" s="89"/>
      <c r="PTB13" s="89"/>
      <c r="PTC13" s="89"/>
      <c r="PTD13" s="89"/>
      <c r="PTE13" s="89"/>
      <c r="PTF13" s="89"/>
      <c r="PTG13" s="89"/>
      <c r="PTH13" s="89"/>
      <c r="PTI13" s="89"/>
      <c r="PTJ13" s="89"/>
      <c r="PTK13" s="89"/>
      <c r="PTL13" s="89"/>
      <c r="PTM13" s="89"/>
      <c r="PTN13" s="89"/>
      <c r="PTO13" s="89"/>
      <c r="PTP13" s="89"/>
      <c r="PTQ13" s="89"/>
      <c r="PTR13" s="89"/>
      <c r="PTS13" s="89"/>
      <c r="PTT13" s="89"/>
      <c r="PTU13" s="89"/>
      <c r="PTV13" s="89"/>
      <c r="PTW13" s="89"/>
      <c r="PTX13" s="89"/>
      <c r="PTY13" s="89"/>
      <c r="PTZ13" s="89"/>
      <c r="PUA13" s="89"/>
      <c r="PUB13" s="89"/>
      <c r="PUC13" s="89"/>
      <c r="PUD13" s="89"/>
      <c r="PUE13" s="89"/>
      <c r="PUF13" s="89"/>
      <c r="PUG13" s="89"/>
      <c r="PUH13" s="89"/>
      <c r="PUI13" s="89"/>
      <c r="PUJ13" s="89"/>
      <c r="PUK13" s="89"/>
      <c r="PUL13" s="89"/>
      <c r="PUM13" s="89"/>
      <c r="PUN13" s="89"/>
      <c r="PUO13" s="89"/>
      <c r="PUP13" s="89"/>
      <c r="PUQ13" s="89"/>
      <c r="PUR13" s="89"/>
      <c r="PUS13" s="89"/>
      <c r="PUT13" s="89"/>
      <c r="PUU13" s="89"/>
      <c r="PUV13" s="89"/>
      <c r="PUW13" s="89"/>
      <c r="PUX13" s="89"/>
      <c r="PUY13" s="89"/>
      <c r="PUZ13" s="89"/>
      <c r="PVA13" s="89"/>
      <c r="PVB13" s="89"/>
      <c r="PVC13" s="89"/>
      <c r="PVD13" s="89"/>
      <c r="PVE13" s="89"/>
      <c r="PVF13" s="89"/>
      <c r="PVG13" s="89"/>
      <c r="PVH13" s="89"/>
      <c r="PVI13" s="89"/>
      <c r="PVJ13" s="89"/>
      <c r="PVK13" s="89"/>
      <c r="PVL13" s="89"/>
      <c r="PVM13" s="89"/>
      <c r="PVN13" s="89"/>
      <c r="PVO13" s="89"/>
      <c r="PVP13" s="89"/>
      <c r="PVQ13" s="89"/>
      <c r="PVR13" s="89"/>
      <c r="PVS13" s="89"/>
      <c r="PVT13" s="89"/>
      <c r="PVU13" s="89"/>
      <c r="PVV13" s="89"/>
      <c r="PVW13" s="89"/>
      <c r="PVX13" s="89"/>
      <c r="PVY13" s="89"/>
      <c r="PVZ13" s="89"/>
      <c r="PWA13" s="89"/>
      <c r="PWB13" s="89"/>
      <c r="PWC13" s="89"/>
      <c r="PWD13" s="89"/>
      <c r="PWE13" s="89"/>
      <c r="PWF13" s="89"/>
      <c r="PWG13" s="89"/>
      <c r="PWH13" s="89"/>
      <c r="PWI13" s="89"/>
      <c r="PWJ13" s="89"/>
      <c r="PWK13" s="89"/>
      <c r="PWL13" s="89"/>
      <c r="PWM13" s="89"/>
      <c r="PWN13" s="89"/>
      <c r="PWO13" s="89"/>
      <c r="PWP13" s="89"/>
      <c r="PWQ13" s="89"/>
      <c r="PWR13" s="89"/>
      <c r="PWS13" s="89"/>
      <c r="PWT13" s="89"/>
      <c r="PWU13" s="89"/>
      <c r="PWV13" s="89"/>
      <c r="PWW13" s="89"/>
      <c r="PWX13" s="89"/>
      <c r="PWY13" s="89"/>
      <c r="PWZ13" s="89"/>
      <c r="PXA13" s="89"/>
      <c r="PXB13" s="89"/>
      <c r="PXC13" s="89"/>
      <c r="PXD13" s="89"/>
      <c r="PXE13" s="89"/>
      <c r="PXF13" s="89"/>
      <c r="PXG13" s="89"/>
      <c r="PXH13" s="89"/>
      <c r="PXI13" s="89"/>
      <c r="PXJ13" s="89"/>
      <c r="PXK13" s="89"/>
      <c r="PXL13" s="89"/>
      <c r="PXM13" s="89"/>
      <c r="PXN13" s="89"/>
      <c r="PXO13" s="89"/>
      <c r="PXP13" s="89"/>
      <c r="PXQ13" s="89"/>
      <c r="PXR13" s="89"/>
      <c r="PXS13" s="89"/>
      <c r="PXT13" s="89"/>
      <c r="PXU13" s="89"/>
      <c r="PXV13" s="89"/>
      <c r="PXW13" s="89"/>
      <c r="PXX13" s="89"/>
      <c r="PXY13" s="89"/>
      <c r="PXZ13" s="89"/>
      <c r="PYA13" s="89"/>
      <c r="PYB13" s="89"/>
      <c r="PYC13" s="89"/>
      <c r="PYD13" s="89"/>
      <c r="PYE13" s="89"/>
      <c r="PYF13" s="89"/>
      <c r="PYG13" s="89"/>
      <c r="PYH13" s="89"/>
      <c r="PYI13" s="89"/>
      <c r="PYJ13" s="89"/>
      <c r="PYK13" s="89"/>
      <c r="PYL13" s="89"/>
      <c r="PYM13" s="89"/>
      <c r="PYN13" s="89"/>
      <c r="PYO13" s="89"/>
      <c r="PYP13" s="89"/>
      <c r="PYQ13" s="89"/>
      <c r="PYR13" s="89"/>
      <c r="PYS13" s="89"/>
      <c r="PYT13" s="89"/>
      <c r="PYU13" s="89"/>
      <c r="PYV13" s="89"/>
      <c r="PYW13" s="89"/>
      <c r="PYX13" s="89"/>
      <c r="PYY13" s="89"/>
      <c r="PYZ13" s="89"/>
      <c r="PZA13" s="89"/>
      <c r="PZB13" s="89"/>
      <c r="PZC13" s="89"/>
      <c r="PZD13" s="89"/>
      <c r="PZE13" s="89"/>
      <c r="PZF13" s="89"/>
      <c r="PZG13" s="89"/>
      <c r="PZH13" s="89"/>
      <c r="PZI13" s="89"/>
      <c r="PZJ13" s="89"/>
      <c r="PZK13" s="89"/>
      <c r="PZL13" s="89"/>
      <c r="PZM13" s="89"/>
      <c r="PZN13" s="89"/>
      <c r="PZO13" s="89"/>
      <c r="PZP13" s="89"/>
      <c r="PZQ13" s="89"/>
      <c r="PZR13" s="89"/>
      <c r="PZS13" s="89"/>
      <c r="PZT13" s="89"/>
      <c r="PZU13" s="89"/>
      <c r="PZV13" s="89"/>
      <c r="PZW13" s="89"/>
      <c r="PZX13" s="89"/>
      <c r="PZY13" s="89"/>
      <c r="PZZ13" s="89"/>
      <c r="QAA13" s="89"/>
      <c r="QAB13" s="89"/>
      <c r="QAC13" s="89"/>
      <c r="QAD13" s="89"/>
      <c r="QAE13" s="89"/>
      <c r="QAF13" s="89"/>
      <c r="QAG13" s="89"/>
      <c r="QAH13" s="89"/>
      <c r="QAI13" s="89"/>
      <c r="QAJ13" s="89"/>
      <c r="QAK13" s="89"/>
      <c r="QAL13" s="89"/>
      <c r="QAM13" s="89"/>
      <c r="QAN13" s="89"/>
      <c r="QAO13" s="89"/>
      <c r="QAP13" s="89"/>
      <c r="QAQ13" s="89"/>
      <c r="QAR13" s="89"/>
      <c r="QAS13" s="89"/>
      <c r="QAT13" s="89"/>
      <c r="QAU13" s="89"/>
      <c r="QAV13" s="89"/>
      <c r="QAW13" s="89"/>
      <c r="QAX13" s="89"/>
      <c r="QAY13" s="89"/>
      <c r="QAZ13" s="89"/>
      <c r="QBA13" s="89"/>
      <c r="QBB13" s="89"/>
      <c r="QBC13" s="89"/>
      <c r="QBD13" s="89"/>
      <c r="QBE13" s="89"/>
      <c r="QBF13" s="89"/>
      <c r="QBG13" s="89"/>
      <c r="QBH13" s="89"/>
      <c r="QBI13" s="89"/>
      <c r="QBJ13" s="89"/>
      <c r="QBK13" s="89"/>
      <c r="QBL13" s="89"/>
      <c r="QBM13" s="89"/>
      <c r="QBN13" s="89"/>
      <c r="QBO13" s="89"/>
      <c r="QBP13" s="89"/>
      <c r="QBQ13" s="89"/>
      <c r="QBR13" s="89"/>
      <c r="QBS13" s="89"/>
      <c r="QBT13" s="89"/>
      <c r="QBU13" s="89"/>
      <c r="QBV13" s="89"/>
      <c r="QBW13" s="89"/>
      <c r="QBX13" s="89"/>
      <c r="QBY13" s="89"/>
      <c r="QBZ13" s="89"/>
      <c r="QCA13" s="89"/>
      <c r="QCB13" s="89"/>
      <c r="QCC13" s="89"/>
      <c r="QCD13" s="89"/>
      <c r="QCE13" s="89"/>
      <c r="QCF13" s="89"/>
      <c r="QCG13" s="89"/>
      <c r="QCH13" s="89"/>
      <c r="QCI13" s="89"/>
      <c r="QCJ13" s="89"/>
      <c r="QCK13" s="89"/>
      <c r="QCL13" s="89"/>
      <c r="QCM13" s="89"/>
      <c r="QCN13" s="89"/>
      <c r="QCO13" s="89"/>
      <c r="QCP13" s="89"/>
      <c r="QCQ13" s="89"/>
      <c r="QCR13" s="89"/>
      <c r="QCS13" s="89"/>
      <c r="QCT13" s="89"/>
      <c r="QCU13" s="89"/>
      <c r="QCV13" s="89"/>
      <c r="QCW13" s="89"/>
      <c r="QCX13" s="89"/>
      <c r="QCY13" s="89"/>
      <c r="QCZ13" s="89"/>
      <c r="QDA13" s="89"/>
      <c r="QDB13" s="89"/>
      <c r="QDC13" s="89"/>
      <c r="QDD13" s="89"/>
      <c r="QDE13" s="89"/>
      <c r="QDF13" s="89"/>
      <c r="QDG13" s="89"/>
      <c r="QDH13" s="89"/>
      <c r="QDI13" s="89"/>
      <c r="QDJ13" s="89"/>
      <c r="QDK13" s="89"/>
      <c r="QDL13" s="89"/>
      <c r="QDM13" s="89"/>
      <c r="QDN13" s="89"/>
      <c r="QDO13" s="89"/>
      <c r="QDP13" s="89"/>
      <c r="QDQ13" s="89"/>
      <c r="QDR13" s="89"/>
      <c r="QDS13" s="89"/>
      <c r="QDT13" s="89"/>
      <c r="QDU13" s="89"/>
      <c r="QDV13" s="89"/>
      <c r="QDW13" s="89"/>
      <c r="QDX13" s="89"/>
      <c r="QDY13" s="89"/>
      <c r="QDZ13" s="89"/>
      <c r="QEA13" s="89"/>
      <c r="QEB13" s="89"/>
      <c r="QEC13" s="89"/>
      <c r="QED13" s="89"/>
      <c r="QEE13" s="89"/>
      <c r="QEF13" s="89"/>
      <c r="QEG13" s="89"/>
      <c r="QEH13" s="89"/>
      <c r="QEI13" s="89"/>
      <c r="QEJ13" s="89"/>
      <c r="QEK13" s="89"/>
      <c r="QEL13" s="89"/>
      <c r="QEM13" s="89"/>
      <c r="QEN13" s="89"/>
      <c r="QEO13" s="89"/>
      <c r="QEP13" s="89"/>
      <c r="QEQ13" s="89"/>
      <c r="QER13" s="89"/>
      <c r="QES13" s="89"/>
      <c r="QET13" s="89"/>
      <c r="QEU13" s="89"/>
      <c r="QEV13" s="89"/>
      <c r="QEW13" s="89"/>
      <c r="QEX13" s="89"/>
      <c r="QEY13" s="89"/>
      <c r="QEZ13" s="89"/>
      <c r="QFA13" s="89"/>
      <c r="QFB13" s="89"/>
      <c r="QFC13" s="89"/>
      <c r="QFD13" s="89"/>
      <c r="QFE13" s="89"/>
      <c r="QFF13" s="89"/>
      <c r="QFG13" s="89"/>
      <c r="QFH13" s="89"/>
      <c r="QFI13" s="89"/>
      <c r="QFJ13" s="89"/>
      <c r="QFK13" s="89"/>
      <c r="QFL13" s="89"/>
      <c r="QFM13" s="89"/>
      <c r="QFN13" s="89"/>
      <c r="QFO13" s="89"/>
      <c r="QFP13" s="89"/>
      <c r="QFQ13" s="89"/>
      <c r="QFR13" s="89"/>
      <c r="QFS13" s="89"/>
      <c r="QFT13" s="89"/>
      <c r="QFU13" s="89"/>
      <c r="QFV13" s="89"/>
      <c r="QFW13" s="89"/>
      <c r="QFX13" s="89"/>
      <c r="QFY13" s="89"/>
      <c r="QFZ13" s="89"/>
      <c r="QGA13" s="89"/>
      <c r="QGB13" s="89"/>
      <c r="QGC13" s="89"/>
      <c r="QGD13" s="89"/>
      <c r="QGE13" s="89"/>
      <c r="QGF13" s="89"/>
      <c r="QGG13" s="89"/>
      <c r="QGH13" s="89"/>
      <c r="QGI13" s="89"/>
      <c r="QGJ13" s="89"/>
      <c r="QGK13" s="89"/>
      <c r="QGL13" s="89"/>
      <c r="QGM13" s="89"/>
      <c r="QGN13" s="89"/>
      <c r="QGO13" s="89"/>
      <c r="QGP13" s="89"/>
      <c r="QGQ13" s="89"/>
      <c r="QGR13" s="89"/>
      <c r="QGS13" s="89"/>
      <c r="QGT13" s="89"/>
      <c r="QGU13" s="89"/>
      <c r="QGV13" s="89"/>
      <c r="QGW13" s="89"/>
      <c r="QGX13" s="89"/>
      <c r="QGY13" s="89"/>
      <c r="QGZ13" s="89"/>
      <c r="QHA13" s="89"/>
      <c r="QHB13" s="89"/>
      <c r="QHC13" s="89"/>
      <c r="QHD13" s="89"/>
      <c r="QHE13" s="89"/>
      <c r="QHF13" s="89"/>
      <c r="QHG13" s="89"/>
      <c r="QHH13" s="89"/>
      <c r="QHI13" s="89"/>
      <c r="QHJ13" s="89"/>
      <c r="QHK13" s="89"/>
      <c r="QHL13" s="89"/>
      <c r="QHM13" s="89"/>
      <c r="QHN13" s="89"/>
      <c r="QHO13" s="89"/>
      <c r="QHP13" s="89"/>
      <c r="QHQ13" s="89"/>
      <c r="QHR13" s="89"/>
      <c r="QHS13" s="89"/>
      <c r="QHT13" s="89"/>
      <c r="QHU13" s="89"/>
      <c r="QHV13" s="89"/>
      <c r="QHW13" s="89"/>
      <c r="QHX13" s="89"/>
      <c r="QHY13" s="89"/>
      <c r="QHZ13" s="89"/>
      <c r="QIA13" s="89"/>
      <c r="QIB13" s="89"/>
      <c r="QIC13" s="89"/>
      <c r="QID13" s="89"/>
      <c r="QIE13" s="89"/>
      <c r="QIF13" s="89"/>
      <c r="QIG13" s="89"/>
      <c r="QIH13" s="89"/>
      <c r="QII13" s="89"/>
      <c r="QIJ13" s="89"/>
      <c r="QIK13" s="89"/>
      <c r="QIL13" s="89"/>
      <c r="QIM13" s="89"/>
      <c r="QIN13" s="89"/>
      <c r="QIO13" s="89"/>
      <c r="QIP13" s="89"/>
      <c r="QIQ13" s="89"/>
      <c r="QIR13" s="89"/>
      <c r="QIS13" s="89"/>
      <c r="QIT13" s="89"/>
      <c r="QIU13" s="89"/>
      <c r="QIV13" s="89"/>
      <c r="QIW13" s="89"/>
      <c r="QIX13" s="89"/>
      <c r="QIY13" s="89"/>
      <c r="QIZ13" s="89"/>
      <c r="QJA13" s="89"/>
      <c r="QJB13" s="89"/>
      <c r="QJC13" s="89"/>
      <c r="QJD13" s="89"/>
      <c r="QJE13" s="89"/>
      <c r="QJF13" s="89"/>
      <c r="QJG13" s="89"/>
      <c r="QJH13" s="89"/>
      <c r="QJI13" s="89"/>
      <c r="QJJ13" s="89"/>
      <c r="QJK13" s="89"/>
      <c r="QJL13" s="89"/>
      <c r="QJM13" s="89"/>
      <c r="QJN13" s="89"/>
      <c r="QJO13" s="89"/>
      <c r="QJP13" s="89"/>
      <c r="QJQ13" s="89"/>
      <c r="QJR13" s="89"/>
      <c r="QJS13" s="89"/>
      <c r="QJT13" s="89"/>
      <c r="QJU13" s="89"/>
      <c r="QJV13" s="89"/>
      <c r="QJW13" s="89"/>
      <c r="QJX13" s="89"/>
      <c r="QJY13" s="89"/>
      <c r="QJZ13" s="89"/>
      <c r="QKA13" s="89"/>
      <c r="QKB13" s="89"/>
      <c r="QKC13" s="89"/>
      <c r="QKD13" s="89"/>
      <c r="QKE13" s="89"/>
      <c r="QKF13" s="89"/>
      <c r="QKG13" s="89"/>
      <c r="QKH13" s="89"/>
      <c r="QKI13" s="89"/>
      <c r="QKJ13" s="89"/>
      <c r="QKK13" s="89"/>
      <c r="QKL13" s="89"/>
      <c r="QKM13" s="89"/>
      <c r="QKN13" s="89"/>
      <c r="QKO13" s="89"/>
      <c r="QKP13" s="89"/>
      <c r="QKQ13" s="89"/>
      <c r="QKR13" s="89"/>
      <c r="QKS13" s="89"/>
      <c r="QKT13" s="89"/>
      <c r="QKU13" s="89"/>
      <c r="QKV13" s="89"/>
      <c r="QKW13" s="89"/>
      <c r="QKX13" s="89"/>
      <c r="QKY13" s="89"/>
      <c r="QKZ13" s="89"/>
      <c r="QLA13" s="89"/>
      <c r="QLB13" s="89"/>
      <c r="QLC13" s="89"/>
      <c r="QLD13" s="89"/>
      <c r="QLE13" s="89"/>
      <c r="QLF13" s="89"/>
      <c r="QLG13" s="89"/>
      <c r="QLH13" s="89"/>
      <c r="QLI13" s="89"/>
      <c r="QLJ13" s="89"/>
      <c r="QLK13" s="89"/>
      <c r="QLL13" s="89"/>
      <c r="QLM13" s="89"/>
      <c r="QLN13" s="89"/>
      <c r="QLO13" s="89"/>
      <c r="QLP13" s="89"/>
      <c r="QLQ13" s="89"/>
      <c r="QLR13" s="89"/>
      <c r="QLS13" s="89"/>
      <c r="QLT13" s="89"/>
      <c r="QLU13" s="89"/>
      <c r="QLV13" s="89"/>
      <c r="QLW13" s="89"/>
      <c r="QLX13" s="89"/>
      <c r="QLY13" s="89"/>
      <c r="QLZ13" s="89"/>
      <c r="QMA13" s="89"/>
      <c r="QMB13" s="89"/>
      <c r="QMC13" s="89"/>
      <c r="QMD13" s="89"/>
      <c r="QME13" s="89"/>
      <c r="QMF13" s="89"/>
      <c r="QMG13" s="89"/>
      <c r="QMH13" s="89"/>
      <c r="QMI13" s="89"/>
      <c r="QMJ13" s="89"/>
      <c r="QMK13" s="89"/>
      <c r="QML13" s="89"/>
      <c r="QMM13" s="89"/>
      <c r="QMN13" s="89"/>
      <c r="QMO13" s="89"/>
      <c r="QMP13" s="89"/>
      <c r="QMQ13" s="89"/>
      <c r="QMR13" s="89"/>
      <c r="QMS13" s="89"/>
      <c r="QMT13" s="89"/>
      <c r="QMU13" s="89"/>
      <c r="QMV13" s="89"/>
      <c r="QMW13" s="89"/>
      <c r="QMX13" s="89"/>
      <c r="QMY13" s="89"/>
      <c r="QMZ13" s="89"/>
      <c r="QNA13" s="89"/>
      <c r="QNB13" s="89"/>
      <c r="QNC13" s="89"/>
      <c r="QND13" s="89"/>
      <c r="QNE13" s="89"/>
      <c r="QNF13" s="89"/>
      <c r="QNG13" s="89"/>
      <c r="QNH13" s="89"/>
      <c r="QNI13" s="89"/>
      <c r="QNJ13" s="89"/>
      <c r="QNK13" s="89"/>
      <c r="QNL13" s="89"/>
      <c r="QNM13" s="89"/>
      <c r="QNN13" s="89"/>
      <c r="QNO13" s="89"/>
      <c r="QNP13" s="89"/>
      <c r="QNQ13" s="89"/>
      <c r="QNR13" s="89"/>
      <c r="QNS13" s="89"/>
      <c r="QNT13" s="89"/>
      <c r="QNU13" s="89"/>
      <c r="QNV13" s="89"/>
      <c r="QNW13" s="89"/>
      <c r="QNX13" s="89"/>
      <c r="QNY13" s="89"/>
      <c r="QNZ13" s="89"/>
      <c r="QOA13" s="89"/>
      <c r="QOB13" s="89"/>
      <c r="QOC13" s="89"/>
      <c r="QOD13" s="89"/>
      <c r="QOE13" s="89"/>
      <c r="QOF13" s="89"/>
      <c r="QOG13" s="89"/>
      <c r="QOH13" s="89"/>
      <c r="QOI13" s="89"/>
      <c r="QOJ13" s="89"/>
      <c r="QOK13" s="89"/>
      <c r="QOL13" s="89"/>
      <c r="QOM13" s="89"/>
      <c r="QON13" s="89"/>
      <c r="QOO13" s="89"/>
      <c r="QOP13" s="89"/>
      <c r="QOQ13" s="89"/>
      <c r="QOR13" s="89"/>
      <c r="QOS13" s="89"/>
      <c r="QOT13" s="89"/>
      <c r="QOU13" s="89"/>
      <c r="QOV13" s="89"/>
      <c r="QOW13" s="89"/>
      <c r="QOX13" s="89"/>
      <c r="QOY13" s="89"/>
      <c r="QOZ13" s="89"/>
      <c r="QPA13" s="89"/>
      <c r="QPB13" s="89"/>
      <c r="QPC13" s="89"/>
      <c r="QPD13" s="89"/>
      <c r="QPE13" s="89"/>
      <c r="QPF13" s="89"/>
      <c r="QPG13" s="89"/>
      <c r="QPH13" s="89"/>
      <c r="QPI13" s="89"/>
      <c r="QPJ13" s="89"/>
      <c r="QPK13" s="89"/>
      <c r="QPL13" s="89"/>
      <c r="QPM13" s="89"/>
      <c r="QPN13" s="89"/>
      <c r="QPO13" s="89"/>
      <c r="QPP13" s="89"/>
      <c r="QPQ13" s="89"/>
      <c r="QPR13" s="89"/>
      <c r="QPS13" s="89"/>
      <c r="QPT13" s="89"/>
      <c r="QPU13" s="89"/>
      <c r="QPV13" s="89"/>
      <c r="QPW13" s="89"/>
      <c r="QPX13" s="89"/>
      <c r="QPY13" s="89"/>
      <c r="QPZ13" s="89"/>
      <c r="QQA13" s="89"/>
      <c r="QQB13" s="89"/>
      <c r="QQC13" s="89"/>
      <c r="QQD13" s="89"/>
      <c r="QQE13" s="89"/>
      <c r="QQF13" s="89"/>
      <c r="QQG13" s="89"/>
      <c r="QQH13" s="89"/>
      <c r="QQI13" s="89"/>
      <c r="QQJ13" s="89"/>
      <c r="QQK13" s="89"/>
      <c r="QQL13" s="89"/>
      <c r="QQM13" s="89"/>
      <c r="QQN13" s="89"/>
      <c r="QQO13" s="89"/>
      <c r="QQP13" s="89"/>
      <c r="QQQ13" s="89"/>
      <c r="QQR13" s="89"/>
      <c r="QQS13" s="89"/>
      <c r="QQT13" s="89"/>
      <c r="QQU13" s="89"/>
      <c r="QQV13" s="89"/>
      <c r="QQW13" s="89"/>
      <c r="QQX13" s="89"/>
      <c r="QQY13" s="89"/>
      <c r="QQZ13" s="89"/>
      <c r="QRA13" s="89"/>
      <c r="QRB13" s="89"/>
      <c r="QRC13" s="89"/>
      <c r="QRD13" s="89"/>
      <c r="QRE13" s="89"/>
      <c r="QRF13" s="89"/>
      <c r="QRG13" s="89"/>
      <c r="QRH13" s="89"/>
      <c r="QRI13" s="89"/>
      <c r="QRJ13" s="89"/>
      <c r="QRK13" s="89"/>
      <c r="QRL13" s="89"/>
      <c r="QRM13" s="89"/>
      <c r="QRN13" s="89"/>
      <c r="QRO13" s="89"/>
      <c r="QRP13" s="89"/>
      <c r="QRQ13" s="89"/>
      <c r="QRR13" s="89"/>
      <c r="QRS13" s="89"/>
      <c r="QRT13" s="89"/>
      <c r="QRU13" s="89"/>
      <c r="QRV13" s="89"/>
      <c r="QRW13" s="89"/>
      <c r="QRX13" s="89"/>
      <c r="QRY13" s="89"/>
      <c r="QRZ13" s="89"/>
      <c r="QSA13" s="89"/>
      <c r="QSB13" s="89"/>
      <c r="QSC13" s="89"/>
      <c r="QSD13" s="89"/>
      <c r="QSE13" s="89"/>
      <c r="QSF13" s="89"/>
      <c r="QSG13" s="89"/>
      <c r="QSH13" s="89"/>
      <c r="QSI13" s="89"/>
      <c r="QSJ13" s="89"/>
      <c r="QSK13" s="89"/>
      <c r="QSL13" s="89"/>
      <c r="QSM13" s="89"/>
      <c r="QSN13" s="89"/>
      <c r="QSO13" s="89"/>
      <c r="QSP13" s="89"/>
      <c r="QSQ13" s="89"/>
      <c r="QSR13" s="89"/>
      <c r="QSS13" s="89"/>
      <c r="QST13" s="89"/>
      <c r="QSU13" s="89"/>
      <c r="QSV13" s="89"/>
      <c r="QSW13" s="89"/>
      <c r="QSX13" s="89"/>
      <c r="QSY13" s="89"/>
      <c r="QSZ13" s="89"/>
      <c r="QTA13" s="89"/>
      <c r="QTB13" s="89"/>
      <c r="QTC13" s="89"/>
      <c r="QTD13" s="89"/>
      <c r="QTE13" s="89"/>
      <c r="QTF13" s="89"/>
      <c r="QTG13" s="89"/>
      <c r="QTH13" s="89"/>
      <c r="QTI13" s="89"/>
      <c r="QTJ13" s="89"/>
      <c r="QTK13" s="89"/>
      <c r="QTL13" s="89"/>
      <c r="QTM13" s="89"/>
      <c r="QTN13" s="89"/>
      <c r="QTO13" s="89"/>
      <c r="QTP13" s="89"/>
      <c r="QTQ13" s="89"/>
      <c r="QTR13" s="89"/>
      <c r="QTS13" s="89"/>
      <c r="QTT13" s="89"/>
      <c r="QTU13" s="89"/>
      <c r="QTV13" s="89"/>
      <c r="QTW13" s="89"/>
      <c r="QTX13" s="89"/>
      <c r="QTY13" s="89"/>
      <c r="QTZ13" s="89"/>
      <c r="QUA13" s="89"/>
      <c r="QUB13" s="89"/>
      <c r="QUC13" s="89"/>
      <c r="QUD13" s="89"/>
      <c r="QUE13" s="89"/>
      <c r="QUF13" s="89"/>
      <c r="QUG13" s="89"/>
      <c r="QUH13" s="89"/>
      <c r="QUI13" s="89"/>
      <c r="QUJ13" s="89"/>
      <c r="QUK13" s="89"/>
      <c r="QUL13" s="89"/>
      <c r="QUM13" s="89"/>
      <c r="QUN13" s="89"/>
      <c r="QUO13" s="89"/>
      <c r="QUP13" s="89"/>
      <c r="QUQ13" s="89"/>
      <c r="QUR13" s="89"/>
      <c r="QUS13" s="89"/>
      <c r="QUT13" s="89"/>
      <c r="QUU13" s="89"/>
      <c r="QUV13" s="89"/>
      <c r="QUW13" s="89"/>
      <c r="QUX13" s="89"/>
      <c r="QUY13" s="89"/>
      <c r="QUZ13" s="89"/>
      <c r="QVA13" s="89"/>
      <c r="QVB13" s="89"/>
      <c r="QVC13" s="89"/>
      <c r="QVD13" s="89"/>
      <c r="QVE13" s="89"/>
      <c r="QVF13" s="89"/>
      <c r="QVG13" s="89"/>
      <c r="QVH13" s="89"/>
      <c r="QVI13" s="89"/>
      <c r="QVJ13" s="89"/>
      <c r="QVK13" s="89"/>
      <c r="QVL13" s="89"/>
      <c r="QVM13" s="89"/>
      <c r="QVN13" s="89"/>
      <c r="QVO13" s="89"/>
      <c r="QVP13" s="89"/>
      <c r="QVQ13" s="89"/>
      <c r="QVR13" s="89"/>
      <c r="QVS13" s="89"/>
      <c r="QVT13" s="89"/>
      <c r="QVU13" s="89"/>
      <c r="QVV13" s="89"/>
      <c r="QVW13" s="89"/>
      <c r="QVX13" s="89"/>
      <c r="QVY13" s="89"/>
      <c r="QVZ13" s="89"/>
      <c r="QWA13" s="89"/>
      <c r="QWB13" s="89"/>
      <c r="QWC13" s="89"/>
      <c r="QWD13" s="89"/>
      <c r="QWE13" s="89"/>
      <c r="QWF13" s="89"/>
      <c r="QWG13" s="89"/>
      <c r="QWH13" s="89"/>
      <c r="QWI13" s="89"/>
      <c r="QWJ13" s="89"/>
      <c r="QWK13" s="89"/>
      <c r="QWL13" s="89"/>
      <c r="QWM13" s="89"/>
      <c r="QWN13" s="89"/>
      <c r="QWO13" s="89"/>
      <c r="QWP13" s="89"/>
      <c r="QWQ13" s="89"/>
      <c r="QWR13" s="89"/>
      <c r="QWS13" s="89"/>
      <c r="QWT13" s="89"/>
      <c r="QWU13" s="89"/>
      <c r="QWV13" s="89"/>
      <c r="QWW13" s="89"/>
      <c r="QWX13" s="89"/>
      <c r="QWY13" s="89"/>
      <c r="QWZ13" s="89"/>
      <c r="QXA13" s="89"/>
      <c r="QXB13" s="89"/>
      <c r="QXC13" s="89"/>
      <c r="QXD13" s="89"/>
      <c r="QXE13" s="89"/>
      <c r="QXF13" s="89"/>
      <c r="QXG13" s="89"/>
      <c r="QXH13" s="89"/>
      <c r="QXI13" s="89"/>
      <c r="QXJ13" s="89"/>
      <c r="QXK13" s="89"/>
      <c r="QXL13" s="89"/>
      <c r="QXM13" s="89"/>
      <c r="QXN13" s="89"/>
      <c r="QXO13" s="89"/>
      <c r="QXP13" s="89"/>
      <c r="QXQ13" s="89"/>
      <c r="QXR13" s="89"/>
      <c r="QXS13" s="89"/>
      <c r="QXT13" s="89"/>
      <c r="QXU13" s="89"/>
      <c r="QXV13" s="89"/>
      <c r="QXW13" s="89"/>
      <c r="QXX13" s="89"/>
      <c r="QXY13" s="89"/>
      <c r="QXZ13" s="89"/>
      <c r="QYA13" s="89"/>
      <c r="QYB13" s="89"/>
      <c r="QYC13" s="89"/>
      <c r="QYD13" s="89"/>
      <c r="QYE13" s="89"/>
      <c r="QYF13" s="89"/>
      <c r="QYG13" s="89"/>
      <c r="QYH13" s="89"/>
      <c r="QYI13" s="89"/>
      <c r="QYJ13" s="89"/>
      <c r="QYK13" s="89"/>
      <c r="QYL13" s="89"/>
      <c r="QYM13" s="89"/>
      <c r="QYN13" s="89"/>
      <c r="QYO13" s="89"/>
      <c r="QYP13" s="89"/>
      <c r="QYQ13" s="89"/>
      <c r="QYR13" s="89"/>
      <c r="QYS13" s="89"/>
      <c r="QYT13" s="89"/>
      <c r="QYU13" s="89"/>
      <c r="QYV13" s="89"/>
      <c r="QYW13" s="89"/>
      <c r="QYX13" s="89"/>
      <c r="QYY13" s="89"/>
      <c r="QYZ13" s="89"/>
      <c r="QZA13" s="89"/>
      <c r="QZB13" s="89"/>
      <c r="QZC13" s="89"/>
      <c r="QZD13" s="89"/>
      <c r="QZE13" s="89"/>
      <c r="QZF13" s="89"/>
      <c r="QZG13" s="89"/>
      <c r="QZH13" s="89"/>
      <c r="QZI13" s="89"/>
      <c r="QZJ13" s="89"/>
      <c r="QZK13" s="89"/>
      <c r="QZL13" s="89"/>
      <c r="QZM13" s="89"/>
      <c r="QZN13" s="89"/>
      <c r="QZO13" s="89"/>
      <c r="QZP13" s="89"/>
      <c r="QZQ13" s="89"/>
      <c r="QZR13" s="89"/>
      <c r="QZS13" s="89"/>
      <c r="QZT13" s="89"/>
      <c r="QZU13" s="89"/>
      <c r="QZV13" s="89"/>
      <c r="QZW13" s="89"/>
      <c r="QZX13" s="89"/>
      <c r="QZY13" s="89"/>
      <c r="QZZ13" s="89"/>
      <c r="RAA13" s="89"/>
      <c r="RAB13" s="89"/>
      <c r="RAC13" s="89"/>
      <c r="RAD13" s="89"/>
      <c r="RAE13" s="89"/>
      <c r="RAF13" s="89"/>
      <c r="RAG13" s="89"/>
      <c r="RAH13" s="89"/>
      <c r="RAI13" s="89"/>
      <c r="RAJ13" s="89"/>
      <c r="RAK13" s="89"/>
      <c r="RAL13" s="89"/>
      <c r="RAM13" s="89"/>
      <c r="RAN13" s="89"/>
      <c r="RAO13" s="89"/>
      <c r="RAP13" s="89"/>
      <c r="RAQ13" s="89"/>
      <c r="RAR13" s="89"/>
      <c r="RAS13" s="89"/>
      <c r="RAT13" s="89"/>
      <c r="RAU13" s="89"/>
      <c r="RAV13" s="89"/>
      <c r="RAW13" s="89"/>
      <c r="RAX13" s="89"/>
      <c r="RAY13" s="89"/>
      <c r="RAZ13" s="89"/>
      <c r="RBA13" s="89"/>
      <c r="RBB13" s="89"/>
      <c r="RBC13" s="89"/>
      <c r="RBD13" s="89"/>
      <c r="RBE13" s="89"/>
      <c r="RBF13" s="89"/>
      <c r="RBG13" s="89"/>
      <c r="RBH13" s="89"/>
      <c r="RBI13" s="89"/>
      <c r="RBJ13" s="89"/>
      <c r="RBK13" s="89"/>
      <c r="RBL13" s="89"/>
      <c r="RBM13" s="89"/>
      <c r="RBN13" s="89"/>
      <c r="RBO13" s="89"/>
      <c r="RBP13" s="89"/>
      <c r="RBQ13" s="89"/>
      <c r="RBR13" s="89"/>
      <c r="RBS13" s="89"/>
      <c r="RBT13" s="89"/>
      <c r="RBU13" s="89"/>
      <c r="RBV13" s="89"/>
      <c r="RBW13" s="89"/>
      <c r="RBX13" s="89"/>
      <c r="RBY13" s="89"/>
      <c r="RBZ13" s="89"/>
      <c r="RCA13" s="89"/>
      <c r="RCB13" s="89"/>
      <c r="RCC13" s="89"/>
      <c r="RCD13" s="89"/>
      <c r="RCE13" s="89"/>
      <c r="RCF13" s="89"/>
      <c r="RCG13" s="89"/>
      <c r="RCH13" s="89"/>
      <c r="RCI13" s="89"/>
      <c r="RCJ13" s="89"/>
      <c r="RCK13" s="89"/>
      <c r="RCL13" s="89"/>
      <c r="RCM13" s="89"/>
      <c r="RCN13" s="89"/>
      <c r="RCO13" s="89"/>
      <c r="RCP13" s="89"/>
      <c r="RCQ13" s="89"/>
      <c r="RCR13" s="89"/>
      <c r="RCS13" s="89"/>
      <c r="RCT13" s="89"/>
      <c r="RCU13" s="89"/>
      <c r="RCV13" s="89"/>
      <c r="RCW13" s="89"/>
      <c r="RCX13" s="89"/>
      <c r="RCY13" s="89"/>
      <c r="RCZ13" s="89"/>
      <c r="RDA13" s="89"/>
      <c r="RDB13" s="89"/>
      <c r="RDC13" s="89"/>
      <c r="RDD13" s="89"/>
      <c r="RDE13" s="89"/>
      <c r="RDF13" s="89"/>
      <c r="RDG13" s="89"/>
      <c r="RDH13" s="89"/>
      <c r="RDI13" s="89"/>
      <c r="RDJ13" s="89"/>
      <c r="RDK13" s="89"/>
      <c r="RDL13" s="89"/>
      <c r="RDM13" s="89"/>
      <c r="RDN13" s="89"/>
      <c r="RDO13" s="89"/>
      <c r="RDP13" s="89"/>
      <c r="RDQ13" s="89"/>
      <c r="RDR13" s="89"/>
      <c r="RDS13" s="89"/>
      <c r="RDT13" s="89"/>
      <c r="RDU13" s="89"/>
      <c r="RDV13" s="89"/>
      <c r="RDW13" s="89"/>
      <c r="RDX13" s="89"/>
      <c r="RDY13" s="89"/>
      <c r="RDZ13" s="89"/>
      <c r="REA13" s="89"/>
      <c r="REB13" s="89"/>
      <c r="REC13" s="89"/>
      <c r="RED13" s="89"/>
      <c r="REE13" s="89"/>
      <c r="REF13" s="89"/>
      <c r="REG13" s="89"/>
      <c r="REH13" s="89"/>
      <c r="REI13" s="89"/>
      <c r="REJ13" s="89"/>
      <c r="REK13" s="89"/>
      <c r="REL13" s="89"/>
      <c r="REM13" s="89"/>
      <c r="REN13" s="89"/>
      <c r="REO13" s="89"/>
      <c r="REP13" s="89"/>
      <c r="REQ13" s="89"/>
      <c r="RER13" s="89"/>
      <c r="RES13" s="89"/>
      <c r="RET13" s="89"/>
      <c r="REU13" s="89"/>
      <c r="REV13" s="89"/>
      <c r="REW13" s="89"/>
      <c r="REX13" s="89"/>
      <c r="REY13" s="89"/>
      <c r="REZ13" s="89"/>
      <c r="RFA13" s="89"/>
      <c r="RFB13" s="89"/>
      <c r="RFC13" s="89"/>
      <c r="RFD13" s="89"/>
      <c r="RFE13" s="89"/>
      <c r="RFF13" s="89"/>
      <c r="RFG13" s="89"/>
      <c r="RFH13" s="89"/>
      <c r="RFI13" s="89"/>
      <c r="RFJ13" s="89"/>
      <c r="RFK13" s="89"/>
      <c r="RFL13" s="89"/>
      <c r="RFM13" s="89"/>
      <c r="RFN13" s="89"/>
      <c r="RFO13" s="89"/>
      <c r="RFP13" s="89"/>
      <c r="RFQ13" s="89"/>
      <c r="RFR13" s="89"/>
      <c r="RFS13" s="89"/>
      <c r="RFT13" s="89"/>
      <c r="RFU13" s="89"/>
      <c r="RFV13" s="89"/>
      <c r="RFW13" s="89"/>
      <c r="RFX13" s="89"/>
      <c r="RFY13" s="89"/>
      <c r="RFZ13" s="89"/>
      <c r="RGA13" s="89"/>
      <c r="RGB13" s="89"/>
      <c r="RGC13" s="89"/>
      <c r="RGD13" s="89"/>
      <c r="RGE13" s="89"/>
      <c r="RGF13" s="89"/>
      <c r="RGG13" s="89"/>
      <c r="RGH13" s="89"/>
      <c r="RGI13" s="89"/>
      <c r="RGJ13" s="89"/>
      <c r="RGK13" s="89"/>
      <c r="RGL13" s="89"/>
      <c r="RGM13" s="89"/>
      <c r="RGN13" s="89"/>
      <c r="RGO13" s="89"/>
      <c r="RGP13" s="89"/>
      <c r="RGQ13" s="89"/>
      <c r="RGR13" s="89"/>
      <c r="RGS13" s="89"/>
      <c r="RGT13" s="89"/>
      <c r="RGU13" s="89"/>
      <c r="RGV13" s="89"/>
      <c r="RGW13" s="89"/>
      <c r="RGX13" s="89"/>
      <c r="RGY13" s="89"/>
      <c r="RGZ13" s="89"/>
      <c r="RHA13" s="89"/>
      <c r="RHB13" s="89"/>
      <c r="RHC13" s="89"/>
      <c r="RHD13" s="89"/>
      <c r="RHE13" s="89"/>
      <c r="RHF13" s="89"/>
      <c r="RHG13" s="89"/>
      <c r="RHH13" s="89"/>
      <c r="RHI13" s="89"/>
      <c r="RHJ13" s="89"/>
      <c r="RHK13" s="89"/>
      <c r="RHL13" s="89"/>
      <c r="RHM13" s="89"/>
      <c r="RHN13" s="89"/>
      <c r="RHO13" s="89"/>
      <c r="RHP13" s="89"/>
      <c r="RHQ13" s="89"/>
      <c r="RHR13" s="89"/>
      <c r="RHS13" s="89"/>
      <c r="RHT13" s="89"/>
      <c r="RHU13" s="89"/>
      <c r="RHV13" s="89"/>
      <c r="RHW13" s="89"/>
      <c r="RHX13" s="89"/>
      <c r="RHY13" s="89"/>
      <c r="RHZ13" s="89"/>
      <c r="RIA13" s="89"/>
      <c r="RIB13" s="89"/>
      <c r="RIC13" s="89"/>
      <c r="RID13" s="89"/>
      <c r="RIE13" s="89"/>
      <c r="RIF13" s="89"/>
      <c r="RIG13" s="89"/>
      <c r="RIH13" s="89"/>
      <c r="RII13" s="89"/>
      <c r="RIJ13" s="89"/>
      <c r="RIK13" s="89"/>
      <c r="RIL13" s="89"/>
      <c r="RIM13" s="89"/>
      <c r="RIN13" s="89"/>
      <c r="RIO13" s="89"/>
      <c r="RIP13" s="89"/>
      <c r="RIQ13" s="89"/>
      <c r="RIR13" s="89"/>
      <c r="RIS13" s="89"/>
      <c r="RIT13" s="89"/>
      <c r="RIU13" s="89"/>
      <c r="RIV13" s="89"/>
      <c r="RIW13" s="89"/>
      <c r="RIX13" s="89"/>
      <c r="RIY13" s="89"/>
      <c r="RIZ13" s="89"/>
      <c r="RJA13" s="89"/>
      <c r="RJB13" s="89"/>
      <c r="RJC13" s="89"/>
      <c r="RJD13" s="89"/>
      <c r="RJE13" s="89"/>
      <c r="RJF13" s="89"/>
      <c r="RJG13" s="89"/>
      <c r="RJH13" s="89"/>
      <c r="RJI13" s="89"/>
      <c r="RJJ13" s="89"/>
      <c r="RJK13" s="89"/>
      <c r="RJL13" s="89"/>
      <c r="RJM13" s="89"/>
      <c r="RJN13" s="89"/>
      <c r="RJO13" s="89"/>
      <c r="RJP13" s="89"/>
      <c r="RJQ13" s="89"/>
      <c r="RJR13" s="89"/>
      <c r="RJS13" s="89"/>
      <c r="RJT13" s="89"/>
      <c r="RJU13" s="89"/>
      <c r="RJV13" s="89"/>
      <c r="RJW13" s="89"/>
      <c r="RJX13" s="89"/>
      <c r="RJY13" s="89"/>
      <c r="RJZ13" s="89"/>
      <c r="RKA13" s="89"/>
      <c r="RKB13" s="89"/>
      <c r="RKC13" s="89"/>
      <c r="RKD13" s="89"/>
      <c r="RKE13" s="89"/>
      <c r="RKF13" s="89"/>
      <c r="RKG13" s="89"/>
      <c r="RKH13" s="89"/>
      <c r="RKI13" s="89"/>
      <c r="RKJ13" s="89"/>
      <c r="RKK13" s="89"/>
      <c r="RKL13" s="89"/>
      <c r="RKM13" s="89"/>
      <c r="RKN13" s="89"/>
      <c r="RKO13" s="89"/>
      <c r="RKP13" s="89"/>
      <c r="RKQ13" s="89"/>
      <c r="RKR13" s="89"/>
      <c r="RKS13" s="89"/>
      <c r="RKT13" s="89"/>
      <c r="RKU13" s="89"/>
      <c r="RKV13" s="89"/>
      <c r="RKW13" s="89"/>
      <c r="RKX13" s="89"/>
      <c r="RKY13" s="89"/>
      <c r="RKZ13" s="89"/>
      <c r="RLA13" s="89"/>
      <c r="RLB13" s="89"/>
      <c r="RLC13" s="89"/>
      <c r="RLD13" s="89"/>
      <c r="RLE13" s="89"/>
      <c r="RLF13" s="89"/>
      <c r="RLG13" s="89"/>
      <c r="RLH13" s="89"/>
      <c r="RLI13" s="89"/>
      <c r="RLJ13" s="89"/>
      <c r="RLK13" s="89"/>
      <c r="RLL13" s="89"/>
      <c r="RLM13" s="89"/>
      <c r="RLN13" s="89"/>
      <c r="RLO13" s="89"/>
      <c r="RLP13" s="89"/>
      <c r="RLQ13" s="89"/>
      <c r="RLR13" s="89"/>
      <c r="RLS13" s="89"/>
      <c r="RLT13" s="89"/>
      <c r="RLU13" s="89"/>
      <c r="RLV13" s="89"/>
      <c r="RLW13" s="89"/>
      <c r="RLX13" s="89"/>
      <c r="RLY13" s="89"/>
      <c r="RLZ13" s="89"/>
      <c r="RMA13" s="89"/>
      <c r="RMB13" s="89"/>
      <c r="RMC13" s="89"/>
      <c r="RMD13" s="89"/>
      <c r="RME13" s="89"/>
      <c r="RMF13" s="89"/>
      <c r="RMG13" s="89"/>
      <c r="RMH13" s="89"/>
      <c r="RMI13" s="89"/>
      <c r="RMJ13" s="89"/>
      <c r="RMK13" s="89"/>
      <c r="RML13" s="89"/>
      <c r="RMM13" s="89"/>
      <c r="RMN13" s="89"/>
      <c r="RMO13" s="89"/>
      <c r="RMP13" s="89"/>
      <c r="RMQ13" s="89"/>
      <c r="RMR13" s="89"/>
      <c r="RMS13" s="89"/>
      <c r="RMT13" s="89"/>
      <c r="RMU13" s="89"/>
      <c r="RMV13" s="89"/>
      <c r="RMW13" s="89"/>
      <c r="RMX13" s="89"/>
      <c r="RMY13" s="89"/>
      <c r="RMZ13" s="89"/>
      <c r="RNA13" s="89"/>
      <c r="RNB13" s="89"/>
      <c r="RNC13" s="89"/>
      <c r="RND13" s="89"/>
      <c r="RNE13" s="89"/>
      <c r="RNF13" s="89"/>
      <c r="RNG13" s="89"/>
      <c r="RNH13" s="89"/>
      <c r="RNI13" s="89"/>
      <c r="RNJ13" s="89"/>
      <c r="RNK13" s="89"/>
      <c r="RNL13" s="89"/>
      <c r="RNM13" s="89"/>
      <c r="RNN13" s="89"/>
      <c r="RNO13" s="89"/>
      <c r="RNP13" s="89"/>
      <c r="RNQ13" s="89"/>
      <c r="RNR13" s="89"/>
      <c r="RNS13" s="89"/>
      <c r="RNT13" s="89"/>
      <c r="RNU13" s="89"/>
      <c r="RNV13" s="89"/>
      <c r="RNW13" s="89"/>
      <c r="RNX13" s="89"/>
      <c r="RNY13" s="89"/>
      <c r="RNZ13" s="89"/>
      <c r="ROA13" s="89"/>
      <c r="ROB13" s="89"/>
      <c r="ROC13" s="89"/>
      <c r="ROD13" s="89"/>
      <c r="ROE13" s="89"/>
      <c r="ROF13" s="89"/>
      <c r="ROG13" s="89"/>
      <c r="ROH13" s="89"/>
      <c r="ROI13" s="89"/>
      <c r="ROJ13" s="89"/>
      <c r="ROK13" s="89"/>
      <c r="ROL13" s="89"/>
      <c r="ROM13" s="89"/>
      <c r="RON13" s="89"/>
      <c r="ROO13" s="89"/>
      <c r="ROP13" s="89"/>
      <c r="ROQ13" s="89"/>
      <c r="ROR13" s="89"/>
      <c r="ROS13" s="89"/>
      <c r="ROT13" s="89"/>
      <c r="ROU13" s="89"/>
      <c r="ROV13" s="89"/>
      <c r="ROW13" s="89"/>
      <c r="ROX13" s="89"/>
      <c r="ROY13" s="89"/>
      <c r="ROZ13" s="89"/>
      <c r="RPA13" s="89"/>
      <c r="RPB13" s="89"/>
      <c r="RPC13" s="89"/>
      <c r="RPD13" s="89"/>
      <c r="RPE13" s="89"/>
      <c r="RPF13" s="89"/>
      <c r="RPG13" s="89"/>
      <c r="RPH13" s="89"/>
      <c r="RPI13" s="89"/>
      <c r="RPJ13" s="89"/>
      <c r="RPK13" s="89"/>
      <c r="RPL13" s="89"/>
      <c r="RPM13" s="89"/>
      <c r="RPN13" s="89"/>
      <c r="RPO13" s="89"/>
      <c r="RPP13" s="89"/>
      <c r="RPQ13" s="89"/>
      <c r="RPR13" s="89"/>
      <c r="RPS13" s="89"/>
      <c r="RPT13" s="89"/>
      <c r="RPU13" s="89"/>
      <c r="RPV13" s="89"/>
      <c r="RPW13" s="89"/>
      <c r="RPX13" s="89"/>
      <c r="RPY13" s="89"/>
      <c r="RPZ13" s="89"/>
      <c r="RQA13" s="89"/>
      <c r="RQB13" s="89"/>
      <c r="RQC13" s="89"/>
      <c r="RQD13" s="89"/>
      <c r="RQE13" s="89"/>
      <c r="RQF13" s="89"/>
      <c r="RQG13" s="89"/>
      <c r="RQH13" s="89"/>
      <c r="RQI13" s="89"/>
      <c r="RQJ13" s="89"/>
      <c r="RQK13" s="89"/>
      <c r="RQL13" s="89"/>
      <c r="RQM13" s="89"/>
      <c r="RQN13" s="89"/>
      <c r="RQO13" s="89"/>
      <c r="RQP13" s="89"/>
      <c r="RQQ13" s="89"/>
      <c r="RQR13" s="89"/>
      <c r="RQS13" s="89"/>
      <c r="RQT13" s="89"/>
      <c r="RQU13" s="89"/>
      <c r="RQV13" s="89"/>
      <c r="RQW13" s="89"/>
      <c r="RQX13" s="89"/>
      <c r="RQY13" s="89"/>
      <c r="RQZ13" s="89"/>
      <c r="RRA13" s="89"/>
      <c r="RRB13" s="89"/>
      <c r="RRC13" s="89"/>
      <c r="RRD13" s="89"/>
      <c r="RRE13" s="89"/>
      <c r="RRF13" s="89"/>
      <c r="RRG13" s="89"/>
      <c r="RRH13" s="89"/>
      <c r="RRI13" s="89"/>
      <c r="RRJ13" s="89"/>
      <c r="RRK13" s="89"/>
      <c r="RRL13" s="89"/>
      <c r="RRM13" s="89"/>
      <c r="RRN13" s="89"/>
      <c r="RRO13" s="89"/>
      <c r="RRP13" s="89"/>
      <c r="RRQ13" s="89"/>
      <c r="RRR13" s="89"/>
      <c r="RRS13" s="89"/>
      <c r="RRT13" s="89"/>
      <c r="RRU13" s="89"/>
      <c r="RRV13" s="89"/>
      <c r="RRW13" s="89"/>
      <c r="RRX13" s="89"/>
      <c r="RRY13" s="89"/>
      <c r="RRZ13" s="89"/>
      <c r="RSA13" s="89"/>
      <c r="RSB13" s="89"/>
      <c r="RSC13" s="89"/>
      <c r="RSD13" s="89"/>
      <c r="RSE13" s="89"/>
      <c r="RSF13" s="89"/>
      <c r="RSG13" s="89"/>
      <c r="RSH13" s="89"/>
      <c r="RSI13" s="89"/>
      <c r="RSJ13" s="89"/>
      <c r="RSK13" s="89"/>
      <c r="RSL13" s="89"/>
      <c r="RSM13" s="89"/>
      <c r="RSN13" s="89"/>
      <c r="RSO13" s="89"/>
      <c r="RSP13" s="89"/>
      <c r="RSQ13" s="89"/>
      <c r="RSR13" s="89"/>
      <c r="RSS13" s="89"/>
      <c r="RST13" s="89"/>
      <c r="RSU13" s="89"/>
      <c r="RSV13" s="89"/>
      <c r="RSW13" s="89"/>
      <c r="RSX13" s="89"/>
      <c r="RSY13" s="89"/>
      <c r="RSZ13" s="89"/>
      <c r="RTA13" s="89"/>
      <c r="RTB13" s="89"/>
      <c r="RTC13" s="89"/>
      <c r="RTD13" s="89"/>
      <c r="RTE13" s="89"/>
      <c r="RTF13" s="89"/>
      <c r="RTG13" s="89"/>
      <c r="RTH13" s="89"/>
      <c r="RTI13" s="89"/>
      <c r="RTJ13" s="89"/>
      <c r="RTK13" s="89"/>
      <c r="RTL13" s="89"/>
      <c r="RTM13" s="89"/>
      <c r="RTN13" s="89"/>
      <c r="RTO13" s="89"/>
      <c r="RTP13" s="89"/>
      <c r="RTQ13" s="89"/>
      <c r="RTR13" s="89"/>
      <c r="RTS13" s="89"/>
      <c r="RTT13" s="89"/>
      <c r="RTU13" s="89"/>
      <c r="RTV13" s="89"/>
      <c r="RTW13" s="89"/>
      <c r="RTX13" s="89"/>
      <c r="RTY13" s="89"/>
      <c r="RTZ13" s="89"/>
      <c r="RUA13" s="89"/>
      <c r="RUB13" s="89"/>
      <c r="RUC13" s="89"/>
      <c r="RUD13" s="89"/>
      <c r="RUE13" s="89"/>
      <c r="RUF13" s="89"/>
      <c r="RUG13" s="89"/>
      <c r="RUH13" s="89"/>
      <c r="RUI13" s="89"/>
      <c r="RUJ13" s="89"/>
      <c r="RUK13" s="89"/>
      <c r="RUL13" s="89"/>
      <c r="RUM13" s="89"/>
      <c r="RUN13" s="89"/>
      <c r="RUO13" s="89"/>
      <c r="RUP13" s="89"/>
      <c r="RUQ13" s="89"/>
      <c r="RUR13" s="89"/>
      <c r="RUS13" s="89"/>
      <c r="RUT13" s="89"/>
      <c r="RUU13" s="89"/>
      <c r="RUV13" s="89"/>
      <c r="RUW13" s="89"/>
      <c r="RUX13" s="89"/>
      <c r="RUY13" s="89"/>
      <c r="RUZ13" s="89"/>
      <c r="RVA13" s="89"/>
      <c r="RVB13" s="89"/>
      <c r="RVC13" s="89"/>
      <c r="RVD13" s="89"/>
      <c r="RVE13" s="89"/>
      <c r="RVF13" s="89"/>
      <c r="RVG13" s="89"/>
      <c r="RVH13" s="89"/>
      <c r="RVI13" s="89"/>
      <c r="RVJ13" s="89"/>
      <c r="RVK13" s="89"/>
      <c r="RVL13" s="89"/>
      <c r="RVM13" s="89"/>
      <c r="RVN13" s="89"/>
      <c r="RVO13" s="89"/>
      <c r="RVP13" s="89"/>
      <c r="RVQ13" s="89"/>
      <c r="RVR13" s="89"/>
      <c r="RVS13" s="89"/>
      <c r="RVT13" s="89"/>
      <c r="RVU13" s="89"/>
      <c r="RVV13" s="89"/>
      <c r="RVW13" s="89"/>
      <c r="RVX13" s="89"/>
      <c r="RVY13" s="89"/>
      <c r="RVZ13" s="89"/>
      <c r="RWA13" s="89"/>
      <c r="RWB13" s="89"/>
      <c r="RWC13" s="89"/>
      <c r="RWD13" s="89"/>
      <c r="RWE13" s="89"/>
      <c r="RWF13" s="89"/>
      <c r="RWG13" s="89"/>
      <c r="RWH13" s="89"/>
      <c r="RWI13" s="89"/>
      <c r="RWJ13" s="89"/>
      <c r="RWK13" s="89"/>
      <c r="RWL13" s="89"/>
      <c r="RWM13" s="89"/>
      <c r="RWN13" s="89"/>
      <c r="RWO13" s="89"/>
      <c r="RWP13" s="89"/>
      <c r="RWQ13" s="89"/>
      <c r="RWR13" s="89"/>
      <c r="RWS13" s="89"/>
      <c r="RWT13" s="89"/>
      <c r="RWU13" s="89"/>
      <c r="RWV13" s="89"/>
      <c r="RWW13" s="89"/>
      <c r="RWX13" s="89"/>
      <c r="RWY13" s="89"/>
      <c r="RWZ13" s="89"/>
      <c r="RXA13" s="89"/>
      <c r="RXB13" s="89"/>
      <c r="RXC13" s="89"/>
      <c r="RXD13" s="89"/>
      <c r="RXE13" s="89"/>
      <c r="RXF13" s="89"/>
      <c r="RXG13" s="89"/>
      <c r="RXH13" s="89"/>
      <c r="RXI13" s="89"/>
      <c r="RXJ13" s="89"/>
      <c r="RXK13" s="89"/>
      <c r="RXL13" s="89"/>
      <c r="RXM13" s="89"/>
      <c r="RXN13" s="89"/>
      <c r="RXO13" s="89"/>
      <c r="RXP13" s="89"/>
      <c r="RXQ13" s="89"/>
      <c r="RXR13" s="89"/>
      <c r="RXS13" s="89"/>
      <c r="RXT13" s="89"/>
      <c r="RXU13" s="89"/>
      <c r="RXV13" s="89"/>
      <c r="RXW13" s="89"/>
      <c r="RXX13" s="89"/>
      <c r="RXY13" s="89"/>
      <c r="RXZ13" s="89"/>
      <c r="RYA13" s="89"/>
      <c r="RYB13" s="89"/>
      <c r="RYC13" s="89"/>
      <c r="RYD13" s="89"/>
      <c r="RYE13" s="89"/>
      <c r="RYF13" s="89"/>
      <c r="RYG13" s="89"/>
      <c r="RYH13" s="89"/>
      <c r="RYI13" s="89"/>
      <c r="RYJ13" s="89"/>
      <c r="RYK13" s="89"/>
      <c r="RYL13" s="89"/>
      <c r="RYM13" s="89"/>
      <c r="RYN13" s="89"/>
      <c r="RYO13" s="89"/>
      <c r="RYP13" s="89"/>
      <c r="RYQ13" s="89"/>
      <c r="RYR13" s="89"/>
      <c r="RYS13" s="89"/>
      <c r="RYT13" s="89"/>
      <c r="RYU13" s="89"/>
      <c r="RYV13" s="89"/>
      <c r="RYW13" s="89"/>
      <c r="RYX13" s="89"/>
      <c r="RYY13" s="89"/>
      <c r="RYZ13" s="89"/>
      <c r="RZA13" s="89"/>
      <c r="RZB13" s="89"/>
      <c r="RZC13" s="89"/>
      <c r="RZD13" s="89"/>
      <c r="RZE13" s="89"/>
      <c r="RZF13" s="89"/>
      <c r="RZG13" s="89"/>
      <c r="RZH13" s="89"/>
      <c r="RZI13" s="89"/>
      <c r="RZJ13" s="89"/>
      <c r="RZK13" s="89"/>
      <c r="RZL13" s="89"/>
      <c r="RZM13" s="89"/>
      <c r="RZN13" s="89"/>
      <c r="RZO13" s="89"/>
      <c r="RZP13" s="89"/>
      <c r="RZQ13" s="89"/>
      <c r="RZR13" s="89"/>
      <c r="RZS13" s="89"/>
      <c r="RZT13" s="89"/>
      <c r="RZU13" s="89"/>
      <c r="RZV13" s="89"/>
      <c r="RZW13" s="89"/>
      <c r="RZX13" s="89"/>
      <c r="RZY13" s="89"/>
      <c r="RZZ13" s="89"/>
      <c r="SAA13" s="89"/>
      <c r="SAB13" s="89"/>
      <c r="SAC13" s="89"/>
      <c r="SAD13" s="89"/>
      <c r="SAE13" s="89"/>
      <c r="SAF13" s="89"/>
      <c r="SAG13" s="89"/>
      <c r="SAH13" s="89"/>
      <c r="SAI13" s="89"/>
      <c r="SAJ13" s="89"/>
      <c r="SAK13" s="89"/>
      <c r="SAL13" s="89"/>
      <c r="SAM13" s="89"/>
      <c r="SAN13" s="89"/>
      <c r="SAO13" s="89"/>
      <c r="SAP13" s="89"/>
      <c r="SAQ13" s="89"/>
      <c r="SAR13" s="89"/>
      <c r="SAS13" s="89"/>
      <c r="SAT13" s="89"/>
      <c r="SAU13" s="89"/>
      <c r="SAV13" s="89"/>
      <c r="SAW13" s="89"/>
      <c r="SAX13" s="89"/>
      <c r="SAY13" s="89"/>
      <c r="SAZ13" s="89"/>
      <c r="SBA13" s="89"/>
      <c r="SBB13" s="89"/>
      <c r="SBC13" s="89"/>
      <c r="SBD13" s="89"/>
      <c r="SBE13" s="89"/>
      <c r="SBF13" s="89"/>
      <c r="SBG13" s="89"/>
      <c r="SBH13" s="89"/>
      <c r="SBI13" s="89"/>
      <c r="SBJ13" s="89"/>
      <c r="SBK13" s="89"/>
      <c r="SBL13" s="89"/>
      <c r="SBM13" s="89"/>
      <c r="SBN13" s="89"/>
      <c r="SBO13" s="89"/>
      <c r="SBP13" s="89"/>
      <c r="SBQ13" s="89"/>
      <c r="SBR13" s="89"/>
      <c r="SBS13" s="89"/>
      <c r="SBT13" s="89"/>
      <c r="SBU13" s="89"/>
      <c r="SBV13" s="89"/>
      <c r="SBW13" s="89"/>
      <c r="SBX13" s="89"/>
      <c r="SBY13" s="89"/>
      <c r="SBZ13" s="89"/>
      <c r="SCA13" s="89"/>
      <c r="SCB13" s="89"/>
      <c r="SCC13" s="89"/>
      <c r="SCD13" s="89"/>
      <c r="SCE13" s="89"/>
      <c r="SCF13" s="89"/>
      <c r="SCG13" s="89"/>
      <c r="SCH13" s="89"/>
      <c r="SCI13" s="89"/>
      <c r="SCJ13" s="89"/>
      <c r="SCK13" s="89"/>
      <c r="SCL13" s="89"/>
      <c r="SCM13" s="89"/>
      <c r="SCN13" s="89"/>
      <c r="SCO13" s="89"/>
      <c r="SCP13" s="89"/>
      <c r="SCQ13" s="89"/>
      <c r="SCR13" s="89"/>
      <c r="SCS13" s="89"/>
      <c r="SCT13" s="89"/>
      <c r="SCU13" s="89"/>
      <c r="SCV13" s="89"/>
      <c r="SCW13" s="89"/>
      <c r="SCX13" s="89"/>
      <c r="SCY13" s="89"/>
      <c r="SCZ13" s="89"/>
      <c r="SDA13" s="89"/>
      <c r="SDB13" s="89"/>
      <c r="SDC13" s="89"/>
      <c r="SDD13" s="89"/>
      <c r="SDE13" s="89"/>
      <c r="SDF13" s="89"/>
      <c r="SDG13" s="89"/>
      <c r="SDH13" s="89"/>
      <c r="SDI13" s="89"/>
      <c r="SDJ13" s="89"/>
      <c r="SDK13" s="89"/>
      <c r="SDL13" s="89"/>
      <c r="SDM13" s="89"/>
      <c r="SDN13" s="89"/>
      <c r="SDO13" s="89"/>
      <c r="SDP13" s="89"/>
      <c r="SDQ13" s="89"/>
      <c r="SDR13" s="89"/>
      <c r="SDS13" s="89"/>
      <c r="SDT13" s="89"/>
      <c r="SDU13" s="89"/>
      <c r="SDV13" s="89"/>
      <c r="SDW13" s="89"/>
      <c r="SDX13" s="89"/>
      <c r="SDY13" s="89"/>
      <c r="SDZ13" s="89"/>
      <c r="SEA13" s="89"/>
      <c r="SEB13" s="89"/>
      <c r="SEC13" s="89"/>
      <c r="SED13" s="89"/>
      <c r="SEE13" s="89"/>
      <c r="SEF13" s="89"/>
      <c r="SEG13" s="89"/>
      <c r="SEH13" s="89"/>
      <c r="SEI13" s="89"/>
      <c r="SEJ13" s="89"/>
      <c r="SEK13" s="89"/>
      <c r="SEL13" s="89"/>
      <c r="SEM13" s="89"/>
      <c r="SEN13" s="89"/>
      <c r="SEO13" s="89"/>
      <c r="SEP13" s="89"/>
      <c r="SEQ13" s="89"/>
      <c r="SER13" s="89"/>
      <c r="SES13" s="89"/>
      <c r="SET13" s="89"/>
      <c r="SEU13" s="89"/>
      <c r="SEV13" s="89"/>
      <c r="SEW13" s="89"/>
      <c r="SEX13" s="89"/>
      <c r="SEY13" s="89"/>
      <c r="SEZ13" s="89"/>
      <c r="SFA13" s="89"/>
      <c r="SFB13" s="89"/>
      <c r="SFC13" s="89"/>
      <c r="SFD13" s="89"/>
      <c r="SFE13" s="89"/>
      <c r="SFF13" s="89"/>
      <c r="SFG13" s="89"/>
      <c r="SFH13" s="89"/>
      <c r="SFI13" s="89"/>
      <c r="SFJ13" s="89"/>
      <c r="SFK13" s="89"/>
      <c r="SFL13" s="89"/>
      <c r="SFM13" s="89"/>
      <c r="SFN13" s="89"/>
      <c r="SFO13" s="89"/>
      <c r="SFP13" s="89"/>
      <c r="SFQ13" s="89"/>
      <c r="SFR13" s="89"/>
      <c r="SFS13" s="89"/>
      <c r="SFT13" s="89"/>
      <c r="SFU13" s="89"/>
      <c r="SFV13" s="89"/>
      <c r="SFW13" s="89"/>
      <c r="SFX13" s="89"/>
      <c r="SFY13" s="89"/>
      <c r="SFZ13" s="89"/>
      <c r="SGA13" s="89"/>
      <c r="SGB13" s="89"/>
      <c r="SGC13" s="89"/>
      <c r="SGD13" s="89"/>
      <c r="SGE13" s="89"/>
      <c r="SGF13" s="89"/>
      <c r="SGG13" s="89"/>
      <c r="SGH13" s="89"/>
      <c r="SGI13" s="89"/>
      <c r="SGJ13" s="89"/>
      <c r="SGK13" s="89"/>
      <c r="SGL13" s="89"/>
      <c r="SGM13" s="89"/>
      <c r="SGN13" s="89"/>
      <c r="SGO13" s="89"/>
      <c r="SGP13" s="89"/>
      <c r="SGQ13" s="89"/>
      <c r="SGR13" s="89"/>
      <c r="SGS13" s="89"/>
      <c r="SGT13" s="89"/>
      <c r="SGU13" s="89"/>
      <c r="SGV13" s="89"/>
      <c r="SGW13" s="89"/>
      <c r="SGX13" s="89"/>
      <c r="SGY13" s="89"/>
      <c r="SGZ13" s="89"/>
      <c r="SHA13" s="89"/>
      <c r="SHB13" s="89"/>
      <c r="SHC13" s="89"/>
      <c r="SHD13" s="89"/>
      <c r="SHE13" s="89"/>
      <c r="SHF13" s="89"/>
      <c r="SHG13" s="89"/>
      <c r="SHH13" s="89"/>
      <c r="SHI13" s="89"/>
      <c r="SHJ13" s="89"/>
      <c r="SHK13" s="89"/>
      <c r="SHL13" s="89"/>
      <c r="SHM13" s="89"/>
      <c r="SHN13" s="89"/>
      <c r="SHO13" s="89"/>
      <c r="SHP13" s="89"/>
      <c r="SHQ13" s="89"/>
      <c r="SHR13" s="89"/>
      <c r="SHS13" s="89"/>
      <c r="SHT13" s="89"/>
      <c r="SHU13" s="89"/>
      <c r="SHV13" s="89"/>
      <c r="SHW13" s="89"/>
      <c r="SHX13" s="89"/>
      <c r="SHY13" s="89"/>
      <c r="SHZ13" s="89"/>
      <c r="SIA13" s="89"/>
      <c r="SIB13" s="89"/>
      <c r="SIC13" s="89"/>
      <c r="SID13" s="89"/>
      <c r="SIE13" s="89"/>
      <c r="SIF13" s="89"/>
      <c r="SIG13" s="89"/>
      <c r="SIH13" s="89"/>
      <c r="SII13" s="89"/>
      <c r="SIJ13" s="89"/>
      <c r="SIK13" s="89"/>
      <c r="SIL13" s="89"/>
      <c r="SIM13" s="89"/>
      <c r="SIN13" s="89"/>
      <c r="SIO13" s="89"/>
      <c r="SIP13" s="89"/>
      <c r="SIQ13" s="89"/>
      <c r="SIR13" s="89"/>
      <c r="SIS13" s="89"/>
      <c r="SIT13" s="89"/>
      <c r="SIU13" s="89"/>
      <c r="SIV13" s="89"/>
      <c r="SIW13" s="89"/>
      <c r="SIX13" s="89"/>
      <c r="SIY13" s="89"/>
      <c r="SIZ13" s="89"/>
      <c r="SJA13" s="89"/>
      <c r="SJB13" s="89"/>
      <c r="SJC13" s="89"/>
      <c r="SJD13" s="89"/>
      <c r="SJE13" s="89"/>
      <c r="SJF13" s="89"/>
      <c r="SJG13" s="89"/>
      <c r="SJH13" s="89"/>
      <c r="SJI13" s="89"/>
      <c r="SJJ13" s="89"/>
      <c r="SJK13" s="89"/>
      <c r="SJL13" s="89"/>
      <c r="SJM13" s="89"/>
      <c r="SJN13" s="89"/>
      <c r="SJO13" s="89"/>
      <c r="SJP13" s="89"/>
      <c r="SJQ13" s="89"/>
      <c r="SJR13" s="89"/>
      <c r="SJS13" s="89"/>
      <c r="SJT13" s="89"/>
      <c r="SJU13" s="89"/>
      <c r="SJV13" s="89"/>
      <c r="SJW13" s="89"/>
      <c r="SJX13" s="89"/>
      <c r="SJY13" s="89"/>
      <c r="SJZ13" s="89"/>
      <c r="SKA13" s="89"/>
      <c r="SKB13" s="89"/>
      <c r="SKC13" s="89"/>
      <c r="SKD13" s="89"/>
      <c r="SKE13" s="89"/>
      <c r="SKF13" s="89"/>
      <c r="SKG13" s="89"/>
      <c r="SKH13" s="89"/>
      <c r="SKI13" s="89"/>
      <c r="SKJ13" s="89"/>
      <c r="SKK13" s="89"/>
      <c r="SKL13" s="89"/>
      <c r="SKM13" s="89"/>
      <c r="SKN13" s="89"/>
      <c r="SKO13" s="89"/>
      <c r="SKP13" s="89"/>
      <c r="SKQ13" s="89"/>
      <c r="SKR13" s="89"/>
      <c r="SKS13" s="89"/>
      <c r="SKT13" s="89"/>
      <c r="SKU13" s="89"/>
      <c r="SKV13" s="89"/>
      <c r="SKW13" s="89"/>
      <c r="SKX13" s="89"/>
      <c r="SKY13" s="89"/>
      <c r="SKZ13" s="89"/>
      <c r="SLA13" s="89"/>
      <c r="SLB13" s="89"/>
      <c r="SLC13" s="89"/>
      <c r="SLD13" s="89"/>
      <c r="SLE13" s="89"/>
      <c r="SLF13" s="89"/>
      <c r="SLG13" s="89"/>
      <c r="SLH13" s="89"/>
      <c r="SLI13" s="89"/>
      <c r="SLJ13" s="89"/>
      <c r="SLK13" s="89"/>
      <c r="SLL13" s="89"/>
      <c r="SLM13" s="89"/>
      <c r="SLN13" s="89"/>
      <c r="SLO13" s="89"/>
      <c r="SLP13" s="89"/>
      <c r="SLQ13" s="89"/>
      <c r="SLR13" s="89"/>
      <c r="SLS13" s="89"/>
      <c r="SLT13" s="89"/>
      <c r="SLU13" s="89"/>
      <c r="SLV13" s="89"/>
      <c r="SLW13" s="89"/>
      <c r="SLX13" s="89"/>
      <c r="SLY13" s="89"/>
      <c r="SLZ13" s="89"/>
      <c r="SMA13" s="89"/>
      <c r="SMB13" s="89"/>
      <c r="SMC13" s="89"/>
      <c r="SMD13" s="89"/>
      <c r="SME13" s="89"/>
      <c r="SMF13" s="89"/>
      <c r="SMG13" s="89"/>
      <c r="SMH13" s="89"/>
      <c r="SMI13" s="89"/>
      <c r="SMJ13" s="89"/>
      <c r="SMK13" s="89"/>
      <c r="SML13" s="89"/>
      <c r="SMM13" s="89"/>
      <c r="SMN13" s="89"/>
      <c r="SMO13" s="89"/>
      <c r="SMP13" s="89"/>
      <c r="SMQ13" s="89"/>
      <c r="SMR13" s="89"/>
      <c r="SMS13" s="89"/>
      <c r="SMT13" s="89"/>
      <c r="SMU13" s="89"/>
      <c r="SMV13" s="89"/>
      <c r="SMW13" s="89"/>
      <c r="SMX13" s="89"/>
      <c r="SMY13" s="89"/>
      <c r="SMZ13" s="89"/>
      <c r="SNA13" s="89"/>
      <c r="SNB13" s="89"/>
      <c r="SNC13" s="89"/>
      <c r="SND13" s="89"/>
      <c r="SNE13" s="89"/>
      <c r="SNF13" s="89"/>
      <c r="SNG13" s="89"/>
      <c r="SNH13" s="89"/>
      <c r="SNI13" s="89"/>
      <c r="SNJ13" s="89"/>
      <c r="SNK13" s="89"/>
      <c r="SNL13" s="89"/>
      <c r="SNM13" s="89"/>
      <c r="SNN13" s="89"/>
      <c r="SNO13" s="89"/>
      <c r="SNP13" s="89"/>
      <c r="SNQ13" s="89"/>
      <c r="SNR13" s="89"/>
      <c r="SNS13" s="89"/>
      <c r="SNT13" s="89"/>
      <c r="SNU13" s="89"/>
      <c r="SNV13" s="89"/>
      <c r="SNW13" s="89"/>
      <c r="SNX13" s="89"/>
      <c r="SNY13" s="89"/>
      <c r="SNZ13" s="89"/>
      <c r="SOA13" s="89"/>
      <c r="SOB13" s="89"/>
      <c r="SOC13" s="89"/>
      <c r="SOD13" s="89"/>
      <c r="SOE13" s="89"/>
      <c r="SOF13" s="89"/>
      <c r="SOG13" s="89"/>
      <c r="SOH13" s="89"/>
      <c r="SOI13" s="89"/>
      <c r="SOJ13" s="89"/>
      <c r="SOK13" s="89"/>
      <c r="SOL13" s="89"/>
      <c r="SOM13" s="89"/>
      <c r="SON13" s="89"/>
      <c r="SOO13" s="89"/>
      <c r="SOP13" s="89"/>
      <c r="SOQ13" s="89"/>
      <c r="SOR13" s="89"/>
      <c r="SOS13" s="89"/>
      <c r="SOT13" s="89"/>
      <c r="SOU13" s="89"/>
      <c r="SOV13" s="89"/>
      <c r="SOW13" s="89"/>
      <c r="SOX13" s="89"/>
      <c r="SOY13" s="89"/>
      <c r="SOZ13" s="89"/>
      <c r="SPA13" s="89"/>
      <c r="SPB13" s="89"/>
      <c r="SPC13" s="89"/>
      <c r="SPD13" s="89"/>
      <c r="SPE13" s="89"/>
      <c r="SPF13" s="89"/>
      <c r="SPG13" s="89"/>
      <c r="SPH13" s="89"/>
      <c r="SPI13" s="89"/>
      <c r="SPJ13" s="89"/>
      <c r="SPK13" s="89"/>
      <c r="SPL13" s="89"/>
      <c r="SPM13" s="89"/>
      <c r="SPN13" s="89"/>
      <c r="SPO13" s="89"/>
      <c r="SPP13" s="89"/>
      <c r="SPQ13" s="89"/>
      <c r="SPR13" s="89"/>
      <c r="SPS13" s="89"/>
      <c r="SPT13" s="89"/>
      <c r="SPU13" s="89"/>
      <c r="SPV13" s="89"/>
      <c r="SPW13" s="89"/>
      <c r="SPX13" s="89"/>
      <c r="SPY13" s="89"/>
      <c r="SPZ13" s="89"/>
      <c r="SQA13" s="89"/>
      <c r="SQB13" s="89"/>
      <c r="SQC13" s="89"/>
      <c r="SQD13" s="89"/>
      <c r="SQE13" s="89"/>
      <c r="SQF13" s="89"/>
      <c r="SQG13" s="89"/>
      <c r="SQH13" s="89"/>
      <c r="SQI13" s="89"/>
      <c r="SQJ13" s="89"/>
      <c r="SQK13" s="89"/>
      <c r="SQL13" s="89"/>
      <c r="SQM13" s="89"/>
      <c r="SQN13" s="89"/>
      <c r="SQO13" s="89"/>
      <c r="SQP13" s="89"/>
      <c r="SQQ13" s="89"/>
      <c r="SQR13" s="89"/>
      <c r="SQS13" s="89"/>
      <c r="SQT13" s="89"/>
      <c r="SQU13" s="89"/>
      <c r="SQV13" s="89"/>
      <c r="SQW13" s="89"/>
      <c r="SQX13" s="89"/>
      <c r="SQY13" s="89"/>
      <c r="SQZ13" s="89"/>
      <c r="SRA13" s="89"/>
      <c r="SRB13" s="89"/>
      <c r="SRC13" s="89"/>
      <c r="SRD13" s="89"/>
      <c r="SRE13" s="89"/>
      <c r="SRF13" s="89"/>
      <c r="SRG13" s="89"/>
      <c r="SRH13" s="89"/>
      <c r="SRI13" s="89"/>
      <c r="SRJ13" s="89"/>
      <c r="SRK13" s="89"/>
      <c r="SRL13" s="89"/>
      <c r="SRM13" s="89"/>
      <c r="SRN13" s="89"/>
      <c r="SRO13" s="89"/>
      <c r="SRP13" s="89"/>
      <c r="SRQ13" s="89"/>
      <c r="SRR13" s="89"/>
      <c r="SRS13" s="89"/>
      <c r="SRT13" s="89"/>
      <c r="SRU13" s="89"/>
      <c r="SRV13" s="89"/>
      <c r="SRW13" s="89"/>
      <c r="SRX13" s="89"/>
      <c r="SRY13" s="89"/>
      <c r="SRZ13" s="89"/>
      <c r="SSA13" s="89"/>
      <c r="SSB13" s="89"/>
      <c r="SSC13" s="89"/>
      <c r="SSD13" s="89"/>
      <c r="SSE13" s="89"/>
      <c r="SSF13" s="89"/>
      <c r="SSG13" s="89"/>
      <c r="SSH13" s="89"/>
      <c r="SSI13" s="89"/>
      <c r="SSJ13" s="89"/>
      <c r="SSK13" s="89"/>
      <c r="SSL13" s="89"/>
      <c r="SSM13" s="89"/>
      <c r="SSN13" s="89"/>
      <c r="SSO13" s="89"/>
      <c r="SSP13" s="89"/>
      <c r="SSQ13" s="89"/>
      <c r="SSR13" s="89"/>
      <c r="SSS13" s="89"/>
      <c r="SST13" s="89"/>
      <c r="SSU13" s="89"/>
      <c r="SSV13" s="89"/>
      <c r="SSW13" s="89"/>
      <c r="SSX13" s="89"/>
      <c r="SSY13" s="89"/>
      <c r="SSZ13" s="89"/>
      <c r="STA13" s="89"/>
      <c r="STB13" s="89"/>
      <c r="STC13" s="89"/>
      <c r="STD13" s="89"/>
      <c r="STE13" s="89"/>
      <c r="STF13" s="89"/>
      <c r="STG13" s="89"/>
      <c r="STH13" s="89"/>
      <c r="STI13" s="89"/>
      <c r="STJ13" s="89"/>
      <c r="STK13" s="89"/>
      <c r="STL13" s="89"/>
      <c r="STM13" s="89"/>
      <c r="STN13" s="89"/>
      <c r="STO13" s="89"/>
      <c r="STP13" s="89"/>
      <c r="STQ13" s="89"/>
      <c r="STR13" s="89"/>
      <c r="STS13" s="89"/>
      <c r="STT13" s="89"/>
      <c r="STU13" s="89"/>
      <c r="STV13" s="89"/>
      <c r="STW13" s="89"/>
      <c r="STX13" s="89"/>
      <c r="STY13" s="89"/>
      <c r="STZ13" s="89"/>
      <c r="SUA13" s="89"/>
      <c r="SUB13" s="89"/>
      <c r="SUC13" s="89"/>
      <c r="SUD13" s="89"/>
      <c r="SUE13" s="89"/>
      <c r="SUF13" s="89"/>
      <c r="SUG13" s="89"/>
      <c r="SUH13" s="89"/>
      <c r="SUI13" s="89"/>
      <c r="SUJ13" s="89"/>
      <c r="SUK13" s="89"/>
      <c r="SUL13" s="89"/>
      <c r="SUM13" s="89"/>
      <c r="SUN13" s="89"/>
      <c r="SUO13" s="89"/>
      <c r="SUP13" s="89"/>
      <c r="SUQ13" s="89"/>
      <c r="SUR13" s="89"/>
      <c r="SUS13" s="89"/>
      <c r="SUT13" s="89"/>
      <c r="SUU13" s="89"/>
      <c r="SUV13" s="89"/>
      <c r="SUW13" s="89"/>
      <c r="SUX13" s="89"/>
      <c r="SUY13" s="89"/>
      <c r="SUZ13" s="89"/>
      <c r="SVA13" s="89"/>
      <c r="SVB13" s="89"/>
      <c r="SVC13" s="89"/>
      <c r="SVD13" s="89"/>
      <c r="SVE13" s="89"/>
      <c r="SVF13" s="89"/>
      <c r="SVG13" s="89"/>
      <c r="SVH13" s="89"/>
      <c r="SVI13" s="89"/>
      <c r="SVJ13" s="89"/>
      <c r="SVK13" s="89"/>
      <c r="SVL13" s="89"/>
      <c r="SVM13" s="89"/>
      <c r="SVN13" s="89"/>
      <c r="SVO13" s="89"/>
      <c r="SVP13" s="89"/>
      <c r="SVQ13" s="89"/>
      <c r="SVR13" s="89"/>
      <c r="SVS13" s="89"/>
      <c r="SVT13" s="89"/>
      <c r="SVU13" s="89"/>
      <c r="SVV13" s="89"/>
      <c r="SVW13" s="89"/>
      <c r="SVX13" s="89"/>
      <c r="SVY13" s="89"/>
      <c r="SVZ13" s="89"/>
      <c r="SWA13" s="89"/>
      <c r="SWB13" s="89"/>
      <c r="SWC13" s="89"/>
      <c r="SWD13" s="89"/>
      <c r="SWE13" s="89"/>
      <c r="SWF13" s="89"/>
      <c r="SWG13" s="89"/>
      <c r="SWH13" s="89"/>
      <c r="SWI13" s="89"/>
      <c r="SWJ13" s="89"/>
      <c r="SWK13" s="89"/>
      <c r="SWL13" s="89"/>
      <c r="SWM13" s="89"/>
      <c r="SWN13" s="89"/>
      <c r="SWO13" s="89"/>
      <c r="SWP13" s="89"/>
      <c r="SWQ13" s="89"/>
      <c r="SWR13" s="89"/>
      <c r="SWS13" s="89"/>
      <c r="SWT13" s="89"/>
      <c r="SWU13" s="89"/>
      <c r="SWV13" s="89"/>
      <c r="SWW13" s="89"/>
      <c r="SWX13" s="89"/>
      <c r="SWY13" s="89"/>
      <c r="SWZ13" s="89"/>
      <c r="SXA13" s="89"/>
      <c r="SXB13" s="89"/>
      <c r="SXC13" s="89"/>
      <c r="SXD13" s="89"/>
      <c r="SXE13" s="89"/>
      <c r="SXF13" s="89"/>
      <c r="SXG13" s="89"/>
      <c r="SXH13" s="89"/>
      <c r="SXI13" s="89"/>
      <c r="SXJ13" s="89"/>
      <c r="SXK13" s="89"/>
      <c r="SXL13" s="89"/>
      <c r="SXM13" s="89"/>
      <c r="SXN13" s="89"/>
      <c r="SXO13" s="89"/>
      <c r="SXP13" s="89"/>
      <c r="SXQ13" s="89"/>
      <c r="SXR13" s="89"/>
      <c r="SXS13" s="89"/>
      <c r="SXT13" s="89"/>
      <c r="SXU13" s="89"/>
      <c r="SXV13" s="89"/>
      <c r="SXW13" s="89"/>
      <c r="SXX13" s="89"/>
      <c r="SXY13" s="89"/>
      <c r="SXZ13" s="89"/>
      <c r="SYA13" s="89"/>
      <c r="SYB13" s="89"/>
      <c r="SYC13" s="89"/>
      <c r="SYD13" s="89"/>
      <c r="SYE13" s="89"/>
      <c r="SYF13" s="89"/>
      <c r="SYG13" s="89"/>
      <c r="SYH13" s="89"/>
      <c r="SYI13" s="89"/>
      <c r="SYJ13" s="89"/>
      <c r="SYK13" s="89"/>
      <c r="SYL13" s="89"/>
      <c r="SYM13" s="89"/>
      <c r="SYN13" s="89"/>
      <c r="SYO13" s="89"/>
      <c r="SYP13" s="89"/>
      <c r="SYQ13" s="89"/>
      <c r="SYR13" s="89"/>
      <c r="SYS13" s="89"/>
      <c r="SYT13" s="89"/>
      <c r="SYU13" s="89"/>
      <c r="SYV13" s="89"/>
      <c r="SYW13" s="89"/>
      <c r="SYX13" s="89"/>
      <c r="SYY13" s="89"/>
      <c r="SYZ13" s="89"/>
      <c r="SZA13" s="89"/>
      <c r="SZB13" s="89"/>
      <c r="SZC13" s="89"/>
      <c r="SZD13" s="89"/>
      <c r="SZE13" s="89"/>
      <c r="SZF13" s="89"/>
      <c r="SZG13" s="89"/>
      <c r="SZH13" s="89"/>
      <c r="SZI13" s="89"/>
      <c r="SZJ13" s="89"/>
      <c r="SZK13" s="89"/>
      <c r="SZL13" s="89"/>
      <c r="SZM13" s="89"/>
      <c r="SZN13" s="89"/>
      <c r="SZO13" s="89"/>
      <c r="SZP13" s="89"/>
      <c r="SZQ13" s="89"/>
      <c r="SZR13" s="89"/>
      <c r="SZS13" s="89"/>
      <c r="SZT13" s="89"/>
      <c r="SZU13" s="89"/>
      <c r="SZV13" s="89"/>
      <c r="SZW13" s="89"/>
      <c r="SZX13" s="89"/>
      <c r="SZY13" s="89"/>
      <c r="SZZ13" s="89"/>
      <c r="TAA13" s="89"/>
      <c r="TAB13" s="89"/>
      <c r="TAC13" s="89"/>
      <c r="TAD13" s="89"/>
      <c r="TAE13" s="89"/>
      <c r="TAF13" s="89"/>
      <c r="TAG13" s="89"/>
      <c r="TAH13" s="89"/>
      <c r="TAI13" s="89"/>
      <c r="TAJ13" s="89"/>
      <c r="TAK13" s="89"/>
      <c r="TAL13" s="89"/>
      <c r="TAM13" s="89"/>
      <c r="TAN13" s="89"/>
      <c r="TAO13" s="89"/>
      <c r="TAP13" s="89"/>
      <c r="TAQ13" s="89"/>
      <c r="TAR13" s="89"/>
      <c r="TAS13" s="89"/>
      <c r="TAT13" s="89"/>
      <c r="TAU13" s="89"/>
      <c r="TAV13" s="89"/>
      <c r="TAW13" s="89"/>
      <c r="TAX13" s="89"/>
      <c r="TAY13" s="89"/>
      <c r="TAZ13" s="89"/>
      <c r="TBA13" s="89"/>
      <c r="TBB13" s="89"/>
      <c r="TBC13" s="89"/>
      <c r="TBD13" s="89"/>
      <c r="TBE13" s="89"/>
      <c r="TBF13" s="89"/>
      <c r="TBG13" s="89"/>
      <c r="TBH13" s="89"/>
      <c r="TBI13" s="89"/>
      <c r="TBJ13" s="89"/>
      <c r="TBK13" s="89"/>
      <c r="TBL13" s="89"/>
      <c r="TBM13" s="89"/>
      <c r="TBN13" s="89"/>
      <c r="TBO13" s="89"/>
      <c r="TBP13" s="89"/>
      <c r="TBQ13" s="89"/>
      <c r="TBR13" s="89"/>
      <c r="TBS13" s="89"/>
      <c r="TBT13" s="89"/>
      <c r="TBU13" s="89"/>
      <c r="TBV13" s="89"/>
      <c r="TBW13" s="89"/>
      <c r="TBX13" s="89"/>
      <c r="TBY13" s="89"/>
      <c r="TBZ13" s="89"/>
      <c r="TCA13" s="89"/>
      <c r="TCB13" s="89"/>
      <c r="TCC13" s="89"/>
      <c r="TCD13" s="89"/>
      <c r="TCE13" s="89"/>
      <c r="TCF13" s="89"/>
      <c r="TCG13" s="89"/>
      <c r="TCH13" s="89"/>
      <c r="TCI13" s="89"/>
      <c r="TCJ13" s="89"/>
      <c r="TCK13" s="89"/>
      <c r="TCL13" s="89"/>
      <c r="TCM13" s="89"/>
      <c r="TCN13" s="89"/>
      <c r="TCO13" s="89"/>
      <c r="TCP13" s="89"/>
      <c r="TCQ13" s="89"/>
      <c r="TCR13" s="89"/>
      <c r="TCS13" s="89"/>
      <c r="TCT13" s="89"/>
      <c r="TCU13" s="89"/>
      <c r="TCV13" s="89"/>
      <c r="TCW13" s="89"/>
      <c r="TCX13" s="89"/>
      <c r="TCY13" s="89"/>
      <c r="TCZ13" s="89"/>
      <c r="TDA13" s="89"/>
      <c r="TDB13" s="89"/>
      <c r="TDC13" s="89"/>
      <c r="TDD13" s="89"/>
      <c r="TDE13" s="89"/>
      <c r="TDF13" s="89"/>
      <c r="TDG13" s="89"/>
      <c r="TDH13" s="89"/>
      <c r="TDI13" s="89"/>
      <c r="TDJ13" s="89"/>
      <c r="TDK13" s="89"/>
      <c r="TDL13" s="89"/>
      <c r="TDM13" s="89"/>
      <c r="TDN13" s="89"/>
      <c r="TDO13" s="89"/>
      <c r="TDP13" s="89"/>
      <c r="TDQ13" s="89"/>
      <c r="TDR13" s="89"/>
      <c r="TDS13" s="89"/>
      <c r="TDT13" s="89"/>
      <c r="TDU13" s="89"/>
      <c r="TDV13" s="89"/>
      <c r="TDW13" s="89"/>
      <c r="TDX13" s="89"/>
      <c r="TDY13" s="89"/>
      <c r="TDZ13" s="89"/>
      <c r="TEA13" s="89"/>
      <c r="TEB13" s="89"/>
      <c r="TEC13" s="89"/>
      <c r="TED13" s="89"/>
      <c r="TEE13" s="89"/>
      <c r="TEF13" s="89"/>
      <c r="TEG13" s="89"/>
      <c r="TEH13" s="89"/>
      <c r="TEI13" s="89"/>
      <c r="TEJ13" s="89"/>
      <c r="TEK13" s="89"/>
      <c r="TEL13" s="89"/>
      <c r="TEM13" s="89"/>
      <c r="TEN13" s="89"/>
      <c r="TEO13" s="89"/>
      <c r="TEP13" s="89"/>
      <c r="TEQ13" s="89"/>
      <c r="TER13" s="89"/>
      <c r="TES13" s="89"/>
      <c r="TET13" s="89"/>
      <c r="TEU13" s="89"/>
      <c r="TEV13" s="89"/>
      <c r="TEW13" s="89"/>
      <c r="TEX13" s="89"/>
      <c r="TEY13" s="89"/>
      <c r="TEZ13" s="89"/>
      <c r="TFA13" s="89"/>
      <c r="TFB13" s="89"/>
      <c r="TFC13" s="89"/>
      <c r="TFD13" s="89"/>
      <c r="TFE13" s="89"/>
      <c r="TFF13" s="89"/>
      <c r="TFG13" s="89"/>
      <c r="TFH13" s="89"/>
      <c r="TFI13" s="89"/>
      <c r="TFJ13" s="89"/>
      <c r="TFK13" s="89"/>
      <c r="TFL13" s="89"/>
      <c r="TFM13" s="89"/>
      <c r="TFN13" s="89"/>
      <c r="TFO13" s="89"/>
      <c r="TFP13" s="89"/>
      <c r="TFQ13" s="89"/>
      <c r="TFR13" s="89"/>
      <c r="TFS13" s="89"/>
      <c r="TFT13" s="89"/>
      <c r="TFU13" s="89"/>
      <c r="TFV13" s="89"/>
      <c r="TFW13" s="89"/>
      <c r="TFX13" s="89"/>
      <c r="TFY13" s="89"/>
      <c r="TFZ13" s="89"/>
      <c r="TGA13" s="89"/>
      <c r="TGB13" s="89"/>
      <c r="TGC13" s="89"/>
      <c r="TGD13" s="89"/>
      <c r="TGE13" s="89"/>
      <c r="TGF13" s="89"/>
      <c r="TGG13" s="89"/>
      <c r="TGH13" s="89"/>
      <c r="TGI13" s="89"/>
      <c r="TGJ13" s="89"/>
      <c r="TGK13" s="89"/>
      <c r="TGL13" s="89"/>
      <c r="TGM13" s="89"/>
      <c r="TGN13" s="89"/>
      <c r="TGO13" s="89"/>
      <c r="TGP13" s="89"/>
      <c r="TGQ13" s="89"/>
      <c r="TGR13" s="89"/>
      <c r="TGS13" s="89"/>
      <c r="TGT13" s="89"/>
      <c r="TGU13" s="89"/>
      <c r="TGV13" s="89"/>
      <c r="TGW13" s="89"/>
      <c r="TGX13" s="89"/>
      <c r="TGY13" s="89"/>
      <c r="TGZ13" s="89"/>
      <c r="THA13" s="89"/>
      <c r="THB13" s="89"/>
      <c r="THC13" s="89"/>
      <c r="THD13" s="89"/>
      <c r="THE13" s="89"/>
      <c r="THF13" s="89"/>
      <c r="THG13" s="89"/>
      <c r="THH13" s="89"/>
      <c r="THI13" s="89"/>
      <c r="THJ13" s="89"/>
      <c r="THK13" s="89"/>
      <c r="THL13" s="89"/>
      <c r="THM13" s="89"/>
      <c r="THN13" s="89"/>
      <c r="THO13" s="89"/>
      <c r="THP13" s="89"/>
      <c r="THQ13" s="89"/>
      <c r="THR13" s="89"/>
      <c r="THS13" s="89"/>
      <c r="THT13" s="89"/>
      <c r="THU13" s="89"/>
      <c r="THV13" s="89"/>
      <c r="THW13" s="89"/>
      <c r="THX13" s="89"/>
      <c r="THY13" s="89"/>
      <c r="THZ13" s="89"/>
      <c r="TIA13" s="89"/>
      <c r="TIB13" s="89"/>
      <c r="TIC13" s="89"/>
      <c r="TID13" s="89"/>
      <c r="TIE13" s="89"/>
      <c r="TIF13" s="89"/>
      <c r="TIG13" s="89"/>
      <c r="TIH13" s="89"/>
      <c r="TII13" s="89"/>
      <c r="TIJ13" s="89"/>
      <c r="TIK13" s="89"/>
      <c r="TIL13" s="89"/>
      <c r="TIM13" s="89"/>
      <c r="TIN13" s="89"/>
      <c r="TIO13" s="89"/>
      <c r="TIP13" s="89"/>
      <c r="TIQ13" s="89"/>
      <c r="TIR13" s="89"/>
      <c r="TIS13" s="89"/>
      <c r="TIT13" s="89"/>
      <c r="TIU13" s="89"/>
      <c r="TIV13" s="89"/>
      <c r="TIW13" s="89"/>
      <c r="TIX13" s="89"/>
      <c r="TIY13" s="89"/>
      <c r="TIZ13" s="89"/>
      <c r="TJA13" s="89"/>
      <c r="TJB13" s="89"/>
      <c r="TJC13" s="89"/>
      <c r="TJD13" s="89"/>
      <c r="TJE13" s="89"/>
      <c r="TJF13" s="89"/>
      <c r="TJG13" s="89"/>
      <c r="TJH13" s="89"/>
      <c r="TJI13" s="89"/>
      <c r="TJJ13" s="89"/>
      <c r="TJK13" s="89"/>
      <c r="TJL13" s="89"/>
      <c r="TJM13" s="89"/>
      <c r="TJN13" s="89"/>
      <c r="TJO13" s="89"/>
      <c r="TJP13" s="89"/>
      <c r="TJQ13" s="89"/>
      <c r="TJR13" s="89"/>
      <c r="TJS13" s="89"/>
      <c r="TJT13" s="89"/>
      <c r="TJU13" s="89"/>
      <c r="TJV13" s="89"/>
      <c r="TJW13" s="89"/>
      <c r="TJX13" s="89"/>
      <c r="TJY13" s="89"/>
      <c r="TJZ13" s="89"/>
      <c r="TKA13" s="89"/>
      <c r="TKB13" s="89"/>
      <c r="TKC13" s="89"/>
      <c r="TKD13" s="89"/>
      <c r="TKE13" s="89"/>
      <c r="TKF13" s="89"/>
      <c r="TKG13" s="89"/>
      <c r="TKH13" s="89"/>
      <c r="TKI13" s="89"/>
      <c r="TKJ13" s="89"/>
      <c r="TKK13" s="89"/>
      <c r="TKL13" s="89"/>
      <c r="TKM13" s="89"/>
      <c r="TKN13" s="89"/>
      <c r="TKO13" s="89"/>
      <c r="TKP13" s="89"/>
      <c r="TKQ13" s="89"/>
      <c r="TKR13" s="89"/>
      <c r="TKS13" s="89"/>
      <c r="TKT13" s="89"/>
      <c r="TKU13" s="89"/>
      <c r="TKV13" s="89"/>
      <c r="TKW13" s="89"/>
      <c r="TKX13" s="89"/>
      <c r="TKY13" s="89"/>
      <c r="TKZ13" s="89"/>
      <c r="TLA13" s="89"/>
      <c r="TLB13" s="89"/>
      <c r="TLC13" s="89"/>
      <c r="TLD13" s="89"/>
      <c r="TLE13" s="89"/>
      <c r="TLF13" s="89"/>
      <c r="TLG13" s="89"/>
      <c r="TLH13" s="89"/>
      <c r="TLI13" s="89"/>
      <c r="TLJ13" s="89"/>
      <c r="TLK13" s="89"/>
      <c r="TLL13" s="89"/>
      <c r="TLM13" s="89"/>
      <c r="TLN13" s="89"/>
      <c r="TLO13" s="89"/>
      <c r="TLP13" s="89"/>
      <c r="TLQ13" s="89"/>
      <c r="TLR13" s="89"/>
      <c r="TLS13" s="89"/>
      <c r="TLT13" s="89"/>
      <c r="TLU13" s="89"/>
      <c r="TLV13" s="89"/>
      <c r="TLW13" s="89"/>
      <c r="TLX13" s="89"/>
      <c r="TLY13" s="89"/>
      <c r="TLZ13" s="89"/>
      <c r="TMA13" s="89"/>
      <c r="TMB13" s="89"/>
      <c r="TMC13" s="89"/>
      <c r="TMD13" s="89"/>
      <c r="TME13" s="89"/>
      <c r="TMF13" s="89"/>
      <c r="TMG13" s="89"/>
      <c r="TMH13" s="89"/>
      <c r="TMI13" s="89"/>
      <c r="TMJ13" s="89"/>
      <c r="TMK13" s="89"/>
      <c r="TML13" s="89"/>
      <c r="TMM13" s="89"/>
      <c r="TMN13" s="89"/>
      <c r="TMO13" s="89"/>
      <c r="TMP13" s="89"/>
      <c r="TMQ13" s="89"/>
      <c r="TMR13" s="89"/>
      <c r="TMS13" s="89"/>
      <c r="TMT13" s="89"/>
      <c r="TMU13" s="89"/>
      <c r="TMV13" s="89"/>
      <c r="TMW13" s="89"/>
      <c r="TMX13" s="89"/>
      <c r="TMY13" s="89"/>
      <c r="TMZ13" s="89"/>
      <c r="TNA13" s="89"/>
      <c r="TNB13" s="89"/>
      <c r="TNC13" s="89"/>
      <c r="TND13" s="89"/>
      <c r="TNE13" s="89"/>
      <c r="TNF13" s="89"/>
      <c r="TNG13" s="89"/>
      <c r="TNH13" s="89"/>
      <c r="TNI13" s="89"/>
      <c r="TNJ13" s="89"/>
      <c r="TNK13" s="89"/>
      <c r="TNL13" s="89"/>
      <c r="TNM13" s="89"/>
      <c r="TNN13" s="89"/>
      <c r="TNO13" s="89"/>
      <c r="TNP13" s="89"/>
      <c r="TNQ13" s="89"/>
      <c r="TNR13" s="89"/>
      <c r="TNS13" s="89"/>
      <c r="TNT13" s="89"/>
      <c r="TNU13" s="89"/>
      <c r="TNV13" s="89"/>
      <c r="TNW13" s="89"/>
      <c r="TNX13" s="89"/>
      <c r="TNY13" s="89"/>
      <c r="TNZ13" s="89"/>
      <c r="TOA13" s="89"/>
      <c r="TOB13" s="89"/>
      <c r="TOC13" s="89"/>
      <c r="TOD13" s="89"/>
      <c r="TOE13" s="89"/>
      <c r="TOF13" s="89"/>
      <c r="TOG13" s="89"/>
      <c r="TOH13" s="89"/>
      <c r="TOI13" s="89"/>
      <c r="TOJ13" s="89"/>
      <c r="TOK13" s="89"/>
      <c r="TOL13" s="89"/>
      <c r="TOM13" s="89"/>
      <c r="TON13" s="89"/>
      <c r="TOO13" s="89"/>
      <c r="TOP13" s="89"/>
      <c r="TOQ13" s="89"/>
      <c r="TOR13" s="89"/>
      <c r="TOS13" s="89"/>
      <c r="TOT13" s="89"/>
      <c r="TOU13" s="89"/>
      <c r="TOV13" s="89"/>
      <c r="TOW13" s="89"/>
      <c r="TOX13" s="89"/>
      <c r="TOY13" s="89"/>
      <c r="TOZ13" s="89"/>
      <c r="TPA13" s="89"/>
      <c r="TPB13" s="89"/>
      <c r="TPC13" s="89"/>
      <c r="TPD13" s="89"/>
      <c r="TPE13" s="89"/>
      <c r="TPF13" s="89"/>
      <c r="TPG13" s="89"/>
      <c r="TPH13" s="89"/>
      <c r="TPI13" s="89"/>
      <c r="TPJ13" s="89"/>
      <c r="TPK13" s="89"/>
      <c r="TPL13" s="89"/>
      <c r="TPM13" s="89"/>
      <c r="TPN13" s="89"/>
      <c r="TPO13" s="89"/>
      <c r="TPP13" s="89"/>
      <c r="TPQ13" s="89"/>
      <c r="TPR13" s="89"/>
      <c r="TPS13" s="89"/>
      <c r="TPT13" s="89"/>
      <c r="TPU13" s="89"/>
      <c r="TPV13" s="89"/>
      <c r="TPW13" s="89"/>
      <c r="TPX13" s="89"/>
      <c r="TPY13" s="89"/>
      <c r="TPZ13" s="89"/>
      <c r="TQA13" s="89"/>
      <c r="TQB13" s="89"/>
      <c r="TQC13" s="89"/>
      <c r="TQD13" s="89"/>
      <c r="TQE13" s="89"/>
      <c r="TQF13" s="89"/>
      <c r="TQG13" s="89"/>
      <c r="TQH13" s="89"/>
      <c r="TQI13" s="89"/>
      <c r="TQJ13" s="89"/>
      <c r="TQK13" s="89"/>
      <c r="TQL13" s="89"/>
      <c r="TQM13" s="89"/>
      <c r="TQN13" s="89"/>
      <c r="TQO13" s="89"/>
      <c r="TQP13" s="89"/>
      <c r="TQQ13" s="89"/>
      <c r="TQR13" s="89"/>
      <c r="TQS13" s="89"/>
      <c r="TQT13" s="89"/>
      <c r="TQU13" s="89"/>
      <c r="TQV13" s="89"/>
      <c r="TQW13" s="89"/>
      <c r="TQX13" s="89"/>
      <c r="TQY13" s="89"/>
      <c r="TQZ13" s="89"/>
      <c r="TRA13" s="89"/>
      <c r="TRB13" s="89"/>
      <c r="TRC13" s="89"/>
      <c r="TRD13" s="89"/>
      <c r="TRE13" s="89"/>
      <c r="TRF13" s="89"/>
      <c r="TRG13" s="89"/>
      <c r="TRH13" s="89"/>
      <c r="TRI13" s="89"/>
      <c r="TRJ13" s="89"/>
      <c r="TRK13" s="89"/>
      <c r="TRL13" s="89"/>
      <c r="TRM13" s="89"/>
      <c r="TRN13" s="89"/>
      <c r="TRO13" s="89"/>
      <c r="TRP13" s="89"/>
      <c r="TRQ13" s="89"/>
      <c r="TRR13" s="89"/>
      <c r="TRS13" s="89"/>
      <c r="TRT13" s="89"/>
      <c r="TRU13" s="89"/>
      <c r="TRV13" s="89"/>
      <c r="TRW13" s="89"/>
      <c r="TRX13" s="89"/>
      <c r="TRY13" s="89"/>
      <c r="TRZ13" s="89"/>
      <c r="TSA13" s="89"/>
      <c r="TSB13" s="89"/>
      <c r="TSC13" s="89"/>
      <c r="TSD13" s="89"/>
      <c r="TSE13" s="89"/>
      <c r="TSF13" s="89"/>
      <c r="TSG13" s="89"/>
      <c r="TSH13" s="89"/>
      <c r="TSI13" s="89"/>
      <c r="TSJ13" s="89"/>
      <c r="TSK13" s="89"/>
      <c r="TSL13" s="89"/>
      <c r="TSM13" s="89"/>
      <c r="TSN13" s="89"/>
      <c r="TSO13" s="89"/>
      <c r="TSP13" s="89"/>
      <c r="TSQ13" s="89"/>
      <c r="TSR13" s="89"/>
      <c r="TSS13" s="89"/>
      <c r="TST13" s="89"/>
      <c r="TSU13" s="89"/>
      <c r="TSV13" s="89"/>
      <c r="TSW13" s="89"/>
      <c r="TSX13" s="89"/>
      <c r="TSY13" s="89"/>
      <c r="TSZ13" s="89"/>
      <c r="TTA13" s="89"/>
      <c r="TTB13" s="89"/>
      <c r="TTC13" s="89"/>
      <c r="TTD13" s="89"/>
      <c r="TTE13" s="89"/>
      <c r="TTF13" s="89"/>
      <c r="TTG13" s="89"/>
      <c r="TTH13" s="89"/>
      <c r="TTI13" s="89"/>
      <c r="TTJ13" s="89"/>
      <c r="TTK13" s="89"/>
      <c r="TTL13" s="89"/>
      <c r="TTM13" s="89"/>
      <c r="TTN13" s="89"/>
      <c r="TTO13" s="89"/>
      <c r="TTP13" s="89"/>
      <c r="TTQ13" s="89"/>
      <c r="TTR13" s="89"/>
      <c r="TTS13" s="89"/>
      <c r="TTT13" s="89"/>
      <c r="TTU13" s="89"/>
      <c r="TTV13" s="89"/>
      <c r="TTW13" s="89"/>
      <c r="TTX13" s="89"/>
      <c r="TTY13" s="89"/>
      <c r="TTZ13" s="89"/>
      <c r="TUA13" s="89"/>
      <c r="TUB13" s="89"/>
      <c r="TUC13" s="89"/>
      <c r="TUD13" s="89"/>
      <c r="TUE13" s="89"/>
      <c r="TUF13" s="89"/>
      <c r="TUG13" s="89"/>
      <c r="TUH13" s="89"/>
      <c r="TUI13" s="89"/>
      <c r="TUJ13" s="89"/>
      <c r="TUK13" s="89"/>
      <c r="TUL13" s="89"/>
      <c r="TUM13" s="89"/>
      <c r="TUN13" s="89"/>
      <c r="TUO13" s="89"/>
      <c r="TUP13" s="89"/>
      <c r="TUQ13" s="89"/>
      <c r="TUR13" s="89"/>
      <c r="TUS13" s="89"/>
      <c r="TUT13" s="89"/>
      <c r="TUU13" s="89"/>
      <c r="TUV13" s="89"/>
      <c r="TUW13" s="89"/>
      <c r="TUX13" s="89"/>
      <c r="TUY13" s="89"/>
      <c r="TUZ13" s="89"/>
      <c r="TVA13" s="89"/>
      <c r="TVB13" s="89"/>
      <c r="TVC13" s="89"/>
      <c r="TVD13" s="89"/>
      <c r="TVE13" s="89"/>
      <c r="TVF13" s="89"/>
      <c r="TVG13" s="89"/>
      <c r="TVH13" s="89"/>
      <c r="TVI13" s="89"/>
      <c r="TVJ13" s="89"/>
      <c r="TVK13" s="89"/>
      <c r="TVL13" s="89"/>
      <c r="TVM13" s="89"/>
      <c r="TVN13" s="89"/>
      <c r="TVO13" s="89"/>
      <c r="TVP13" s="89"/>
      <c r="TVQ13" s="89"/>
      <c r="TVR13" s="89"/>
      <c r="TVS13" s="89"/>
      <c r="TVT13" s="89"/>
      <c r="TVU13" s="89"/>
      <c r="TVV13" s="89"/>
      <c r="TVW13" s="89"/>
      <c r="TVX13" s="89"/>
      <c r="TVY13" s="89"/>
      <c r="TVZ13" s="89"/>
      <c r="TWA13" s="89"/>
      <c r="TWB13" s="89"/>
      <c r="TWC13" s="89"/>
      <c r="TWD13" s="89"/>
      <c r="TWE13" s="89"/>
      <c r="TWF13" s="89"/>
      <c r="TWG13" s="89"/>
      <c r="TWH13" s="89"/>
      <c r="TWI13" s="89"/>
      <c r="TWJ13" s="89"/>
      <c r="TWK13" s="89"/>
      <c r="TWL13" s="89"/>
      <c r="TWM13" s="89"/>
      <c r="TWN13" s="89"/>
      <c r="TWO13" s="89"/>
      <c r="TWP13" s="89"/>
      <c r="TWQ13" s="89"/>
      <c r="TWR13" s="89"/>
      <c r="TWS13" s="89"/>
      <c r="TWT13" s="89"/>
      <c r="TWU13" s="89"/>
      <c r="TWV13" s="89"/>
      <c r="TWW13" s="89"/>
      <c r="TWX13" s="89"/>
      <c r="TWY13" s="89"/>
      <c r="TWZ13" s="89"/>
      <c r="TXA13" s="89"/>
      <c r="TXB13" s="89"/>
      <c r="TXC13" s="89"/>
      <c r="TXD13" s="89"/>
      <c r="TXE13" s="89"/>
      <c r="TXF13" s="89"/>
      <c r="TXG13" s="89"/>
      <c r="TXH13" s="89"/>
      <c r="TXI13" s="89"/>
      <c r="TXJ13" s="89"/>
      <c r="TXK13" s="89"/>
      <c r="TXL13" s="89"/>
      <c r="TXM13" s="89"/>
      <c r="TXN13" s="89"/>
      <c r="TXO13" s="89"/>
      <c r="TXP13" s="89"/>
      <c r="TXQ13" s="89"/>
      <c r="TXR13" s="89"/>
      <c r="TXS13" s="89"/>
      <c r="TXT13" s="89"/>
      <c r="TXU13" s="89"/>
      <c r="TXV13" s="89"/>
      <c r="TXW13" s="89"/>
      <c r="TXX13" s="89"/>
      <c r="TXY13" s="89"/>
      <c r="TXZ13" s="89"/>
      <c r="TYA13" s="89"/>
      <c r="TYB13" s="89"/>
      <c r="TYC13" s="89"/>
      <c r="TYD13" s="89"/>
      <c r="TYE13" s="89"/>
      <c r="TYF13" s="89"/>
      <c r="TYG13" s="89"/>
      <c r="TYH13" s="89"/>
      <c r="TYI13" s="89"/>
      <c r="TYJ13" s="89"/>
      <c r="TYK13" s="89"/>
      <c r="TYL13" s="89"/>
      <c r="TYM13" s="89"/>
      <c r="TYN13" s="89"/>
      <c r="TYO13" s="89"/>
      <c r="TYP13" s="89"/>
      <c r="TYQ13" s="89"/>
      <c r="TYR13" s="89"/>
      <c r="TYS13" s="89"/>
      <c r="TYT13" s="89"/>
      <c r="TYU13" s="89"/>
      <c r="TYV13" s="89"/>
      <c r="TYW13" s="89"/>
      <c r="TYX13" s="89"/>
      <c r="TYY13" s="89"/>
      <c r="TYZ13" s="89"/>
      <c r="TZA13" s="89"/>
      <c r="TZB13" s="89"/>
      <c r="TZC13" s="89"/>
      <c r="TZD13" s="89"/>
      <c r="TZE13" s="89"/>
      <c r="TZF13" s="89"/>
      <c r="TZG13" s="89"/>
      <c r="TZH13" s="89"/>
      <c r="TZI13" s="89"/>
      <c r="TZJ13" s="89"/>
      <c r="TZK13" s="89"/>
      <c r="TZL13" s="89"/>
      <c r="TZM13" s="89"/>
      <c r="TZN13" s="89"/>
      <c r="TZO13" s="89"/>
      <c r="TZP13" s="89"/>
      <c r="TZQ13" s="89"/>
      <c r="TZR13" s="89"/>
      <c r="TZS13" s="89"/>
      <c r="TZT13" s="89"/>
      <c r="TZU13" s="89"/>
      <c r="TZV13" s="89"/>
      <c r="TZW13" s="89"/>
      <c r="TZX13" s="89"/>
      <c r="TZY13" s="89"/>
      <c r="TZZ13" s="89"/>
      <c r="UAA13" s="89"/>
      <c r="UAB13" s="89"/>
      <c r="UAC13" s="89"/>
      <c r="UAD13" s="89"/>
      <c r="UAE13" s="89"/>
      <c r="UAF13" s="89"/>
      <c r="UAG13" s="89"/>
      <c r="UAH13" s="89"/>
      <c r="UAI13" s="89"/>
      <c r="UAJ13" s="89"/>
      <c r="UAK13" s="89"/>
      <c r="UAL13" s="89"/>
      <c r="UAM13" s="89"/>
      <c r="UAN13" s="89"/>
      <c r="UAO13" s="89"/>
      <c r="UAP13" s="89"/>
      <c r="UAQ13" s="89"/>
      <c r="UAR13" s="89"/>
      <c r="UAS13" s="89"/>
      <c r="UAT13" s="89"/>
      <c r="UAU13" s="89"/>
      <c r="UAV13" s="89"/>
      <c r="UAW13" s="89"/>
      <c r="UAX13" s="89"/>
      <c r="UAY13" s="89"/>
      <c r="UAZ13" s="89"/>
      <c r="UBA13" s="89"/>
      <c r="UBB13" s="89"/>
      <c r="UBC13" s="89"/>
      <c r="UBD13" s="89"/>
      <c r="UBE13" s="89"/>
      <c r="UBF13" s="89"/>
      <c r="UBG13" s="89"/>
      <c r="UBH13" s="89"/>
      <c r="UBI13" s="89"/>
      <c r="UBJ13" s="89"/>
      <c r="UBK13" s="89"/>
      <c r="UBL13" s="89"/>
      <c r="UBM13" s="89"/>
      <c r="UBN13" s="89"/>
      <c r="UBO13" s="89"/>
      <c r="UBP13" s="89"/>
      <c r="UBQ13" s="89"/>
      <c r="UBR13" s="89"/>
      <c r="UBS13" s="89"/>
      <c r="UBT13" s="89"/>
      <c r="UBU13" s="89"/>
      <c r="UBV13" s="89"/>
      <c r="UBW13" s="89"/>
      <c r="UBX13" s="89"/>
      <c r="UBY13" s="89"/>
      <c r="UBZ13" s="89"/>
      <c r="UCA13" s="89"/>
      <c r="UCB13" s="89"/>
      <c r="UCC13" s="89"/>
      <c r="UCD13" s="89"/>
      <c r="UCE13" s="89"/>
      <c r="UCF13" s="89"/>
      <c r="UCG13" s="89"/>
      <c r="UCH13" s="89"/>
      <c r="UCI13" s="89"/>
      <c r="UCJ13" s="89"/>
      <c r="UCK13" s="89"/>
      <c r="UCL13" s="89"/>
      <c r="UCM13" s="89"/>
      <c r="UCN13" s="89"/>
      <c r="UCO13" s="89"/>
      <c r="UCP13" s="89"/>
      <c r="UCQ13" s="89"/>
      <c r="UCR13" s="89"/>
      <c r="UCS13" s="89"/>
      <c r="UCT13" s="89"/>
      <c r="UCU13" s="89"/>
      <c r="UCV13" s="89"/>
      <c r="UCW13" s="89"/>
      <c r="UCX13" s="89"/>
      <c r="UCY13" s="89"/>
      <c r="UCZ13" s="89"/>
      <c r="UDA13" s="89"/>
      <c r="UDB13" s="89"/>
      <c r="UDC13" s="89"/>
      <c r="UDD13" s="89"/>
      <c r="UDE13" s="89"/>
      <c r="UDF13" s="89"/>
      <c r="UDG13" s="89"/>
      <c r="UDH13" s="89"/>
      <c r="UDI13" s="89"/>
      <c r="UDJ13" s="89"/>
      <c r="UDK13" s="89"/>
      <c r="UDL13" s="89"/>
      <c r="UDM13" s="89"/>
      <c r="UDN13" s="89"/>
      <c r="UDO13" s="89"/>
      <c r="UDP13" s="89"/>
      <c r="UDQ13" s="89"/>
      <c r="UDR13" s="89"/>
      <c r="UDS13" s="89"/>
      <c r="UDT13" s="89"/>
      <c r="UDU13" s="89"/>
      <c r="UDV13" s="89"/>
      <c r="UDW13" s="89"/>
      <c r="UDX13" s="89"/>
      <c r="UDY13" s="89"/>
      <c r="UDZ13" s="89"/>
      <c r="UEA13" s="89"/>
      <c r="UEB13" s="89"/>
      <c r="UEC13" s="89"/>
      <c r="UED13" s="89"/>
      <c r="UEE13" s="89"/>
      <c r="UEF13" s="89"/>
      <c r="UEG13" s="89"/>
      <c r="UEH13" s="89"/>
      <c r="UEI13" s="89"/>
      <c r="UEJ13" s="89"/>
      <c r="UEK13" s="89"/>
      <c r="UEL13" s="89"/>
      <c r="UEM13" s="89"/>
      <c r="UEN13" s="89"/>
      <c r="UEO13" s="89"/>
      <c r="UEP13" s="89"/>
      <c r="UEQ13" s="89"/>
      <c r="UER13" s="89"/>
      <c r="UES13" s="89"/>
      <c r="UET13" s="89"/>
      <c r="UEU13" s="89"/>
      <c r="UEV13" s="89"/>
      <c r="UEW13" s="89"/>
      <c r="UEX13" s="89"/>
      <c r="UEY13" s="89"/>
      <c r="UEZ13" s="89"/>
      <c r="UFA13" s="89"/>
      <c r="UFB13" s="89"/>
      <c r="UFC13" s="89"/>
      <c r="UFD13" s="89"/>
      <c r="UFE13" s="89"/>
      <c r="UFF13" s="89"/>
      <c r="UFG13" s="89"/>
      <c r="UFH13" s="89"/>
      <c r="UFI13" s="89"/>
      <c r="UFJ13" s="89"/>
      <c r="UFK13" s="89"/>
      <c r="UFL13" s="89"/>
      <c r="UFM13" s="89"/>
      <c r="UFN13" s="89"/>
      <c r="UFO13" s="89"/>
      <c r="UFP13" s="89"/>
      <c r="UFQ13" s="89"/>
      <c r="UFR13" s="89"/>
      <c r="UFS13" s="89"/>
      <c r="UFT13" s="89"/>
      <c r="UFU13" s="89"/>
      <c r="UFV13" s="89"/>
      <c r="UFW13" s="89"/>
      <c r="UFX13" s="89"/>
      <c r="UFY13" s="89"/>
      <c r="UFZ13" s="89"/>
      <c r="UGA13" s="89"/>
      <c r="UGB13" s="89"/>
      <c r="UGC13" s="89"/>
      <c r="UGD13" s="89"/>
      <c r="UGE13" s="89"/>
      <c r="UGF13" s="89"/>
      <c r="UGG13" s="89"/>
      <c r="UGH13" s="89"/>
      <c r="UGI13" s="89"/>
      <c r="UGJ13" s="89"/>
      <c r="UGK13" s="89"/>
      <c r="UGL13" s="89"/>
      <c r="UGM13" s="89"/>
      <c r="UGN13" s="89"/>
      <c r="UGO13" s="89"/>
      <c r="UGP13" s="89"/>
      <c r="UGQ13" s="89"/>
      <c r="UGR13" s="89"/>
      <c r="UGS13" s="89"/>
      <c r="UGT13" s="89"/>
      <c r="UGU13" s="89"/>
      <c r="UGV13" s="89"/>
      <c r="UGW13" s="89"/>
      <c r="UGX13" s="89"/>
      <c r="UGY13" s="89"/>
      <c r="UGZ13" s="89"/>
      <c r="UHA13" s="89"/>
      <c r="UHB13" s="89"/>
      <c r="UHC13" s="89"/>
      <c r="UHD13" s="89"/>
      <c r="UHE13" s="89"/>
      <c r="UHF13" s="89"/>
      <c r="UHG13" s="89"/>
      <c r="UHH13" s="89"/>
      <c r="UHI13" s="89"/>
      <c r="UHJ13" s="89"/>
      <c r="UHK13" s="89"/>
      <c r="UHL13" s="89"/>
      <c r="UHM13" s="89"/>
      <c r="UHN13" s="89"/>
      <c r="UHO13" s="89"/>
      <c r="UHP13" s="89"/>
      <c r="UHQ13" s="89"/>
      <c r="UHR13" s="89"/>
      <c r="UHS13" s="89"/>
      <c r="UHT13" s="89"/>
      <c r="UHU13" s="89"/>
      <c r="UHV13" s="89"/>
      <c r="UHW13" s="89"/>
      <c r="UHX13" s="89"/>
      <c r="UHY13" s="89"/>
      <c r="UHZ13" s="89"/>
      <c r="UIA13" s="89"/>
      <c r="UIB13" s="89"/>
      <c r="UIC13" s="89"/>
      <c r="UID13" s="89"/>
      <c r="UIE13" s="89"/>
      <c r="UIF13" s="89"/>
      <c r="UIG13" s="89"/>
      <c r="UIH13" s="89"/>
      <c r="UII13" s="89"/>
      <c r="UIJ13" s="89"/>
      <c r="UIK13" s="89"/>
      <c r="UIL13" s="89"/>
      <c r="UIM13" s="89"/>
      <c r="UIN13" s="89"/>
      <c r="UIO13" s="89"/>
      <c r="UIP13" s="89"/>
      <c r="UIQ13" s="89"/>
      <c r="UIR13" s="89"/>
      <c r="UIS13" s="89"/>
      <c r="UIT13" s="89"/>
      <c r="UIU13" s="89"/>
      <c r="UIV13" s="89"/>
      <c r="UIW13" s="89"/>
      <c r="UIX13" s="89"/>
      <c r="UIY13" s="89"/>
      <c r="UIZ13" s="89"/>
      <c r="UJA13" s="89"/>
      <c r="UJB13" s="89"/>
      <c r="UJC13" s="89"/>
      <c r="UJD13" s="89"/>
      <c r="UJE13" s="89"/>
      <c r="UJF13" s="89"/>
      <c r="UJG13" s="89"/>
      <c r="UJH13" s="89"/>
      <c r="UJI13" s="89"/>
      <c r="UJJ13" s="89"/>
      <c r="UJK13" s="89"/>
      <c r="UJL13" s="89"/>
      <c r="UJM13" s="89"/>
      <c r="UJN13" s="89"/>
      <c r="UJO13" s="89"/>
      <c r="UJP13" s="89"/>
      <c r="UJQ13" s="89"/>
      <c r="UJR13" s="89"/>
      <c r="UJS13" s="89"/>
      <c r="UJT13" s="89"/>
      <c r="UJU13" s="89"/>
      <c r="UJV13" s="89"/>
      <c r="UJW13" s="89"/>
      <c r="UJX13" s="89"/>
      <c r="UJY13" s="89"/>
      <c r="UJZ13" s="89"/>
      <c r="UKA13" s="89"/>
      <c r="UKB13" s="89"/>
      <c r="UKC13" s="89"/>
      <c r="UKD13" s="89"/>
      <c r="UKE13" s="89"/>
      <c r="UKF13" s="89"/>
      <c r="UKG13" s="89"/>
      <c r="UKH13" s="89"/>
      <c r="UKI13" s="89"/>
      <c r="UKJ13" s="89"/>
      <c r="UKK13" s="89"/>
      <c r="UKL13" s="89"/>
      <c r="UKM13" s="89"/>
      <c r="UKN13" s="89"/>
      <c r="UKO13" s="89"/>
      <c r="UKP13" s="89"/>
      <c r="UKQ13" s="89"/>
      <c r="UKR13" s="89"/>
      <c r="UKS13" s="89"/>
      <c r="UKT13" s="89"/>
      <c r="UKU13" s="89"/>
      <c r="UKV13" s="89"/>
      <c r="UKW13" s="89"/>
      <c r="UKX13" s="89"/>
      <c r="UKY13" s="89"/>
      <c r="UKZ13" s="89"/>
      <c r="ULA13" s="89"/>
      <c r="ULB13" s="89"/>
      <c r="ULC13" s="89"/>
      <c r="ULD13" s="89"/>
      <c r="ULE13" s="89"/>
      <c r="ULF13" s="89"/>
      <c r="ULG13" s="89"/>
      <c r="ULH13" s="89"/>
      <c r="ULI13" s="89"/>
      <c r="ULJ13" s="89"/>
      <c r="ULK13" s="89"/>
      <c r="ULL13" s="89"/>
      <c r="ULM13" s="89"/>
      <c r="ULN13" s="89"/>
      <c r="ULO13" s="89"/>
      <c r="ULP13" s="89"/>
      <c r="ULQ13" s="89"/>
      <c r="ULR13" s="89"/>
      <c r="ULS13" s="89"/>
      <c r="ULT13" s="89"/>
      <c r="ULU13" s="89"/>
      <c r="ULV13" s="89"/>
      <c r="ULW13" s="89"/>
      <c r="ULX13" s="89"/>
      <c r="ULY13" s="89"/>
      <c r="ULZ13" s="89"/>
      <c r="UMA13" s="89"/>
      <c r="UMB13" s="89"/>
      <c r="UMC13" s="89"/>
      <c r="UMD13" s="89"/>
      <c r="UME13" s="89"/>
      <c r="UMF13" s="89"/>
      <c r="UMG13" s="89"/>
      <c r="UMH13" s="89"/>
      <c r="UMI13" s="89"/>
      <c r="UMJ13" s="89"/>
      <c r="UMK13" s="89"/>
      <c r="UML13" s="89"/>
      <c r="UMM13" s="89"/>
      <c r="UMN13" s="89"/>
      <c r="UMO13" s="89"/>
      <c r="UMP13" s="89"/>
      <c r="UMQ13" s="89"/>
      <c r="UMR13" s="89"/>
      <c r="UMS13" s="89"/>
      <c r="UMT13" s="89"/>
      <c r="UMU13" s="89"/>
      <c r="UMV13" s="89"/>
      <c r="UMW13" s="89"/>
      <c r="UMX13" s="89"/>
      <c r="UMY13" s="89"/>
      <c r="UMZ13" s="89"/>
      <c r="UNA13" s="89"/>
      <c r="UNB13" s="89"/>
      <c r="UNC13" s="89"/>
      <c r="UND13" s="89"/>
      <c r="UNE13" s="89"/>
      <c r="UNF13" s="89"/>
      <c r="UNG13" s="89"/>
      <c r="UNH13" s="89"/>
      <c r="UNI13" s="89"/>
      <c r="UNJ13" s="89"/>
      <c r="UNK13" s="89"/>
      <c r="UNL13" s="89"/>
      <c r="UNM13" s="89"/>
      <c r="UNN13" s="89"/>
      <c r="UNO13" s="89"/>
      <c r="UNP13" s="89"/>
      <c r="UNQ13" s="89"/>
      <c r="UNR13" s="89"/>
      <c r="UNS13" s="89"/>
      <c r="UNT13" s="89"/>
      <c r="UNU13" s="89"/>
      <c r="UNV13" s="89"/>
      <c r="UNW13" s="89"/>
      <c r="UNX13" s="89"/>
      <c r="UNY13" s="89"/>
      <c r="UNZ13" s="89"/>
      <c r="UOA13" s="89"/>
      <c r="UOB13" s="89"/>
      <c r="UOC13" s="89"/>
      <c r="UOD13" s="89"/>
      <c r="UOE13" s="89"/>
      <c r="UOF13" s="89"/>
      <c r="UOG13" s="89"/>
      <c r="UOH13" s="89"/>
      <c r="UOI13" s="89"/>
      <c r="UOJ13" s="89"/>
      <c r="UOK13" s="89"/>
      <c r="UOL13" s="89"/>
      <c r="UOM13" s="89"/>
      <c r="UON13" s="89"/>
      <c r="UOO13" s="89"/>
      <c r="UOP13" s="89"/>
      <c r="UOQ13" s="89"/>
      <c r="UOR13" s="89"/>
      <c r="UOS13" s="89"/>
      <c r="UOT13" s="89"/>
      <c r="UOU13" s="89"/>
      <c r="UOV13" s="89"/>
      <c r="UOW13" s="89"/>
      <c r="UOX13" s="89"/>
      <c r="UOY13" s="89"/>
      <c r="UOZ13" s="89"/>
      <c r="UPA13" s="89"/>
      <c r="UPB13" s="89"/>
      <c r="UPC13" s="89"/>
      <c r="UPD13" s="89"/>
      <c r="UPE13" s="89"/>
      <c r="UPF13" s="89"/>
      <c r="UPG13" s="89"/>
      <c r="UPH13" s="89"/>
      <c r="UPI13" s="89"/>
      <c r="UPJ13" s="89"/>
      <c r="UPK13" s="89"/>
      <c r="UPL13" s="89"/>
      <c r="UPM13" s="89"/>
      <c r="UPN13" s="89"/>
      <c r="UPO13" s="89"/>
      <c r="UPP13" s="89"/>
      <c r="UPQ13" s="89"/>
      <c r="UPR13" s="89"/>
      <c r="UPS13" s="89"/>
      <c r="UPT13" s="89"/>
      <c r="UPU13" s="89"/>
      <c r="UPV13" s="89"/>
      <c r="UPW13" s="89"/>
      <c r="UPX13" s="89"/>
      <c r="UPY13" s="89"/>
      <c r="UPZ13" s="89"/>
      <c r="UQA13" s="89"/>
      <c r="UQB13" s="89"/>
      <c r="UQC13" s="89"/>
      <c r="UQD13" s="89"/>
      <c r="UQE13" s="89"/>
      <c r="UQF13" s="89"/>
      <c r="UQG13" s="89"/>
      <c r="UQH13" s="89"/>
      <c r="UQI13" s="89"/>
      <c r="UQJ13" s="89"/>
      <c r="UQK13" s="89"/>
      <c r="UQL13" s="89"/>
      <c r="UQM13" s="89"/>
      <c r="UQN13" s="89"/>
      <c r="UQO13" s="89"/>
      <c r="UQP13" s="89"/>
      <c r="UQQ13" s="89"/>
      <c r="UQR13" s="89"/>
      <c r="UQS13" s="89"/>
      <c r="UQT13" s="89"/>
      <c r="UQU13" s="89"/>
      <c r="UQV13" s="89"/>
      <c r="UQW13" s="89"/>
      <c r="UQX13" s="89"/>
      <c r="UQY13" s="89"/>
      <c r="UQZ13" s="89"/>
      <c r="URA13" s="89"/>
      <c r="URB13" s="89"/>
      <c r="URC13" s="89"/>
      <c r="URD13" s="89"/>
      <c r="URE13" s="89"/>
      <c r="URF13" s="89"/>
      <c r="URG13" s="89"/>
      <c r="URH13" s="89"/>
      <c r="URI13" s="89"/>
      <c r="URJ13" s="89"/>
      <c r="URK13" s="89"/>
      <c r="URL13" s="89"/>
      <c r="URM13" s="89"/>
      <c r="URN13" s="89"/>
      <c r="URO13" s="89"/>
      <c r="URP13" s="89"/>
      <c r="URQ13" s="89"/>
      <c r="URR13" s="89"/>
      <c r="URS13" s="89"/>
      <c r="URT13" s="89"/>
      <c r="URU13" s="89"/>
      <c r="URV13" s="89"/>
      <c r="URW13" s="89"/>
      <c r="URX13" s="89"/>
      <c r="URY13" s="89"/>
      <c r="URZ13" s="89"/>
      <c r="USA13" s="89"/>
      <c r="USB13" s="89"/>
      <c r="USC13" s="89"/>
      <c r="USD13" s="89"/>
      <c r="USE13" s="89"/>
      <c r="USF13" s="89"/>
      <c r="USG13" s="89"/>
      <c r="USH13" s="89"/>
      <c r="USI13" s="89"/>
      <c r="USJ13" s="89"/>
      <c r="USK13" s="89"/>
      <c r="USL13" s="89"/>
      <c r="USM13" s="89"/>
      <c r="USN13" s="89"/>
      <c r="USO13" s="89"/>
      <c r="USP13" s="89"/>
      <c r="USQ13" s="89"/>
      <c r="USR13" s="89"/>
      <c r="USS13" s="89"/>
      <c r="UST13" s="89"/>
      <c r="USU13" s="89"/>
      <c r="USV13" s="89"/>
      <c r="USW13" s="89"/>
      <c r="USX13" s="89"/>
      <c r="USY13" s="89"/>
      <c r="USZ13" s="89"/>
      <c r="UTA13" s="89"/>
      <c r="UTB13" s="89"/>
      <c r="UTC13" s="89"/>
      <c r="UTD13" s="89"/>
      <c r="UTE13" s="89"/>
      <c r="UTF13" s="89"/>
      <c r="UTG13" s="89"/>
      <c r="UTH13" s="89"/>
      <c r="UTI13" s="89"/>
      <c r="UTJ13" s="89"/>
      <c r="UTK13" s="89"/>
      <c r="UTL13" s="89"/>
      <c r="UTM13" s="89"/>
      <c r="UTN13" s="89"/>
      <c r="UTO13" s="89"/>
      <c r="UTP13" s="89"/>
      <c r="UTQ13" s="89"/>
      <c r="UTR13" s="89"/>
      <c r="UTS13" s="89"/>
      <c r="UTT13" s="89"/>
      <c r="UTU13" s="89"/>
      <c r="UTV13" s="89"/>
      <c r="UTW13" s="89"/>
      <c r="UTX13" s="89"/>
      <c r="UTY13" s="89"/>
      <c r="UTZ13" s="89"/>
      <c r="UUA13" s="89"/>
      <c r="UUB13" s="89"/>
      <c r="UUC13" s="89"/>
      <c r="UUD13" s="89"/>
      <c r="UUE13" s="89"/>
      <c r="UUF13" s="89"/>
      <c r="UUG13" s="89"/>
      <c r="UUH13" s="89"/>
      <c r="UUI13" s="89"/>
      <c r="UUJ13" s="89"/>
      <c r="UUK13" s="89"/>
      <c r="UUL13" s="89"/>
      <c r="UUM13" s="89"/>
      <c r="UUN13" s="89"/>
      <c r="UUO13" s="89"/>
      <c r="UUP13" s="89"/>
      <c r="UUQ13" s="89"/>
      <c r="UUR13" s="89"/>
      <c r="UUS13" s="89"/>
      <c r="UUT13" s="89"/>
      <c r="UUU13" s="89"/>
      <c r="UUV13" s="89"/>
      <c r="UUW13" s="89"/>
      <c r="UUX13" s="89"/>
      <c r="UUY13" s="89"/>
      <c r="UUZ13" s="89"/>
      <c r="UVA13" s="89"/>
      <c r="UVB13" s="89"/>
      <c r="UVC13" s="89"/>
      <c r="UVD13" s="89"/>
      <c r="UVE13" s="89"/>
      <c r="UVF13" s="89"/>
      <c r="UVG13" s="89"/>
      <c r="UVH13" s="89"/>
      <c r="UVI13" s="89"/>
      <c r="UVJ13" s="89"/>
      <c r="UVK13" s="89"/>
      <c r="UVL13" s="89"/>
      <c r="UVM13" s="89"/>
      <c r="UVN13" s="89"/>
      <c r="UVO13" s="89"/>
      <c r="UVP13" s="89"/>
      <c r="UVQ13" s="89"/>
      <c r="UVR13" s="89"/>
      <c r="UVS13" s="89"/>
      <c r="UVT13" s="89"/>
      <c r="UVU13" s="89"/>
      <c r="UVV13" s="89"/>
      <c r="UVW13" s="89"/>
      <c r="UVX13" s="89"/>
      <c r="UVY13" s="89"/>
      <c r="UVZ13" s="89"/>
      <c r="UWA13" s="89"/>
      <c r="UWB13" s="89"/>
      <c r="UWC13" s="89"/>
      <c r="UWD13" s="89"/>
      <c r="UWE13" s="89"/>
      <c r="UWF13" s="89"/>
      <c r="UWG13" s="89"/>
      <c r="UWH13" s="89"/>
      <c r="UWI13" s="89"/>
      <c r="UWJ13" s="89"/>
      <c r="UWK13" s="89"/>
      <c r="UWL13" s="89"/>
      <c r="UWM13" s="89"/>
      <c r="UWN13" s="89"/>
      <c r="UWO13" s="89"/>
      <c r="UWP13" s="89"/>
      <c r="UWQ13" s="89"/>
      <c r="UWR13" s="89"/>
      <c r="UWS13" s="89"/>
      <c r="UWT13" s="89"/>
      <c r="UWU13" s="89"/>
      <c r="UWV13" s="89"/>
      <c r="UWW13" s="89"/>
      <c r="UWX13" s="89"/>
      <c r="UWY13" s="89"/>
      <c r="UWZ13" s="89"/>
      <c r="UXA13" s="89"/>
      <c r="UXB13" s="89"/>
      <c r="UXC13" s="89"/>
      <c r="UXD13" s="89"/>
      <c r="UXE13" s="89"/>
      <c r="UXF13" s="89"/>
      <c r="UXG13" s="89"/>
      <c r="UXH13" s="89"/>
      <c r="UXI13" s="89"/>
      <c r="UXJ13" s="89"/>
      <c r="UXK13" s="89"/>
      <c r="UXL13" s="89"/>
      <c r="UXM13" s="89"/>
      <c r="UXN13" s="89"/>
      <c r="UXO13" s="89"/>
      <c r="UXP13" s="89"/>
      <c r="UXQ13" s="89"/>
      <c r="UXR13" s="89"/>
      <c r="UXS13" s="89"/>
      <c r="UXT13" s="89"/>
      <c r="UXU13" s="89"/>
      <c r="UXV13" s="89"/>
      <c r="UXW13" s="89"/>
      <c r="UXX13" s="89"/>
      <c r="UXY13" s="89"/>
      <c r="UXZ13" s="89"/>
      <c r="UYA13" s="89"/>
      <c r="UYB13" s="89"/>
      <c r="UYC13" s="89"/>
      <c r="UYD13" s="89"/>
      <c r="UYE13" s="89"/>
      <c r="UYF13" s="89"/>
      <c r="UYG13" s="89"/>
      <c r="UYH13" s="89"/>
      <c r="UYI13" s="89"/>
      <c r="UYJ13" s="89"/>
      <c r="UYK13" s="89"/>
      <c r="UYL13" s="89"/>
      <c r="UYM13" s="89"/>
      <c r="UYN13" s="89"/>
      <c r="UYO13" s="89"/>
      <c r="UYP13" s="89"/>
      <c r="UYQ13" s="89"/>
      <c r="UYR13" s="89"/>
      <c r="UYS13" s="89"/>
      <c r="UYT13" s="89"/>
      <c r="UYU13" s="89"/>
      <c r="UYV13" s="89"/>
      <c r="UYW13" s="89"/>
      <c r="UYX13" s="89"/>
      <c r="UYY13" s="89"/>
      <c r="UYZ13" s="89"/>
      <c r="UZA13" s="89"/>
      <c r="UZB13" s="89"/>
      <c r="UZC13" s="89"/>
      <c r="UZD13" s="89"/>
      <c r="UZE13" s="89"/>
      <c r="UZF13" s="89"/>
      <c r="UZG13" s="89"/>
      <c r="UZH13" s="89"/>
      <c r="UZI13" s="89"/>
      <c r="UZJ13" s="89"/>
      <c r="UZK13" s="89"/>
      <c r="UZL13" s="89"/>
      <c r="UZM13" s="89"/>
      <c r="UZN13" s="89"/>
      <c r="UZO13" s="89"/>
      <c r="UZP13" s="89"/>
      <c r="UZQ13" s="89"/>
      <c r="UZR13" s="89"/>
      <c r="UZS13" s="89"/>
      <c r="UZT13" s="89"/>
      <c r="UZU13" s="89"/>
      <c r="UZV13" s="89"/>
      <c r="UZW13" s="89"/>
      <c r="UZX13" s="89"/>
      <c r="UZY13" s="89"/>
      <c r="UZZ13" s="89"/>
      <c r="VAA13" s="89"/>
      <c r="VAB13" s="89"/>
      <c r="VAC13" s="89"/>
      <c r="VAD13" s="89"/>
      <c r="VAE13" s="89"/>
      <c r="VAF13" s="89"/>
      <c r="VAG13" s="89"/>
      <c r="VAH13" s="89"/>
      <c r="VAI13" s="89"/>
      <c r="VAJ13" s="89"/>
      <c r="VAK13" s="89"/>
      <c r="VAL13" s="89"/>
      <c r="VAM13" s="89"/>
      <c r="VAN13" s="89"/>
      <c r="VAO13" s="89"/>
      <c r="VAP13" s="89"/>
      <c r="VAQ13" s="89"/>
      <c r="VAR13" s="89"/>
      <c r="VAS13" s="89"/>
      <c r="VAT13" s="89"/>
      <c r="VAU13" s="89"/>
      <c r="VAV13" s="89"/>
      <c r="VAW13" s="89"/>
      <c r="VAX13" s="89"/>
      <c r="VAY13" s="89"/>
      <c r="VAZ13" s="89"/>
      <c r="VBA13" s="89"/>
      <c r="VBB13" s="89"/>
      <c r="VBC13" s="89"/>
      <c r="VBD13" s="89"/>
      <c r="VBE13" s="89"/>
      <c r="VBF13" s="89"/>
      <c r="VBG13" s="89"/>
      <c r="VBH13" s="89"/>
      <c r="VBI13" s="89"/>
      <c r="VBJ13" s="89"/>
      <c r="VBK13" s="89"/>
      <c r="VBL13" s="89"/>
      <c r="VBM13" s="89"/>
      <c r="VBN13" s="89"/>
      <c r="VBO13" s="89"/>
      <c r="VBP13" s="89"/>
      <c r="VBQ13" s="89"/>
      <c r="VBR13" s="89"/>
      <c r="VBS13" s="89"/>
      <c r="VBT13" s="89"/>
      <c r="VBU13" s="89"/>
      <c r="VBV13" s="89"/>
      <c r="VBW13" s="89"/>
      <c r="VBX13" s="89"/>
      <c r="VBY13" s="89"/>
      <c r="VBZ13" s="89"/>
      <c r="VCA13" s="89"/>
      <c r="VCB13" s="89"/>
      <c r="VCC13" s="89"/>
      <c r="VCD13" s="89"/>
      <c r="VCE13" s="89"/>
      <c r="VCF13" s="89"/>
      <c r="VCG13" s="89"/>
      <c r="VCH13" s="89"/>
      <c r="VCI13" s="89"/>
      <c r="VCJ13" s="89"/>
      <c r="VCK13" s="89"/>
      <c r="VCL13" s="89"/>
      <c r="VCM13" s="89"/>
      <c r="VCN13" s="89"/>
      <c r="VCO13" s="89"/>
      <c r="VCP13" s="89"/>
      <c r="VCQ13" s="89"/>
      <c r="VCR13" s="89"/>
      <c r="VCS13" s="89"/>
      <c r="VCT13" s="89"/>
      <c r="VCU13" s="89"/>
      <c r="VCV13" s="89"/>
      <c r="VCW13" s="89"/>
      <c r="VCX13" s="89"/>
      <c r="VCY13" s="89"/>
      <c r="VCZ13" s="89"/>
      <c r="VDA13" s="89"/>
      <c r="VDB13" s="89"/>
      <c r="VDC13" s="89"/>
      <c r="VDD13" s="89"/>
      <c r="VDE13" s="89"/>
      <c r="VDF13" s="89"/>
      <c r="VDG13" s="89"/>
      <c r="VDH13" s="89"/>
      <c r="VDI13" s="89"/>
      <c r="VDJ13" s="89"/>
      <c r="VDK13" s="89"/>
      <c r="VDL13" s="89"/>
      <c r="VDM13" s="89"/>
      <c r="VDN13" s="89"/>
      <c r="VDO13" s="89"/>
      <c r="VDP13" s="89"/>
      <c r="VDQ13" s="89"/>
      <c r="VDR13" s="89"/>
      <c r="VDS13" s="89"/>
      <c r="VDT13" s="89"/>
      <c r="VDU13" s="89"/>
      <c r="VDV13" s="89"/>
      <c r="VDW13" s="89"/>
      <c r="VDX13" s="89"/>
      <c r="VDY13" s="89"/>
      <c r="VDZ13" s="89"/>
      <c r="VEA13" s="89"/>
      <c r="VEB13" s="89"/>
      <c r="VEC13" s="89"/>
      <c r="VED13" s="89"/>
      <c r="VEE13" s="89"/>
      <c r="VEF13" s="89"/>
      <c r="VEG13" s="89"/>
      <c r="VEH13" s="89"/>
      <c r="VEI13" s="89"/>
      <c r="VEJ13" s="89"/>
      <c r="VEK13" s="89"/>
      <c r="VEL13" s="89"/>
      <c r="VEM13" s="89"/>
      <c r="VEN13" s="89"/>
      <c r="VEO13" s="89"/>
      <c r="VEP13" s="89"/>
      <c r="VEQ13" s="89"/>
      <c r="VER13" s="89"/>
      <c r="VES13" s="89"/>
      <c r="VET13" s="89"/>
      <c r="VEU13" s="89"/>
      <c r="VEV13" s="89"/>
      <c r="VEW13" s="89"/>
      <c r="VEX13" s="89"/>
      <c r="VEY13" s="89"/>
      <c r="VEZ13" s="89"/>
      <c r="VFA13" s="89"/>
      <c r="VFB13" s="89"/>
      <c r="VFC13" s="89"/>
      <c r="VFD13" s="89"/>
      <c r="VFE13" s="89"/>
      <c r="VFF13" s="89"/>
      <c r="VFG13" s="89"/>
      <c r="VFH13" s="89"/>
      <c r="VFI13" s="89"/>
      <c r="VFJ13" s="89"/>
      <c r="VFK13" s="89"/>
      <c r="VFL13" s="89"/>
      <c r="VFM13" s="89"/>
      <c r="VFN13" s="89"/>
      <c r="VFO13" s="89"/>
      <c r="VFP13" s="89"/>
      <c r="VFQ13" s="89"/>
      <c r="VFR13" s="89"/>
      <c r="VFS13" s="89"/>
      <c r="VFT13" s="89"/>
      <c r="VFU13" s="89"/>
      <c r="VFV13" s="89"/>
      <c r="VFW13" s="89"/>
      <c r="VFX13" s="89"/>
      <c r="VFY13" s="89"/>
      <c r="VFZ13" s="89"/>
      <c r="VGA13" s="89"/>
      <c r="VGB13" s="89"/>
      <c r="VGC13" s="89"/>
      <c r="VGD13" s="89"/>
      <c r="VGE13" s="89"/>
      <c r="VGF13" s="89"/>
      <c r="VGG13" s="89"/>
      <c r="VGH13" s="89"/>
      <c r="VGI13" s="89"/>
      <c r="VGJ13" s="89"/>
      <c r="VGK13" s="89"/>
      <c r="VGL13" s="89"/>
      <c r="VGM13" s="89"/>
      <c r="VGN13" s="89"/>
      <c r="VGO13" s="89"/>
      <c r="VGP13" s="89"/>
      <c r="VGQ13" s="89"/>
      <c r="VGR13" s="89"/>
      <c r="VGS13" s="89"/>
      <c r="VGT13" s="89"/>
      <c r="VGU13" s="89"/>
      <c r="VGV13" s="89"/>
      <c r="VGW13" s="89"/>
      <c r="VGX13" s="89"/>
      <c r="VGY13" s="89"/>
      <c r="VGZ13" s="89"/>
      <c r="VHA13" s="89"/>
      <c r="VHB13" s="89"/>
      <c r="VHC13" s="89"/>
      <c r="VHD13" s="89"/>
      <c r="VHE13" s="89"/>
      <c r="VHF13" s="89"/>
      <c r="VHG13" s="89"/>
      <c r="VHH13" s="89"/>
      <c r="VHI13" s="89"/>
      <c r="VHJ13" s="89"/>
      <c r="VHK13" s="89"/>
      <c r="VHL13" s="89"/>
      <c r="VHM13" s="89"/>
      <c r="VHN13" s="89"/>
      <c r="VHO13" s="89"/>
      <c r="VHP13" s="89"/>
      <c r="VHQ13" s="89"/>
      <c r="VHR13" s="89"/>
      <c r="VHS13" s="89"/>
      <c r="VHT13" s="89"/>
      <c r="VHU13" s="89"/>
      <c r="VHV13" s="89"/>
      <c r="VHW13" s="89"/>
      <c r="VHX13" s="89"/>
      <c r="VHY13" s="89"/>
      <c r="VHZ13" s="89"/>
      <c r="VIA13" s="89"/>
      <c r="VIB13" s="89"/>
      <c r="VIC13" s="89"/>
      <c r="VID13" s="89"/>
      <c r="VIE13" s="89"/>
      <c r="VIF13" s="89"/>
      <c r="VIG13" s="89"/>
      <c r="VIH13" s="89"/>
      <c r="VII13" s="89"/>
      <c r="VIJ13" s="89"/>
      <c r="VIK13" s="89"/>
      <c r="VIL13" s="89"/>
      <c r="VIM13" s="89"/>
      <c r="VIN13" s="89"/>
      <c r="VIO13" s="89"/>
      <c r="VIP13" s="89"/>
      <c r="VIQ13" s="89"/>
      <c r="VIR13" s="89"/>
      <c r="VIS13" s="89"/>
      <c r="VIT13" s="89"/>
      <c r="VIU13" s="89"/>
      <c r="VIV13" s="89"/>
      <c r="VIW13" s="89"/>
      <c r="VIX13" s="89"/>
      <c r="VIY13" s="89"/>
      <c r="VIZ13" s="89"/>
      <c r="VJA13" s="89"/>
      <c r="VJB13" s="89"/>
      <c r="VJC13" s="89"/>
      <c r="VJD13" s="89"/>
      <c r="VJE13" s="89"/>
      <c r="VJF13" s="89"/>
      <c r="VJG13" s="89"/>
      <c r="VJH13" s="89"/>
      <c r="VJI13" s="89"/>
      <c r="VJJ13" s="89"/>
      <c r="VJK13" s="89"/>
      <c r="VJL13" s="89"/>
      <c r="VJM13" s="89"/>
      <c r="VJN13" s="89"/>
      <c r="VJO13" s="89"/>
      <c r="VJP13" s="89"/>
      <c r="VJQ13" s="89"/>
      <c r="VJR13" s="89"/>
      <c r="VJS13" s="89"/>
      <c r="VJT13" s="89"/>
      <c r="VJU13" s="89"/>
      <c r="VJV13" s="89"/>
      <c r="VJW13" s="89"/>
      <c r="VJX13" s="89"/>
      <c r="VJY13" s="89"/>
      <c r="VJZ13" s="89"/>
      <c r="VKA13" s="89"/>
      <c r="VKB13" s="89"/>
      <c r="VKC13" s="89"/>
      <c r="VKD13" s="89"/>
      <c r="VKE13" s="89"/>
      <c r="VKF13" s="89"/>
      <c r="VKG13" s="89"/>
      <c r="VKH13" s="89"/>
      <c r="VKI13" s="89"/>
      <c r="VKJ13" s="89"/>
      <c r="VKK13" s="89"/>
      <c r="VKL13" s="89"/>
      <c r="VKM13" s="89"/>
      <c r="VKN13" s="89"/>
      <c r="VKO13" s="89"/>
      <c r="VKP13" s="89"/>
      <c r="VKQ13" s="89"/>
      <c r="VKR13" s="89"/>
      <c r="VKS13" s="89"/>
      <c r="VKT13" s="89"/>
      <c r="VKU13" s="89"/>
      <c r="VKV13" s="89"/>
      <c r="VKW13" s="89"/>
      <c r="VKX13" s="89"/>
      <c r="VKY13" s="89"/>
      <c r="VKZ13" s="89"/>
      <c r="VLA13" s="89"/>
      <c r="VLB13" s="89"/>
      <c r="VLC13" s="89"/>
      <c r="VLD13" s="89"/>
      <c r="VLE13" s="89"/>
      <c r="VLF13" s="89"/>
      <c r="VLG13" s="89"/>
      <c r="VLH13" s="89"/>
      <c r="VLI13" s="89"/>
      <c r="VLJ13" s="89"/>
      <c r="VLK13" s="89"/>
      <c r="VLL13" s="89"/>
      <c r="VLM13" s="89"/>
      <c r="VLN13" s="89"/>
      <c r="VLO13" s="89"/>
      <c r="VLP13" s="89"/>
      <c r="VLQ13" s="89"/>
      <c r="VLR13" s="89"/>
      <c r="VLS13" s="89"/>
      <c r="VLT13" s="89"/>
      <c r="VLU13" s="89"/>
      <c r="VLV13" s="89"/>
      <c r="VLW13" s="89"/>
      <c r="VLX13" s="89"/>
      <c r="VLY13" s="89"/>
      <c r="VLZ13" s="89"/>
      <c r="VMA13" s="89"/>
      <c r="VMB13" s="89"/>
      <c r="VMC13" s="89"/>
      <c r="VMD13" s="89"/>
      <c r="VME13" s="89"/>
      <c r="VMF13" s="89"/>
      <c r="VMG13" s="89"/>
      <c r="VMH13" s="89"/>
      <c r="VMI13" s="89"/>
      <c r="VMJ13" s="89"/>
      <c r="VMK13" s="89"/>
      <c r="VML13" s="89"/>
      <c r="VMM13" s="89"/>
      <c r="VMN13" s="89"/>
      <c r="VMO13" s="89"/>
      <c r="VMP13" s="89"/>
      <c r="VMQ13" s="89"/>
      <c r="VMR13" s="89"/>
      <c r="VMS13" s="89"/>
      <c r="VMT13" s="89"/>
      <c r="VMU13" s="89"/>
      <c r="VMV13" s="89"/>
      <c r="VMW13" s="89"/>
      <c r="VMX13" s="89"/>
      <c r="VMY13" s="89"/>
      <c r="VMZ13" s="89"/>
      <c r="VNA13" s="89"/>
      <c r="VNB13" s="89"/>
      <c r="VNC13" s="89"/>
      <c r="VND13" s="89"/>
      <c r="VNE13" s="89"/>
      <c r="VNF13" s="89"/>
      <c r="VNG13" s="89"/>
      <c r="VNH13" s="89"/>
      <c r="VNI13" s="89"/>
      <c r="VNJ13" s="89"/>
      <c r="VNK13" s="89"/>
      <c r="VNL13" s="89"/>
      <c r="VNM13" s="89"/>
      <c r="VNN13" s="89"/>
      <c r="VNO13" s="89"/>
      <c r="VNP13" s="89"/>
      <c r="VNQ13" s="89"/>
      <c r="VNR13" s="89"/>
      <c r="VNS13" s="89"/>
      <c r="VNT13" s="89"/>
      <c r="VNU13" s="89"/>
      <c r="VNV13" s="89"/>
      <c r="VNW13" s="89"/>
      <c r="VNX13" s="89"/>
      <c r="VNY13" s="89"/>
      <c r="VNZ13" s="89"/>
      <c r="VOA13" s="89"/>
      <c r="VOB13" s="89"/>
      <c r="VOC13" s="89"/>
      <c r="VOD13" s="89"/>
      <c r="VOE13" s="89"/>
      <c r="VOF13" s="89"/>
      <c r="VOG13" s="89"/>
      <c r="VOH13" s="89"/>
      <c r="VOI13" s="89"/>
      <c r="VOJ13" s="89"/>
      <c r="VOK13" s="89"/>
      <c r="VOL13" s="89"/>
      <c r="VOM13" s="89"/>
      <c r="VON13" s="89"/>
      <c r="VOO13" s="89"/>
      <c r="VOP13" s="89"/>
      <c r="VOQ13" s="89"/>
      <c r="VOR13" s="89"/>
      <c r="VOS13" s="89"/>
      <c r="VOT13" s="89"/>
      <c r="VOU13" s="89"/>
      <c r="VOV13" s="89"/>
      <c r="VOW13" s="89"/>
      <c r="VOX13" s="89"/>
      <c r="VOY13" s="89"/>
      <c r="VOZ13" s="89"/>
      <c r="VPA13" s="89"/>
      <c r="VPB13" s="89"/>
      <c r="VPC13" s="89"/>
      <c r="VPD13" s="89"/>
      <c r="VPE13" s="89"/>
      <c r="VPF13" s="89"/>
      <c r="VPG13" s="89"/>
      <c r="VPH13" s="89"/>
      <c r="VPI13" s="89"/>
      <c r="VPJ13" s="89"/>
      <c r="VPK13" s="89"/>
      <c r="VPL13" s="89"/>
      <c r="VPM13" s="89"/>
      <c r="VPN13" s="89"/>
      <c r="VPO13" s="89"/>
      <c r="VPP13" s="89"/>
      <c r="VPQ13" s="89"/>
      <c r="VPR13" s="89"/>
      <c r="VPS13" s="89"/>
      <c r="VPT13" s="89"/>
      <c r="VPU13" s="89"/>
      <c r="VPV13" s="89"/>
      <c r="VPW13" s="89"/>
      <c r="VPX13" s="89"/>
      <c r="VPY13" s="89"/>
      <c r="VPZ13" s="89"/>
      <c r="VQA13" s="89"/>
      <c r="VQB13" s="89"/>
      <c r="VQC13" s="89"/>
      <c r="VQD13" s="89"/>
      <c r="VQE13" s="89"/>
      <c r="VQF13" s="89"/>
      <c r="VQG13" s="89"/>
      <c r="VQH13" s="89"/>
      <c r="VQI13" s="89"/>
      <c r="VQJ13" s="89"/>
      <c r="VQK13" s="89"/>
      <c r="VQL13" s="89"/>
      <c r="VQM13" s="89"/>
      <c r="VQN13" s="89"/>
      <c r="VQO13" s="89"/>
      <c r="VQP13" s="89"/>
      <c r="VQQ13" s="89"/>
      <c r="VQR13" s="89"/>
      <c r="VQS13" s="89"/>
      <c r="VQT13" s="89"/>
      <c r="VQU13" s="89"/>
      <c r="VQV13" s="89"/>
      <c r="VQW13" s="89"/>
      <c r="VQX13" s="89"/>
      <c r="VQY13" s="89"/>
      <c r="VQZ13" s="89"/>
      <c r="VRA13" s="89"/>
      <c r="VRB13" s="89"/>
      <c r="VRC13" s="89"/>
      <c r="VRD13" s="89"/>
      <c r="VRE13" s="89"/>
      <c r="VRF13" s="89"/>
      <c r="VRG13" s="89"/>
      <c r="VRH13" s="89"/>
      <c r="VRI13" s="89"/>
      <c r="VRJ13" s="89"/>
      <c r="VRK13" s="89"/>
      <c r="VRL13" s="89"/>
      <c r="VRM13" s="89"/>
      <c r="VRN13" s="89"/>
      <c r="VRO13" s="89"/>
      <c r="VRP13" s="89"/>
      <c r="VRQ13" s="89"/>
      <c r="VRR13" s="89"/>
      <c r="VRS13" s="89"/>
      <c r="VRT13" s="89"/>
      <c r="VRU13" s="89"/>
      <c r="VRV13" s="89"/>
      <c r="VRW13" s="89"/>
      <c r="VRX13" s="89"/>
      <c r="VRY13" s="89"/>
      <c r="VRZ13" s="89"/>
      <c r="VSA13" s="89"/>
      <c r="VSB13" s="89"/>
      <c r="VSC13" s="89"/>
      <c r="VSD13" s="89"/>
      <c r="VSE13" s="89"/>
      <c r="VSF13" s="89"/>
      <c r="VSG13" s="89"/>
      <c r="VSH13" s="89"/>
      <c r="VSI13" s="89"/>
      <c r="VSJ13" s="89"/>
      <c r="VSK13" s="89"/>
      <c r="VSL13" s="89"/>
      <c r="VSM13" s="89"/>
      <c r="VSN13" s="89"/>
      <c r="VSO13" s="89"/>
      <c r="VSP13" s="89"/>
      <c r="VSQ13" s="89"/>
      <c r="VSR13" s="89"/>
      <c r="VSS13" s="89"/>
      <c r="VST13" s="89"/>
      <c r="VSU13" s="89"/>
      <c r="VSV13" s="89"/>
      <c r="VSW13" s="89"/>
      <c r="VSX13" s="89"/>
      <c r="VSY13" s="89"/>
      <c r="VSZ13" s="89"/>
      <c r="VTA13" s="89"/>
      <c r="VTB13" s="89"/>
      <c r="VTC13" s="89"/>
      <c r="VTD13" s="89"/>
      <c r="VTE13" s="89"/>
      <c r="VTF13" s="89"/>
      <c r="VTG13" s="89"/>
      <c r="VTH13" s="89"/>
      <c r="VTI13" s="89"/>
      <c r="VTJ13" s="89"/>
      <c r="VTK13" s="89"/>
      <c r="VTL13" s="89"/>
      <c r="VTM13" s="89"/>
      <c r="VTN13" s="89"/>
      <c r="VTO13" s="89"/>
      <c r="VTP13" s="89"/>
      <c r="VTQ13" s="89"/>
      <c r="VTR13" s="89"/>
      <c r="VTS13" s="89"/>
      <c r="VTT13" s="89"/>
      <c r="VTU13" s="89"/>
      <c r="VTV13" s="89"/>
      <c r="VTW13" s="89"/>
      <c r="VTX13" s="89"/>
      <c r="VTY13" s="89"/>
      <c r="VTZ13" s="89"/>
      <c r="VUA13" s="89"/>
      <c r="VUB13" s="89"/>
      <c r="VUC13" s="89"/>
      <c r="VUD13" s="89"/>
      <c r="VUE13" s="89"/>
      <c r="VUF13" s="89"/>
      <c r="VUG13" s="89"/>
      <c r="VUH13" s="89"/>
      <c r="VUI13" s="89"/>
      <c r="VUJ13" s="89"/>
      <c r="VUK13" s="89"/>
      <c r="VUL13" s="89"/>
      <c r="VUM13" s="89"/>
      <c r="VUN13" s="89"/>
      <c r="VUO13" s="89"/>
      <c r="VUP13" s="89"/>
      <c r="VUQ13" s="89"/>
      <c r="VUR13" s="89"/>
      <c r="VUS13" s="89"/>
      <c r="VUT13" s="89"/>
      <c r="VUU13" s="89"/>
      <c r="VUV13" s="89"/>
      <c r="VUW13" s="89"/>
      <c r="VUX13" s="89"/>
      <c r="VUY13" s="89"/>
      <c r="VUZ13" s="89"/>
      <c r="VVA13" s="89"/>
      <c r="VVB13" s="89"/>
      <c r="VVC13" s="89"/>
      <c r="VVD13" s="89"/>
      <c r="VVE13" s="89"/>
      <c r="VVF13" s="89"/>
      <c r="VVG13" s="89"/>
      <c r="VVH13" s="89"/>
      <c r="VVI13" s="89"/>
      <c r="VVJ13" s="89"/>
      <c r="VVK13" s="89"/>
      <c r="VVL13" s="89"/>
      <c r="VVM13" s="89"/>
      <c r="VVN13" s="89"/>
      <c r="VVO13" s="89"/>
      <c r="VVP13" s="89"/>
      <c r="VVQ13" s="89"/>
      <c r="VVR13" s="89"/>
      <c r="VVS13" s="89"/>
      <c r="VVT13" s="89"/>
      <c r="VVU13" s="89"/>
      <c r="VVV13" s="89"/>
      <c r="VVW13" s="89"/>
      <c r="VVX13" s="89"/>
      <c r="VVY13" s="89"/>
      <c r="VVZ13" s="89"/>
      <c r="VWA13" s="89"/>
      <c r="VWB13" s="89"/>
      <c r="VWC13" s="89"/>
      <c r="VWD13" s="89"/>
      <c r="VWE13" s="89"/>
      <c r="VWF13" s="89"/>
      <c r="VWG13" s="89"/>
      <c r="VWH13" s="89"/>
      <c r="VWI13" s="89"/>
      <c r="VWJ13" s="89"/>
      <c r="VWK13" s="89"/>
      <c r="VWL13" s="89"/>
      <c r="VWM13" s="89"/>
      <c r="VWN13" s="89"/>
      <c r="VWO13" s="89"/>
      <c r="VWP13" s="89"/>
      <c r="VWQ13" s="89"/>
      <c r="VWR13" s="89"/>
      <c r="VWS13" s="89"/>
      <c r="VWT13" s="89"/>
      <c r="VWU13" s="89"/>
      <c r="VWV13" s="89"/>
      <c r="VWW13" s="89"/>
      <c r="VWX13" s="89"/>
      <c r="VWY13" s="89"/>
      <c r="VWZ13" s="89"/>
      <c r="VXA13" s="89"/>
      <c r="VXB13" s="89"/>
      <c r="VXC13" s="89"/>
      <c r="VXD13" s="89"/>
      <c r="VXE13" s="89"/>
      <c r="VXF13" s="89"/>
      <c r="VXG13" s="89"/>
      <c r="VXH13" s="89"/>
      <c r="VXI13" s="89"/>
      <c r="VXJ13" s="89"/>
      <c r="VXK13" s="89"/>
      <c r="VXL13" s="89"/>
      <c r="VXM13" s="89"/>
      <c r="VXN13" s="89"/>
      <c r="VXO13" s="89"/>
      <c r="VXP13" s="89"/>
      <c r="VXQ13" s="89"/>
      <c r="VXR13" s="89"/>
      <c r="VXS13" s="89"/>
      <c r="VXT13" s="89"/>
      <c r="VXU13" s="89"/>
      <c r="VXV13" s="89"/>
      <c r="VXW13" s="89"/>
      <c r="VXX13" s="89"/>
      <c r="VXY13" s="89"/>
      <c r="VXZ13" s="89"/>
      <c r="VYA13" s="89"/>
      <c r="VYB13" s="89"/>
      <c r="VYC13" s="89"/>
      <c r="VYD13" s="89"/>
      <c r="VYE13" s="89"/>
      <c r="VYF13" s="89"/>
      <c r="VYG13" s="89"/>
      <c r="VYH13" s="89"/>
      <c r="VYI13" s="89"/>
      <c r="VYJ13" s="89"/>
      <c r="VYK13" s="89"/>
      <c r="VYL13" s="89"/>
      <c r="VYM13" s="89"/>
      <c r="VYN13" s="89"/>
      <c r="VYO13" s="89"/>
      <c r="VYP13" s="89"/>
      <c r="VYQ13" s="89"/>
      <c r="VYR13" s="89"/>
      <c r="VYS13" s="89"/>
      <c r="VYT13" s="89"/>
      <c r="VYU13" s="89"/>
      <c r="VYV13" s="89"/>
      <c r="VYW13" s="89"/>
      <c r="VYX13" s="89"/>
      <c r="VYY13" s="89"/>
      <c r="VYZ13" s="89"/>
      <c r="VZA13" s="89"/>
      <c r="VZB13" s="89"/>
      <c r="VZC13" s="89"/>
      <c r="VZD13" s="89"/>
      <c r="VZE13" s="89"/>
      <c r="VZF13" s="89"/>
      <c r="VZG13" s="89"/>
      <c r="VZH13" s="89"/>
      <c r="VZI13" s="89"/>
      <c r="VZJ13" s="89"/>
      <c r="VZK13" s="89"/>
      <c r="VZL13" s="89"/>
      <c r="VZM13" s="89"/>
      <c r="VZN13" s="89"/>
      <c r="VZO13" s="89"/>
      <c r="VZP13" s="89"/>
      <c r="VZQ13" s="89"/>
      <c r="VZR13" s="89"/>
      <c r="VZS13" s="89"/>
      <c r="VZT13" s="89"/>
      <c r="VZU13" s="89"/>
      <c r="VZV13" s="89"/>
      <c r="VZW13" s="89"/>
      <c r="VZX13" s="89"/>
      <c r="VZY13" s="89"/>
      <c r="VZZ13" s="89"/>
      <c r="WAA13" s="89"/>
      <c r="WAB13" s="89"/>
      <c r="WAC13" s="89"/>
      <c r="WAD13" s="89"/>
      <c r="WAE13" s="89"/>
      <c r="WAF13" s="89"/>
      <c r="WAG13" s="89"/>
      <c r="WAH13" s="89"/>
      <c r="WAI13" s="89"/>
      <c r="WAJ13" s="89"/>
      <c r="WAK13" s="89"/>
      <c r="WAL13" s="89"/>
      <c r="WAM13" s="89"/>
      <c r="WAN13" s="89"/>
      <c r="WAO13" s="89"/>
      <c r="WAP13" s="89"/>
      <c r="WAQ13" s="89"/>
      <c r="WAR13" s="89"/>
      <c r="WAS13" s="89"/>
      <c r="WAT13" s="89"/>
      <c r="WAU13" s="89"/>
      <c r="WAV13" s="89"/>
      <c r="WAW13" s="89"/>
      <c r="WAX13" s="89"/>
      <c r="WAY13" s="89"/>
      <c r="WAZ13" s="89"/>
      <c r="WBA13" s="89"/>
      <c r="WBB13" s="89"/>
      <c r="WBC13" s="89"/>
      <c r="WBD13" s="89"/>
      <c r="WBE13" s="89"/>
      <c r="WBF13" s="89"/>
      <c r="WBG13" s="89"/>
      <c r="WBH13" s="89"/>
      <c r="WBI13" s="89"/>
      <c r="WBJ13" s="89"/>
      <c r="WBK13" s="89"/>
      <c r="WBL13" s="89"/>
      <c r="WBM13" s="89"/>
      <c r="WBN13" s="89"/>
      <c r="WBO13" s="89"/>
      <c r="WBP13" s="89"/>
      <c r="WBQ13" s="89"/>
      <c r="WBR13" s="89"/>
      <c r="WBS13" s="89"/>
      <c r="WBT13" s="89"/>
      <c r="WBU13" s="89"/>
      <c r="WBV13" s="89"/>
      <c r="WBW13" s="89"/>
      <c r="WBX13" s="89"/>
      <c r="WBY13" s="89"/>
      <c r="WBZ13" s="89"/>
      <c r="WCA13" s="89"/>
      <c r="WCB13" s="89"/>
      <c r="WCC13" s="89"/>
      <c r="WCD13" s="89"/>
      <c r="WCE13" s="89"/>
      <c r="WCF13" s="89"/>
      <c r="WCG13" s="89"/>
      <c r="WCH13" s="89"/>
      <c r="WCI13" s="89"/>
      <c r="WCJ13" s="89"/>
      <c r="WCK13" s="89"/>
      <c r="WCL13" s="89"/>
      <c r="WCM13" s="89"/>
      <c r="WCN13" s="89"/>
      <c r="WCO13" s="89"/>
      <c r="WCP13" s="89"/>
      <c r="WCQ13" s="89"/>
      <c r="WCR13" s="89"/>
      <c r="WCS13" s="89"/>
      <c r="WCT13" s="89"/>
      <c r="WCU13" s="89"/>
      <c r="WCV13" s="89"/>
      <c r="WCW13" s="89"/>
      <c r="WCX13" s="89"/>
      <c r="WCY13" s="89"/>
      <c r="WCZ13" s="89"/>
      <c r="WDA13" s="89"/>
      <c r="WDB13" s="89"/>
      <c r="WDC13" s="89"/>
      <c r="WDD13" s="89"/>
      <c r="WDE13" s="89"/>
      <c r="WDF13" s="89"/>
      <c r="WDG13" s="89"/>
      <c r="WDH13" s="89"/>
      <c r="WDI13" s="89"/>
      <c r="WDJ13" s="89"/>
      <c r="WDK13" s="89"/>
      <c r="WDL13" s="89"/>
      <c r="WDM13" s="89"/>
      <c r="WDN13" s="89"/>
      <c r="WDO13" s="89"/>
      <c r="WDP13" s="89"/>
      <c r="WDQ13" s="89"/>
      <c r="WDR13" s="89"/>
      <c r="WDS13" s="89"/>
      <c r="WDT13" s="89"/>
      <c r="WDU13" s="89"/>
      <c r="WDV13" s="89"/>
      <c r="WDW13" s="89"/>
      <c r="WDX13" s="89"/>
      <c r="WDY13" s="89"/>
      <c r="WDZ13" s="89"/>
      <c r="WEA13" s="89"/>
      <c r="WEB13" s="89"/>
      <c r="WEC13" s="89"/>
      <c r="WED13" s="89"/>
      <c r="WEE13" s="89"/>
      <c r="WEF13" s="89"/>
      <c r="WEG13" s="89"/>
      <c r="WEH13" s="89"/>
      <c r="WEI13" s="89"/>
      <c r="WEJ13" s="89"/>
      <c r="WEK13" s="89"/>
      <c r="WEL13" s="89"/>
      <c r="WEM13" s="89"/>
      <c r="WEN13" s="89"/>
      <c r="WEO13" s="89"/>
      <c r="WEP13" s="89"/>
      <c r="WEQ13" s="89"/>
      <c r="WER13" s="89"/>
      <c r="WES13" s="89"/>
      <c r="WET13" s="89"/>
      <c r="WEU13" s="89"/>
      <c r="WEV13" s="89"/>
      <c r="WEW13" s="89"/>
      <c r="WEX13" s="89"/>
      <c r="WEY13" s="89"/>
      <c r="WEZ13" s="89"/>
      <c r="WFA13" s="89"/>
      <c r="WFB13" s="89"/>
      <c r="WFC13" s="89"/>
      <c r="WFD13" s="89"/>
      <c r="WFE13" s="89"/>
      <c r="WFF13" s="89"/>
      <c r="WFG13" s="89"/>
      <c r="WFH13" s="89"/>
      <c r="WFI13" s="89"/>
      <c r="WFJ13" s="89"/>
      <c r="WFK13" s="89"/>
      <c r="WFL13" s="89"/>
      <c r="WFM13" s="89"/>
      <c r="WFN13" s="89"/>
      <c r="WFO13" s="89"/>
      <c r="WFP13" s="89"/>
      <c r="WFQ13" s="89"/>
      <c r="WFR13" s="89"/>
      <c r="WFS13" s="89"/>
      <c r="WFT13" s="89"/>
      <c r="WFU13" s="89"/>
      <c r="WFV13" s="89"/>
      <c r="WFW13" s="89"/>
      <c r="WFX13" s="89"/>
      <c r="WFY13" s="89"/>
      <c r="WFZ13" s="89"/>
      <c r="WGA13" s="89"/>
      <c r="WGB13" s="89"/>
      <c r="WGC13" s="89"/>
      <c r="WGD13" s="89"/>
      <c r="WGE13" s="89"/>
      <c r="WGF13" s="89"/>
      <c r="WGG13" s="89"/>
      <c r="WGH13" s="89"/>
      <c r="WGI13" s="89"/>
      <c r="WGJ13" s="89"/>
      <c r="WGK13" s="89"/>
      <c r="WGL13" s="89"/>
      <c r="WGM13" s="89"/>
      <c r="WGN13" s="89"/>
      <c r="WGO13" s="89"/>
      <c r="WGP13" s="89"/>
      <c r="WGQ13" s="89"/>
      <c r="WGR13" s="89"/>
      <c r="WGS13" s="89"/>
      <c r="WGT13" s="89"/>
      <c r="WGU13" s="89"/>
      <c r="WGV13" s="89"/>
      <c r="WGW13" s="89"/>
      <c r="WGX13" s="89"/>
      <c r="WGY13" s="89"/>
      <c r="WGZ13" s="89"/>
      <c r="WHA13" s="89"/>
      <c r="WHB13" s="89"/>
      <c r="WHC13" s="89"/>
      <c r="WHD13" s="89"/>
      <c r="WHE13" s="89"/>
      <c r="WHF13" s="89"/>
      <c r="WHG13" s="89"/>
      <c r="WHH13" s="89"/>
      <c r="WHI13" s="89"/>
      <c r="WHJ13" s="89"/>
      <c r="WHK13" s="89"/>
      <c r="WHL13" s="89"/>
      <c r="WHM13" s="89"/>
      <c r="WHN13" s="89"/>
      <c r="WHO13" s="89"/>
      <c r="WHP13" s="89"/>
      <c r="WHQ13" s="89"/>
      <c r="WHR13" s="89"/>
      <c r="WHS13" s="89"/>
      <c r="WHT13" s="89"/>
      <c r="WHU13" s="89"/>
      <c r="WHV13" s="89"/>
      <c r="WHW13" s="89"/>
      <c r="WHX13" s="89"/>
      <c r="WHY13" s="89"/>
      <c r="WHZ13" s="89"/>
      <c r="WIA13" s="89"/>
      <c r="WIB13" s="89"/>
      <c r="WIC13" s="89"/>
      <c r="WID13" s="89"/>
      <c r="WIE13" s="89"/>
      <c r="WIF13" s="89"/>
      <c r="WIG13" s="89"/>
      <c r="WIH13" s="89"/>
      <c r="WII13" s="89"/>
      <c r="WIJ13" s="89"/>
      <c r="WIK13" s="89"/>
      <c r="WIL13" s="89"/>
      <c r="WIM13" s="89"/>
      <c r="WIN13" s="89"/>
      <c r="WIO13" s="89"/>
      <c r="WIP13" s="89"/>
      <c r="WIQ13" s="89"/>
      <c r="WIR13" s="89"/>
      <c r="WIS13" s="89"/>
      <c r="WIT13" s="89"/>
      <c r="WIU13" s="89"/>
      <c r="WIV13" s="89"/>
      <c r="WIW13" s="89"/>
      <c r="WIX13" s="89"/>
      <c r="WIY13" s="89"/>
      <c r="WIZ13" s="89"/>
      <c r="WJA13" s="89"/>
      <c r="WJB13" s="89"/>
      <c r="WJC13" s="89"/>
      <c r="WJD13" s="89"/>
      <c r="WJE13" s="89"/>
      <c r="WJF13" s="89"/>
      <c r="WJG13" s="89"/>
      <c r="WJH13" s="89"/>
      <c r="WJI13" s="89"/>
      <c r="WJJ13" s="89"/>
      <c r="WJK13" s="89"/>
      <c r="WJL13" s="89"/>
      <c r="WJM13" s="89"/>
      <c r="WJN13" s="89"/>
      <c r="WJO13" s="89"/>
      <c r="WJP13" s="89"/>
      <c r="WJQ13" s="89"/>
      <c r="WJR13" s="89"/>
      <c r="WJS13" s="89"/>
      <c r="WJT13" s="89"/>
      <c r="WJU13" s="89"/>
      <c r="WJV13" s="89"/>
      <c r="WJW13" s="89"/>
      <c r="WJX13" s="89"/>
      <c r="WJY13" s="89"/>
      <c r="WJZ13" s="89"/>
      <c r="WKA13" s="89"/>
      <c r="WKB13" s="89"/>
      <c r="WKC13" s="89"/>
      <c r="WKD13" s="89"/>
      <c r="WKE13" s="89"/>
      <c r="WKF13" s="89"/>
      <c r="WKG13" s="89"/>
      <c r="WKH13" s="89"/>
      <c r="WKI13" s="89"/>
      <c r="WKJ13" s="89"/>
      <c r="WKK13" s="89"/>
      <c r="WKL13" s="89"/>
      <c r="WKM13" s="89"/>
      <c r="WKN13" s="89"/>
      <c r="WKO13" s="89"/>
      <c r="WKP13" s="89"/>
      <c r="WKQ13" s="89"/>
      <c r="WKR13" s="89"/>
      <c r="WKS13" s="89"/>
      <c r="WKT13" s="89"/>
      <c r="WKU13" s="89"/>
      <c r="WKV13" s="89"/>
      <c r="WKW13" s="89"/>
      <c r="WKX13" s="89"/>
      <c r="WKY13" s="89"/>
      <c r="WKZ13" s="89"/>
      <c r="WLA13" s="89"/>
      <c r="WLB13" s="89"/>
      <c r="WLC13" s="89"/>
      <c r="WLD13" s="89"/>
      <c r="WLE13" s="89"/>
      <c r="WLF13" s="89"/>
      <c r="WLG13" s="89"/>
      <c r="WLH13" s="89"/>
      <c r="WLI13" s="89"/>
      <c r="WLJ13" s="89"/>
      <c r="WLK13" s="89"/>
      <c r="WLL13" s="89"/>
      <c r="WLM13" s="89"/>
      <c r="WLN13" s="89"/>
      <c r="WLO13" s="89"/>
      <c r="WLP13" s="89"/>
      <c r="WLQ13" s="89"/>
      <c r="WLR13" s="89"/>
      <c r="WLS13" s="89"/>
      <c r="WLT13" s="89"/>
      <c r="WLU13" s="89"/>
      <c r="WLV13" s="89"/>
      <c r="WLW13" s="89"/>
      <c r="WLX13" s="89"/>
      <c r="WLY13" s="89"/>
      <c r="WLZ13" s="89"/>
      <c r="WMA13" s="89"/>
      <c r="WMB13" s="89"/>
      <c r="WMC13" s="89"/>
      <c r="WMD13" s="89"/>
      <c r="WME13" s="89"/>
      <c r="WMF13" s="89"/>
      <c r="WMG13" s="89"/>
      <c r="WMH13" s="89"/>
      <c r="WMI13" s="89"/>
      <c r="WMJ13" s="89"/>
      <c r="WMK13" s="89"/>
      <c r="WML13" s="89"/>
      <c r="WMM13" s="89"/>
      <c r="WMN13" s="89"/>
      <c r="WMO13" s="89"/>
      <c r="WMP13" s="89"/>
      <c r="WMQ13" s="89"/>
      <c r="WMR13" s="89"/>
      <c r="WMS13" s="89"/>
      <c r="WMT13" s="89"/>
      <c r="WMU13" s="89"/>
      <c r="WMV13" s="89"/>
      <c r="WMW13" s="89"/>
      <c r="WMX13" s="89"/>
      <c r="WMY13" s="89"/>
      <c r="WMZ13" s="89"/>
      <c r="WNA13" s="89"/>
      <c r="WNB13" s="89"/>
      <c r="WNC13" s="89"/>
      <c r="WND13" s="89"/>
      <c r="WNE13" s="89"/>
      <c r="WNF13" s="89"/>
      <c r="WNG13" s="89"/>
      <c r="WNH13" s="89"/>
      <c r="WNI13" s="89"/>
      <c r="WNJ13" s="89"/>
      <c r="WNK13" s="89"/>
      <c r="WNL13" s="89"/>
      <c r="WNM13" s="89"/>
      <c r="WNN13" s="89"/>
      <c r="WNO13" s="89"/>
      <c r="WNP13" s="89"/>
      <c r="WNQ13" s="89"/>
      <c r="WNR13" s="89"/>
      <c r="WNS13" s="89"/>
      <c r="WNT13" s="89"/>
      <c r="WNU13" s="89"/>
      <c r="WNV13" s="89"/>
      <c r="WNW13" s="89"/>
      <c r="WNX13" s="89"/>
      <c r="WNY13" s="89"/>
      <c r="WNZ13" s="89"/>
      <c r="WOA13" s="89"/>
      <c r="WOB13" s="89"/>
      <c r="WOC13" s="89"/>
      <c r="WOD13" s="89"/>
      <c r="WOE13" s="89"/>
      <c r="WOF13" s="89"/>
      <c r="WOG13" s="89"/>
      <c r="WOH13" s="89"/>
      <c r="WOI13" s="89"/>
      <c r="WOJ13" s="89"/>
      <c r="WOK13" s="89"/>
      <c r="WOL13" s="89"/>
      <c r="WOM13" s="89"/>
      <c r="WON13" s="89"/>
      <c r="WOO13" s="89"/>
      <c r="WOP13" s="89"/>
      <c r="WOQ13" s="89"/>
      <c r="WOR13" s="89"/>
      <c r="WOS13" s="89"/>
      <c r="WOT13" s="89"/>
      <c r="WOU13" s="89"/>
      <c r="WOV13" s="89"/>
      <c r="WOW13" s="89"/>
      <c r="WOX13" s="89"/>
      <c r="WOY13" s="89"/>
      <c r="WOZ13" s="89"/>
      <c r="WPA13" s="89"/>
      <c r="WPB13" s="89"/>
      <c r="WPC13" s="89"/>
      <c r="WPD13" s="89"/>
      <c r="WPE13" s="89"/>
      <c r="WPF13" s="89"/>
      <c r="WPG13" s="89"/>
      <c r="WPH13" s="89"/>
      <c r="WPI13" s="89"/>
      <c r="WPJ13" s="89"/>
      <c r="WPK13" s="89"/>
      <c r="WPL13" s="89"/>
      <c r="WPM13" s="89"/>
      <c r="WPN13" s="89"/>
      <c r="WPO13" s="89"/>
      <c r="WPP13" s="89"/>
      <c r="WPQ13" s="89"/>
      <c r="WPR13" s="89"/>
      <c r="WPS13" s="89"/>
      <c r="WPT13" s="89"/>
      <c r="WPU13" s="89"/>
      <c r="WPV13" s="89"/>
      <c r="WPW13" s="89"/>
      <c r="WPX13" s="89"/>
      <c r="WPY13" s="89"/>
      <c r="WPZ13" s="89"/>
      <c r="WQA13" s="89"/>
      <c r="WQB13" s="89"/>
      <c r="WQC13" s="89"/>
      <c r="WQD13" s="89"/>
      <c r="WQE13" s="89"/>
      <c r="WQF13" s="89"/>
      <c r="WQG13" s="89"/>
      <c r="WQH13" s="89"/>
      <c r="WQI13" s="89"/>
      <c r="WQJ13" s="89"/>
      <c r="WQK13" s="89"/>
      <c r="WQL13" s="89"/>
      <c r="WQM13" s="89"/>
      <c r="WQN13" s="89"/>
      <c r="WQO13" s="89"/>
      <c r="WQP13" s="89"/>
      <c r="WQQ13" s="89"/>
      <c r="WQR13" s="89"/>
      <c r="WQS13" s="89"/>
      <c r="WQT13" s="89"/>
      <c r="WQU13" s="89"/>
      <c r="WQV13" s="89"/>
      <c r="WQW13" s="89"/>
      <c r="WQX13" s="89"/>
      <c r="WQY13" s="89"/>
      <c r="WQZ13" s="89"/>
      <c r="WRA13" s="89"/>
      <c r="WRB13" s="89"/>
      <c r="WRC13" s="89"/>
      <c r="WRD13" s="89"/>
      <c r="WRE13" s="89"/>
      <c r="WRF13" s="89"/>
      <c r="WRG13" s="89"/>
      <c r="WRH13" s="89"/>
      <c r="WRI13" s="89"/>
      <c r="WRJ13" s="89"/>
      <c r="WRK13" s="89"/>
      <c r="WRL13" s="89"/>
      <c r="WRM13" s="89"/>
      <c r="WRN13" s="89"/>
      <c r="WRO13" s="89"/>
      <c r="WRP13" s="89"/>
      <c r="WRQ13" s="89"/>
      <c r="WRR13" s="89"/>
      <c r="WRS13" s="89"/>
      <c r="WRT13" s="89"/>
      <c r="WRU13" s="89"/>
      <c r="WRV13" s="89"/>
      <c r="WRW13" s="89"/>
      <c r="WRX13" s="89"/>
      <c r="WRY13" s="89"/>
      <c r="WRZ13" s="89"/>
      <c r="WSA13" s="89"/>
      <c r="WSB13" s="89"/>
      <c r="WSC13" s="89"/>
      <c r="WSD13" s="89"/>
      <c r="WSE13" s="89"/>
      <c r="WSF13" s="89"/>
      <c r="WSG13" s="89"/>
      <c r="WSH13" s="89"/>
      <c r="WSI13" s="89"/>
      <c r="WSJ13" s="89"/>
      <c r="WSK13" s="89"/>
      <c r="WSL13" s="89"/>
      <c r="WSM13" s="89"/>
      <c r="WSN13" s="89"/>
      <c r="WSO13" s="89"/>
      <c r="WSP13" s="89"/>
      <c r="WSQ13" s="89"/>
      <c r="WSR13" s="89"/>
      <c r="WSS13" s="89"/>
      <c r="WST13" s="89"/>
      <c r="WSU13" s="89"/>
      <c r="WSV13" s="89"/>
      <c r="WSW13" s="89"/>
      <c r="WSX13" s="89"/>
      <c r="WSY13" s="89"/>
      <c r="WSZ13" s="89"/>
      <c r="WTA13" s="89"/>
      <c r="WTB13" s="89"/>
      <c r="WTC13" s="89"/>
      <c r="WTD13" s="89"/>
      <c r="WTE13" s="89"/>
      <c r="WTF13" s="89"/>
      <c r="WTG13" s="89"/>
      <c r="WTH13" s="89"/>
      <c r="WTI13" s="89"/>
      <c r="WTJ13" s="89"/>
      <c r="WTK13" s="89"/>
      <c r="WTL13" s="89"/>
      <c r="WTM13" s="89"/>
      <c r="WTN13" s="89"/>
      <c r="WTO13" s="89"/>
      <c r="WTP13" s="89"/>
      <c r="WTQ13" s="89"/>
      <c r="WTR13" s="89"/>
      <c r="WTS13" s="89"/>
      <c r="WTT13" s="89"/>
      <c r="WTU13" s="89"/>
      <c r="WTV13" s="89"/>
      <c r="WTW13" s="89"/>
      <c r="WTX13" s="89"/>
      <c r="WTY13" s="89"/>
      <c r="WTZ13" s="89"/>
      <c r="WUA13" s="89"/>
      <c r="WUB13" s="89"/>
      <c r="WUC13" s="89"/>
      <c r="WUD13" s="89"/>
      <c r="WUE13" s="89"/>
      <c r="WUF13" s="89"/>
      <c r="WUG13" s="89"/>
      <c r="WUH13" s="89"/>
      <c r="WUI13" s="89"/>
      <c r="WUJ13" s="89"/>
      <c r="WUK13" s="89"/>
      <c r="WUL13" s="89"/>
      <c r="WUM13" s="89"/>
      <c r="WUN13" s="89"/>
      <c r="WUO13" s="89"/>
      <c r="WUP13" s="89"/>
      <c r="WUQ13" s="89"/>
      <c r="WUR13" s="89"/>
      <c r="WUS13" s="89"/>
      <c r="WUT13" s="89"/>
      <c r="WUU13" s="89"/>
      <c r="WUV13" s="89"/>
      <c r="WUW13" s="89"/>
      <c r="WUX13" s="89"/>
      <c r="WUY13" s="89"/>
      <c r="WUZ13" s="89"/>
      <c r="WVA13" s="89"/>
      <c r="WVB13" s="89"/>
      <c r="WVC13" s="89"/>
      <c r="WVD13" s="89"/>
      <c r="WVE13" s="89"/>
      <c r="WVF13" s="89"/>
      <c r="WVG13" s="89"/>
      <c r="WVH13" s="89"/>
      <c r="WVI13" s="89"/>
      <c r="WVJ13" s="89"/>
      <c r="WVK13" s="89"/>
      <c r="WVL13" s="89"/>
      <c r="WVM13" s="89"/>
      <c r="WVN13" s="89"/>
      <c r="WVO13" s="89"/>
      <c r="WVP13" s="89"/>
      <c r="WVQ13" s="89"/>
      <c r="WVR13" s="89"/>
      <c r="WVS13" s="89"/>
      <c r="WVT13" s="89"/>
      <c r="WVU13" s="89"/>
      <c r="WVV13" s="89"/>
      <c r="WVW13" s="89"/>
      <c r="WVX13" s="89"/>
      <c r="WVY13" s="89"/>
      <c r="WVZ13" s="89"/>
      <c r="WWA13" s="89"/>
      <c r="WWB13" s="89"/>
      <c r="WWC13" s="89"/>
      <c r="WWD13" s="89"/>
      <c r="WWE13" s="89"/>
      <c r="WWF13" s="89"/>
      <c r="WWG13" s="89"/>
      <c r="WWH13" s="89"/>
      <c r="WWI13" s="89"/>
      <c r="WWJ13" s="89"/>
      <c r="WWK13" s="89"/>
      <c r="WWL13" s="89"/>
      <c r="WWM13" s="89"/>
      <c r="WWN13" s="89"/>
      <c r="WWO13" s="89"/>
      <c r="WWP13" s="89"/>
      <c r="WWQ13" s="89"/>
      <c r="WWR13" s="89"/>
      <c r="WWS13" s="89"/>
      <c r="WWT13" s="89"/>
      <c r="WWU13" s="89"/>
      <c r="WWV13" s="89"/>
      <c r="WWW13" s="89"/>
      <c r="WWX13" s="89"/>
      <c r="WWY13" s="89"/>
      <c r="WWZ13" s="89"/>
      <c r="WXA13" s="89"/>
      <c r="WXB13" s="89"/>
      <c r="WXC13" s="89"/>
      <c r="WXD13" s="89"/>
      <c r="WXE13" s="89"/>
      <c r="WXF13" s="89"/>
      <c r="WXG13" s="89"/>
      <c r="WXH13" s="89"/>
      <c r="WXI13" s="89"/>
      <c r="WXJ13" s="89"/>
      <c r="WXK13" s="89"/>
      <c r="WXL13" s="89"/>
      <c r="WXM13" s="89"/>
      <c r="WXN13" s="89"/>
      <c r="WXO13" s="89"/>
      <c r="WXP13" s="89"/>
      <c r="WXQ13" s="89"/>
      <c r="WXR13" s="89"/>
      <c r="WXS13" s="89"/>
      <c r="WXT13" s="89"/>
      <c r="WXU13" s="89"/>
      <c r="WXV13" s="89"/>
      <c r="WXW13" s="89"/>
      <c r="WXX13" s="89"/>
      <c r="WXY13" s="89"/>
      <c r="WXZ13" s="89"/>
      <c r="WYA13" s="89"/>
      <c r="WYB13" s="89"/>
      <c r="WYC13" s="89"/>
      <c r="WYD13" s="89"/>
      <c r="WYE13" s="89"/>
      <c r="WYF13" s="89"/>
      <c r="WYG13" s="89"/>
      <c r="WYH13" s="89"/>
      <c r="WYI13" s="89"/>
      <c r="WYJ13" s="89"/>
      <c r="WYK13" s="89"/>
      <c r="WYL13" s="89"/>
      <c r="WYM13" s="89"/>
      <c r="WYN13" s="89"/>
      <c r="WYO13" s="89"/>
      <c r="WYP13" s="89"/>
      <c r="WYQ13" s="89"/>
      <c r="WYR13" s="89"/>
      <c r="WYS13" s="89"/>
      <c r="WYT13" s="89"/>
      <c r="WYU13" s="89"/>
      <c r="WYV13" s="89"/>
      <c r="WYW13" s="89"/>
      <c r="WYX13" s="89"/>
      <c r="WYY13" s="89"/>
      <c r="WYZ13" s="89"/>
      <c r="WZA13" s="89"/>
      <c r="WZB13" s="89"/>
      <c r="WZC13" s="89"/>
      <c r="WZD13" s="89"/>
      <c r="WZE13" s="89"/>
      <c r="WZF13" s="89"/>
      <c r="WZG13" s="89"/>
      <c r="WZH13" s="89"/>
      <c r="WZI13" s="89"/>
      <c r="WZJ13" s="89"/>
      <c r="WZK13" s="89"/>
      <c r="WZL13" s="89"/>
      <c r="WZM13" s="89"/>
      <c r="WZN13" s="89"/>
      <c r="WZO13" s="89"/>
      <c r="WZP13" s="89"/>
      <c r="WZQ13" s="89"/>
      <c r="WZR13" s="89"/>
      <c r="WZS13" s="89"/>
      <c r="WZT13" s="89"/>
      <c r="WZU13" s="89"/>
      <c r="WZV13" s="89"/>
      <c r="WZW13" s="89"/>
      <c r="WZX13" s="89"/>
      <c r="WZY13" s="89"/>
      <c r="WZZ13" s="89"/>
      <c r="XAA13" s="89"/>
      <c r="XAB13" s="89"/>
      <c r="XAC13" s="89"/>
      <c r="XAD13" s="89"/>
      <c r="XAE13" s="89"/>
      <c r="XAF13" s="89"/>
      <c r="XAG13" s="89"/>
      <c r="XAH13" s="89"/>
      <c r="XAI13" s="89"/>
      <c r="XAJ13" s="89"/>
      <c r="XAK13" s="89"/>
      <c r="XAL13" s="89"/>
      <c r="XAM13" s="89"/>
      <c r="XAN13" s="89"/>
      <c r="XAO13" s="89"/>
      <c r="XAP13" s="89"/>
      <c r="XAQ13" s="89"/>
      <c r="XAR13" s="89"/>
      <c r="XAS13" s="89"/>
      <c r="XAT13" s="89"/>
      <c r="XAU13" s="89"/>
      <c r="XAV13" s="89"/>
      <c r="XAW13" s="89"/>
      <c r="XAX13" s="89"/>
      <c r="XAY13" s="89"/>
      <c r="XAZ13" s="89"/>
      <c r="XBA13" s="89"/>
      <c r="XBB13" s="89"/>
      <c r="XBC13" s="89"/>
      <c r="XBD13" s="89"/>
      <c r="XBE13" s="89"/>
      <c r="XBF13" s="89"/>
      <c r="XBG13" s="89"/>
      <c r="XBH13" s="89"/>
      <c r="XBI13" s="89"/>
      <c r="XBJ13" s="89"/>
      <c r="XBK13" s="89"/>
      <c r="XBL13" s="89"/>
      <c r="XBM13" s="89"/>
      <c r="XBN13" s="89"/>
      <c r="XBO13" s="89"/>
      <c r="XBP13" s="89"/>
      <c r="XBQ13" s="89"/>
      <c r="XBR13" s="89"/>
      <c r="XBS13" s="89"/>
      <c r="XBT13" s="89"/>
      <c r="XBU13" s="89"/>
      <c r="XBV13" s="89"/>
      <c r="XBW13" s="89"/>
      <c r="XBX13" s="89"/>
      <c r="XBY13" s="89"/>
      <c r="XBZ13" s="89"/>
      <c r="XCA13" s="89"/>
      <c r="XCB13" s="89"/>
      <c r="XCC13" s="89"/>
      <c r="XCD13" s="89"/>
      <c r="XCE13" s="89"/>
      <c r="XCF13" s="89"/>
      <c r="XCG13" s="89"/>
      <c r="XCH13" s="89"/>
      <c r="XCI13" s="89"/>
      <c r="XCJ13" s="89"/>
      <c r="XCK13" s="89"/>
      <c r="XCL13" s="89"/>
      <c r="XCM13" s="89"/>
      <c r="XCN13" s="89"/>
      <c r="XCO13" s="89"/>
      <c r="XCP13" s="89"/>
      <c r="XCQ13" s="89"/>
      <c r="XCR13" s="89"/>
      <c r="XCS13" s="89"/>
      <c r="XCT13" s="89"/>
      <c r="XCU13" s="89"/>
      <c r="XCV13" s="89"/>
      <c r="XCW13" s="89"/>
      <c r="XCX13" s="89"/>
      <c r="XCY13" s="89"/>
      <c r="XCZ13" s="89"/>
      <c r="XDA13" s="89"/>
      <c r="XDB13" s="89"/>
      <c r="XDC13" s="89"/>
      <c r="XDD13" s="89"/>
      <c r="XDE13" s="89"/>
      <c r="XDF13" s="89"/>
      <c r="XDG13" s="89"/>
      <c r="XDH13" s="89"/>
      <c r="XDI13" s="89"/>
      <c r="XDJ13" s="89"/>
      <c r="XDK13" s="89"/>
      <c r="XDL13" s="89"/>
      <c r="XDM13" s="89"/>
      <c r="XDN13" s="89"/>
      <c r="XDO13" s="89"/>
      <c r="XDP13" s="89"/>
      <c r="XDQ13" s="89"/>
      <c r="XDR13" s="89"/>
      <c r="XDS13" s="89"/>
      <c r="XDT13" s="89"/>
      <c r="XDU13" s="89"/>
      <c r="XDV13" s="89"/>
      <c r="XDW13" s="89"/>
      <c r="XDX13" s="89"/>
      <c r="XDY13" s="89"/>
      <c r="XDZ13" s="89"/>
      <c r="XEA13" s="89"/>
      <c r="XEB13" s="89"/>
      <c r="XEC13" s="89"/>
      <c r="XED13" s="89"/>
      <c r="XEE13" s="89"/>
      <c r="XEF13" s="89"/>
      <c r="XEG13" s="89"/>
      <c r="XEH13" s="89"/>
      <c r="XEI13" s="89"/>
      <c r="XEJ13" s="89"/>
      <c r="XEK13" s="89"/>
      <c r="XEL13" s="89"/>
      <c r="XEM13" s="89"/>
      <c r="XEN13" s="89"/>
      <c r="XEO13" s="89"/>
    </row>
    <row r="14" spans="1:16369" s="38" customFormat="1">
      <c r="A14" s="96" t="s">
        <v>55</v>
      </c>
      <c r="B14" s="98">
        <v>83678.7</v>
      </c>
      <c r="C14" s="98">
        <v>100845.22222222222</v>
      </c>
      <c r="D14" s="98">
        <v>109169.40909090909</v>
      </c>
      <c r="E14" s="98">
        <v>111691.75</v>
      </c>
      <c r="F14" s="98">
        <v>105411.47619047618</v>
      </c>
      <c r="G14" s="98">
        <v>98786.590909090912</v>
      </c>
      <c r="H14" s="98">
        <v>82092.523809523816</v>
      </c>
      <c r="I14" s="98">
        <v>85280.173913043473</v>
      </c>
      <c r="J14" s="98">
        <v>68382.523809523816</v>
      </c>
      <c r="K14" s="98">
        <v>66136.600000000006</v>
      </c>
      <c r="L14" s="98">
        <v>70755.25</v>
      </c>
      <c r="M14" s="99">
        <v>81803.523809523816</v>
      </c>
      <c r="N14" s="97">
        <v>69523.809523809527</v>
      </c>
      <c r="O14" s="98">
        <v>74836.722222222219</v>
      </c>
      <c r="P14" s="98">
        <v>79113.782608695648</v>
      </c>
      <c r="Q14" s="98">
        <v>73475.555555555562</v>
      </c>
      <c r="R14" s="98">
        <v>70911.136363636368</v>
      </c>
      <c r="S14" s="98">
        <v>42389.047619047618</v>
      </c>
      <c r="T14" s="98">
        <v>55429.904761904763</v>
      </c>
      <c r="U14" s="98">
        <v>62616.608695652176</v>
      </c>
      <c r="V14" s="98">
        <v>63165.4</v>
      </c>
      <c r="W14" s="98">
        <v>51603.857142857145</v>
      </c>
      <c r="X14" s="98">
        <v>61446.105263157893</v>
      </c>
      <c r="Y14" s="99">
        <v>69239.263157894733</v>
      </c>
      <c r="Z14" s="97">
        <v>56127.761904761908</v>
      </c>
      <c r="AA14" s="98">
        <v>78232.5</v>
      </c>
      <c r="AB14" s="98">
        <v>99717</v>
      </c>
      <c r="AC14" s="98">
        <v>103063.45</v>
      </c>
      <c r="AD14" s="98">
        <v>116128.63636363637</v>
      </c>
      <c r="AE14" s="98">
        <v>87399.95</v>
      </c>
      <c r="AF14" s="98">
        <v>83015.666666666672</v>
      </c>
      <c r="AG14" s="98">
        <v>99628.260869565216</v>
      </c>
      <c r="AH14" s="98">
        <v>84793.31578947368</v>
      </c>
      <c r="AI14" s="98">
        <v>75695.227272727279</v>
      </c>
      <c r="AJ14" s="98">
        <v>70930.894736842107</v>
      </c>
      <c r="AK14" s="99">
        <v>95904.666666666672</v>
      </c>
      <c r="AL14" s="97">
        <v>74444</v>
      </c>
      <c r="AM14" s="98">
        <v>93074.894736842107</v>
      </c>
      <c r="AN14" s="98">
        <v>112312.95</v>
      </c>
      <c r="AO14" s="98">
        <v>83266.571428571435</v>
      </c>
      <c r="AP14" s="98">
        <v>98387.15</v>
      </c>
      <c r="AQ14" s="98">
        <v>96920.571428571435</v>
      </c>
      <c r="AR14" s="98">
        <v>102319.31818181818</v>
      </c>
      <c r="AS14" s="98">
        <v>92998.142857142855</v>
      </c>
      <c r="AT14" s="98">
        <v>101127.14285714286</v>
      </c>
      <c r="AU14" s="98">
        <v>108360.86956521739</v>
      </c>
      <c r="AV14" s="98">
        <v>97745.31578947368</v>
      </c>
      <c r="AW14" s="99">
        <v>68401.600000000006</v>
      </c>
      <c r="AX14" s="97">
        <v>95457.476190476184</v>
      </c>
      <c r="AY14" s="98">
        <v>101001.33333333333</v>
      </c>
      <c r="AZ14" s="98">
        <v>82677.636363636368</v>
      </c>
      <c r="BA14" s="98">
        <v>77155.95</v>
      </c>
      <c r="BB14" s="98">
        <v>83055.149999999994</v>
      </c>
      <c r="BC14" s="98">
        <v>62094.142857142899</v>
      </c>
      <c r="BD14" s="98">
        <v>65634.681818181823</v>
      </c>
      <c r="BE14" s="98">
        <v>51593.095238095237</v>
      </c>
      <c r="BF14" s="98">
        <v>75929.428571428594</v>
      </c>
      <c r="BG14" s="98">
        <v>86249.095238095237</v>
      </c>
      <c r="BH14" s="98">
        <v>95787.789473684214</v>
      </c>
      <c r="BI14" s="99">
        <v>67925.5</v>
      </c>
      <c r="BJ14" s="97">
        <v>81611</v>
      </c>
      <c r="BK14" s="98">
        <v>76838.111111111109</v>
      </c>
      <c r="BL14" s="98">
        <v>75547</v>
      </c>
      <c r="BM14" s="98">
        <v>90914.5</v>
      </c>
      <c r="BN14" s="98">
        <v>97481</v>
      </c>
      <c r="BO14" s="98">
        <v>65422.761904761908</v>
      </c>
      <c r="BP14" s="98">
        <v>89359.857142857145</v>
      </c>
      <c r="BQ14" s="98">
        <v>93570.045454545456</v>
      </c>
      <c r="BR14" s="98">
        <v>104509.33333333333</v>
      </c>
      <c r="BS14" s="98">
        <v>95818.75</v>
      </c>
      <c r="BT14" s="98">
        <v>97413.7</v>
      </c>
      <c r="BU14" s="99">
        <v>107349.61904761905</v>
      </c>
      <c r="BV14" s="97">
        <v>132841.5</v>
      </c>
      <c r="BW14" s="98">
        <v>137848.15</v>
      </c>
      <c r="BX14" s="98">
        <v>112634.19047619047</v>
      </c>
      <c r="BY14" s="98">
        <v>190964.84210526315</v>
      </c>
      <c r="BZ14" s="98">
        <v>196959.45454545456</v>
      </c>
      <c r="CA14" s="98">
        <v>172414.57142857142</v>
      </c>
      <c r="CB14" s="98">
        <v>149868.76190476189</v>
      </c>
      <c r="CC14" s="98">
        <v>133412.26086956522</v>
      </c>
      <c r="CD14" s="98">
        <v>145762.57142857142</v>
      </c>
      <c r="CE14" s="98">
        <v>119205.9</v>
      </c>
      <c r="CF14" s="98">
        <v>134271.65</v>
      </c>
      <c r="CG14" s="99">
        <v>116798</v>
      </c>
      <c r="CH14" s="100">
        <v>166008.71428571429</v>
      </c>
      <c r="CI14" s="98">
        <v>177954.84210526315</v>
      </c>
      <c r="CJ14" s="98">
        <v>133072.72727272726</v>
      </c>
      <c r="CK14" s="98">
        <v>138909.9</v>
      </c>
      <c r="CL14" s="98">
        <v>156949.45454545456</v>
      </c>
      <c r="CM14" s="98">
        <v>156413.54999999999</v>
      </c>
      <c r="CN14" s="98">
        <v>163589.61904761905</v>
      </c>
      <c r="CO14" s="98">
        <v>133092.04347826086</v>
      </c>
      <c r="CP14" s="98">
        <v>159643.89473684211</v>
      </c>
      <c r="CQ14" s="98">
        <v>136340.31818181818</v>
      </c>
      <c r="CR14" s="98">
        <v>125261.94736842105</v>
      </c>
      <c r="CS14" s="99">
        <v>155434.33333333334</v>
      </c>
      <c r="CT14" s="100">
        <v>130801.47619047618</v>
      </c>
      <c r="CU14" s="98">
        <v>150906.05555555556</v>
      </c>
      <c r="CV14" s="98">
        <v>123414.35</v>
      </c>
      <c r="CW14" s="98">
        <v>122839.09090909091</v>
      </c>
      <c r="CX14" s="98">
        <v>166195.14285714287</v>
      </c>
      <c r="CY14" s="98">
        <v>194245</v>
      </c>
      <c r="CZ14" s="98">
        <v>158709.31818181818</v>
      </c>
      <c r="DA14" s="98">
        <v>174051.40909090909</v>
      </c>
      <c r="DB14" s="98">
        <v>142082.66666666666</v>
      </c>
      <c r="DC14" s="98">
        <v>152395.04347826086</v>
      </c>
      <c r="DD14" s="98">
        <v>178239.68421052632</v>
      </c>
      <c r="DE14" s="99">
        <v>181580.73684210525</v>
      </c>
      <c r="DF14" s="97">
        <v>186884.86363636365</v>
      </c>
      <c r="DG14" s="98">
        <v>210695.95</v>
      </c>
      <c r="DH14" s="98">
        <v>193234.57894736843</v>
      </c>
      <c r="DI14" s="98">
        <v>229511.6</v>
      </c>
      <c r="DJ14" s="98">
        <v>186271.19047619047</v>
      </c>
      <c r="DK14" s="98">
        <v>196923.73684210525</v>
      </c>
      <c r="DL14" s="98">
        <v>235287.36363636365</v>
      </c>
      <c r="DM14" s="98">
        <v>210819.38095238095</v>
      </c>
      <c r="DN14" s="98">
        <v>214217.72727272726</v>
      </c>
      <c r="DO14" s="98">
        <v>252030.5652173913</v>
      </c>
      <c r="DP14" s="98">
        <v>276380.5263157895</v>
      </c>
      <c r="DQ14" s="98">
        <v>242910.95</v>
      </c>
      <c r="DR14" s="97">
        <v>251209.85714285713</v>
      </c>
      <c r="DS14" s="98">
        <v>323214.44444444444</v>
      </c>
      <c r="DT14" s="98">
        <v>316061.54545454547</v>
      </c>
      <c r="DU14" s="98">
        <v>266713.25</v>
      </c>
      <c r="DV14" s="98">
        <v>267353.95</v>
      </c>
      <c r="DW14" s="98">
        <v>223797.47619047618</v>
      </c>
      <c r="DX14" s="98">
        <v>286465.18181818182</v>
      </c>
      <c r="DY14" s="98">
        <v>305984.09523809527</v>
      </c>
      <c r="DZ14" s="98">
        <v>373635.04761904763</v>
      </c>
      <c r="EA14" s="98">
        <v>264411.14285714284</v>
      </c>
      <c r="EB14" s="98">
        <v>302928.94736842107</v>
      </c>
      <c r="EC14" s="98">
        <v>291875.45</v>
      </c>
      <c r="ED14" s="80">
        <v>270701.5263157895</v>
      </c>
      <c r="EE14" s="98">
        <v>264331.36842105264</v>
      </c>
      <c r="EF14" s="98">
        <v>278668.86363636365</v>
      </c>
      <c r="EG14" s="98">
        <v>317865.15000000002</v>
      </c>
      <c r="EH14" s="98">
        <v>187612.76190476189</v>
      </c>
      <c r="EI14" s="98">
        <v>289244.27272727271</v>
      </c>
      <c r="EJ14" s="98">
        <v>224422.57142857142</v>
      </c>
      <c r="EK14" s="98">
        <v>204377.52173913043</v>
      </c>
      <c r="EL14" s="98">
        <v>261597.57142857142</v>
      </c>
      <c r="EM14" s="98">
        <v>227198.2</v>
      </c>
      <c r="EN14" s="98">
        <v>252977.1</v>
      </c>
      <c r="EO14" s="99">
        <v>264309.09523809527</v>
      </c>
      <c r="EP14" s="97">
        <v>224068.61904761905</v>
      </c>
      <c r="EQ14" s="98">
        <v>248644.94444444444</v>
      </c>
      <c r="ER14" s="98">
        <v>274359.5652173913</v>
      </c>
      <c r="ES14" s="98">
        <v>276797.33333333331</v>
      </c>
      <c r="ET14" s="98">
        <v>273267.68181818182</v>
      </c>
      <c r="EU14" s="98">
        <v>235850.95238095237</v>
      </c>
      <c r="EV14" s="98">
        <v>201651.95238095237</v>
      </c>
      <c r="EW14" s="98">
        <v>227773.34782608695</v>
      </c>
      <c r="EX14" s="98">
        <v>339320.9</v>
      </c>
      <c r="EY14" s="98">
        <v>244664</v>
      </c>
      <c r="EZ14" s="98">
        <v>237675.42105263157</v>
      </c>
      <c r="FA14" s="98">
        <v>306816</v>
      </c>
      <c r="FB14" s="98">
        <v>258587.61904761905</v>
      </c>
      <c r="FC14" s="98">
        <v>278386.11111111112</v>
      </c>
      <c r="FD14" s="98">
        <v>331330</v>
      </c>
      <c r="FE14" s="98">
        <v>390725.19047619047</v>
      </c>
      <c r="FF14" s="98">
        <v>357077.61904761905</v>
      </c>
      <c r="FG14" s="98">
        <v>414890</v>
      </c>
      <c r="FH14" s="98">
        <v>320242.95238095237</v>
      </c>
      <c r="FI14" s="98">
        <v>293258.82608695654</v>
      </c>
      <c r="FJ14" s="98">
        <v>294530.26315789472</v>
      </c>
      <c r="FK14" s="99">
        <v>391586.5</v>
      </c>
      <c r="FL14" s="98">
        <f>AVERAGE('[1]BM&amp;F_Diários-Daily_Ajust. Mini'!D3677:D3695)</f>
        <v>318030.26315789472</v>
      </c>
      <c r="FM14" s="99">
        <v>404979</v>
      </c>
      <c r="FN14" s="98">
        <v>354847.85714285716</v>
      </c>
      <c r="FO14" s="98">
        <v>362066.3</v>
      </c>
      <c r="FP14" s="98">
        <v>423965.63157894736</v>
      </c>
      <c r="FQ14" s="98">
        <v>396388.09523809527</v>
      </c>
      <c r="FR14" s="98">
        <v>375755.77272727271</v>
      </c>
      <c r="FS14" s="98">
        <v>433194.05263157893</v>
      </c>
      <c r="FT14" s="459">
        <v>405390.63636363635</v>
      </c>
      <c r="FU14" s="98">
        <v>400117.45454545453</v>
      </c>
      <c r="FV14" s="98">
        <v>293154.90476190473</v>
      </c>
      <c r="FW14" s="98">
        <v>255832.86956521738</v>
      </c>
      <c r="FX14" s="459">
        <v>248739.42105263157</v>
      </c>
      <c r="FY14" s="98">
        <v>242061.26315789475</v>
      </c>
      <c r="FZ14" s="98">
        <v>198874.63636363635</v>
      </c>
      <c r="GA14" s="98">
        <v>292921</v>
      </c>
      <c r="GB14" s="98">
        <v>311533.09090909088</v>
      </c>
      <c r="GC14" s="98">
        <v>266087.59999999998</v>
      </c>
      <c r="GD14" s="98">
        <v>233938.5</v>
      </c>
      <c r="GE14" s="98">
        <v>271087.52380952379</v>
      </c>
      <c r="GF14" s="98">
        <v>189550</v>
      </c>
      <c r="GG14" s="98">
        <v>232750.66666666666</v>
      </c>
      <c r="GH14" s="98">
        <v>297788.14285714284</v>
      </c>
      <c r="GI14" s="98">
        <v>348633.52380952379</v>
      </c>
      <c r="GJ14" s="98">
        <v>379069.3</v>
      </c>
      <c r="GK14" s="98">
        <v>462260.45</v>
      </c>
      <c r="GL14" s="515">
        <v>265042</v>
      </c>
      <c r="GM14" s="515">
        <v>340439</v>
      </c>
      <c r="GN14" s="515">
        <v>357126</v>
      </c>
      <c r="GO14" s="515">
        <v>320632</v>
      </c>
      <c r="GP14" s="515">
        <v>246485</v>
      </c>
      <c r="GQ14" s="515">
        <v>260973</v>
      </c>
      <c r="GR14" s="515">
        <v>240771</v>
      </c>
      <c r="GS14" s="459">
        <v>278514</v>
      </c>
      <c r="GT14" s="459">
        <v>316920</v>
      </c>
      <c r="GU14" s="459">
        <v>299314</v>
      </c>
      <c r="GV14" s="459">
        <v>262665</v>
      </c>
      <c r="GW14" s="459">
        <v>297205</v>
      </c>
      <c r="GX14" s="459">
        <v>316852</v>
      </c>
      <c r="GY14" s="459">
        <v>323390</v>
      </c>
      <c r="GZ14" s="459">
        <v>384783</v>
      </c>
      <c r="HA14" s="459">
        <v>337823</v>
      </c>
      <c r="HB14" s="459">
        <v>362860</v>
      </c>
      <c r="HC14" s="459">
        <v>316583.09523809521</v>
      </c>
      <c r="HD14" s="459">
        <v>241534</v>
      </c>
      <c r="HE14" s="459">
        <v>279964.26086956525</v>
      </c>
      <c r="HF14" s="459">
        <v>280259</v>
      </c>
      <c r="HG14" s="459">
        <v>279156</v>
      </c>
      <c r="HH14" s="459">
        <v>283468</v>
      </c>
      <c r="HI14" s="459">
        <v>327390</v>
      </c>
      <c r="HJ14" s="459">
        <v>252179</v>
      </c>
      <c r="HK14" s="459">
        <v>284583</v>
      </c>
      <c r="HL14" s="459">
        <v>291985</v>
      </c>
      <c r="HM14" s="459">
        <v>259555</v>
      </c>
      <c r="HN14" s="459">
        <v>252454</v>
      </c>
      <c r="HO14" s="459">
        <v>315231</v>
      </c>
      <c r="HP14" s="459">
        <v>296170</v>
      </c>
      <c r="HQ14" s="459">
        <v>288973</v>
      </c>
      <c r="HR14" s="459">
        <v>320684</v>
      </c>
      <c r="HS14" s="459">
        <v>291744</v>
      </c>
      <c r="HT14" s="459">
        <v>318013</v>
      </c>
      <c r="HU14" s="459">
        <v>334424</v>
      </c>
      <c r="HV14" s="459">
        <v>254046</v>
      </c>
      <c r="HW14" s="603">
        <v>309172</v>
      </c>
      <c r="HX14" s="602"/>
    </row>
    <row r="15" spans="1:16369" s="38" customFormat="1">
      <c r="A15" s="96" t="s">
        <v>401</v>
      </c>
      <c r="B15" s="98">
        <v>4833.2</v>
      </c>
      <c r="C15" s="98">
        <v>4764.5555555555557</v>
      </c>
      <c r="D15" s="98">
        <v>4862.636363636364</v>
      </c>
      <c r="E15" s="98">
        <v>3537.3</v>
      </c>
      <c r="F15" s="98">
        <v>3757.6190476190477</v>
      </c>
      <c r="G15" s="98">
        <v>3951.1363636363635</v>
      </c>
      <c r="H15" s="98">
        <v>4352.1428571428569</v>
      </c>
      <c r="I15" s="98">
        <v>5398</v>
      </c>
      <c r="J15" s="98">
        <v>5991.0952380952385</v>
      </c>
      <c r="K15" s="98">
        <v>6014.55</v>
      </c>
      <c r="L15" s="98">
        <v>7210.6</v>
      </c>
      <c r="M15" s="99">
        <v>7717</v>
      </c>
      <c r="N15" s="97">
        <v>5200</v>
      </c>
      <c r="O15" s="98">
        <v>4300.3888888888887</v>
      </c>
      <c r="P15" s="98">
        <v>4726.95652173913</v>
      </c>
      <c r="Q15" s="98">
        <v>4987.333333333333</v>
      </c>
      <c r="R15" s="98">
        <v>4518</v>
      </c>
      <c r="S15" s="98">
        <v>4215.0476190476193</v>
      </c>
      <c r="T15" s="98">
        <v>5330.9523809523807</v>
      </c>
      <c r="U15" s="98">
        <v>6315.869565217391</v>
      </c>
      <c r="V15" s="98">
        <v>6824.5</v>
      </c>
      <c r="W15" s="98">
        <v>7764.6190476190477</v>
      </c>
      <c r="X15" s="98">
        <v>9935.0526315789466</v>
      </c>
      <c r="Y15" s="99">
        <v>7475.105263157895</v>
      </c>
      <c r="Z15" s="97">
        <v>5969.0952380952385</v>
      </c>
      <c r="AA15" s="98">
        <v>7189.3888888888887</v>
      </c>
      <c r="AB15" s="98">
        <v>6691.954545454545</v>
      </c>
      <c r="AC15" s="98">
        <v>7995.25</v>
      </c>
      <c r="AD15" s="98">
        <v>7586</v>
      </c>
      <c r="AE15" s="98">
        <v>9311.9</v>
      </c>
      <c r="AF15" s="98">
        <v>8593.3809523809523</v>
      </c>
      <c r="AG15" s="98">
        <v>12894.608695652174</v>
      </c>
      <c r="AH15" s="98">
        <v>15388.315789473685</v>
      </c>
      <c r="AI15" s="98">
        <v>12503.727272727272</v>
      </c>
      <c r="AJ15" s="98">
        <v>15585.421052631578</v>
      </c>
      <c r="AK15" s="99">
        <v>11645.555555555555</v>
      </c>
      <c r="AL15" s="97">
        <v>13134.095238095239</v>
      </c>
      <c r="AM15" s="98">
        <v>13598.947368421053</v>
      </c>
      <c r="AN15" s="98">
        <v>13429.35</v>
      </c>
      <c r="AO15" s="98">
        <v>11106.190476190477</v>
      </c>
      <c r="AP15" s="98">
        <v>19457.5</v>
      </c>
      <c r="AQ15" s="98">
        <v>18986.761904761905</v>
      </c>
      <c r="AR15" s="98">
        <v>17478.863636363636</v>
      </c>
      <c r="AS15" s="98">
        <v>15943.857142857143</v>
      </c>
      <c r="AT15" s="98">
        <v>16463.714285714286</v>
      </c>
      <c r="AU15" s="98">
        <v>13170.04347826087</v>
      </c>
      <c r="AV15" s="98">
        <v>14784.105263157895</v>
      </c>
      <c r="AW15" s="99">
        <v>11240.25</v>
      </c>
      <c r="AX15" s="97">
        <v>10433.047619047618</v>
      </c>
      <c r="AY15" s="98">
        <v>7688</v>
      </c>
      <c r="AZ15" s="98">
        <v>11736.954545454546</v>
      </c>
      <c r="BA15" s="98">
        <v>7407.5</v>
      </c>
      <c r="BB15" s="98">
        <v>11597.65</v>
      </c>
      <c r="BC15" s="98">
        <v>9289.9523809523798</v>
      </c>
      <c r="BD15" s="98">
        <v>10852</v>
      </c>
      <c r="BE15" s="98">
        <v>8726.0952380952385</v>
      </c>
      <c r="BF15" s="98">
        <v>10815.619047619</v>
      </c>
      <c r="BG15" s="98">
        <v>9579.4761904761908</v>
      </c>
      <c r="BH15" s="98">
        <v>14034.526315789473</v>
      </c>
      <c r="BI15" s="99">
        <v>10432.5</v>
      </c>
      <c r="BJ15" s="97">
        <v>12879.78947368421</v>
      </c>
      <c r="BK15" s="98">
        <v>9205.7777777777774</v>
      </c>
      <c r="BL15" s="98">
        <v>12194.130434782608</v>
      </c>
      <c r="BM15" s="98">
        <v>9737.2999999999993</v>
      </c>
      <c r="BN15" s="98">
        <v>11948.952380952382</v>
      </c>
      <c r="BO15" s="98">
        <v>8633.8095238095229</v>
      </c>
      <c r="BP15" s="98">
        <v>13228.619047619048</v>
      </c>
      <c r="BQ15" s="98">
        <v>13653.818181818182</v>
      </c>
      <c r="BR15" s="98">
        <v>18056.904761904763</v>
      </c>
      <c r="BS15" s="98">
        <v>17855.849999999999</v>
      </c>
      <c r="BT15" s="98">
        <v>19536.599999999999</v>
      </c>
      <c r="BU15" s="99">
        <v>7753.1428571428569</v>
      </c>
      <c r="BV15" s="97">
        <v>11206.85</v>
      </c>
      <c r="BW15" s="98">
        <v>9199.1</v>
      </c>
      <c r="BX15" s="98">
        <v>10477.619047619048</v>
      </c>
      <c r="BY15" s="98">
        <v>15828.526315789473</v>
      </c>
      <c r="BZ15" s="98">
        <v>17694.909090909092</v>
      </c>
      <c r="CA15" s="98">
        <v>12046.095238095239</v>
      </c>
      <c r="CB15" s="98">
        <v>14791.285714285714</v>
      </c>
      <c r="CC15" s="98">
        <v>17409.608695652172</v>
      </c>
      <c r="CD15" s="98">
        <v>18736.952380952382</v>
      </c>
      <c r="CE15" s="98">
        <v>8713.75</v>
      </c>
      <c r="CF15" s="98">
        <v>14085.7</v>
      </c>
      <c r="CG15" s="99">
        <v>7802.0952380952385</v>
      </c>
      <c r="CH15" s="100">
        <v>14661.809523809523</v>
      </c>
      <c r="CI15" s="98">
        <v>8439.7368421052633</v>
      </c>
      <c r="CJ15" s="98">
        <v>10485.59090909091</v>
      </c>
      <c r="CK15" s="98">
        <v>9298.25</v>
      </c>
      <c r="CL15" s="98">
        <v>14318.045454545454</v>
      </c>
      <c r="CM15" s="98">
        <v>10800.15</v>
      </c>
      <c r="CN15" s="98">
        <v>16848.809523809523</v>
      </c>
      <c r="CO15" s="98">
        <v>10390.173913043478</v>
      </c>
      <c r="CP15" s="98">
        <v>12624.315789473685</v>
      </c>
      <c r="CQ15" s="98">
        <v>9993.681818181818</v>
      </c>
      <c r="CR15" s="98">
        <v>9316.7368421052633</v>
      </c>
      <c r="CS15" s="99">
        <v>6339.2222222222226</v>
      </c>
      <c r="CT15" s="100">
        <v>7046.0476190476193</v>
      </c>
      <c r="CU15" s="98">
        <v>7200.6111111111113</v>
      </c>
      <c r="CV15" s="98">
        <v>8269.2999999999993</v>
      </c>
      <c r="CW15" s="98">
        <v>8416.045454545454</v>
      </c>
      <c r="CX15" s="98">
        <v>8235.5714285714294</v>
      </c>
      <c r="CY15" s="98">
        <v>9243.7000000000007</v>
      </c>
      <c r="CZ15" s="98">
        <v>9458.636363636364</v>
      </c>
      <c r="DA15" s="98">
        <v>11275.454545454546</v>
      </c>
      <c r="DB15" s="98">
        <v>11446.333333333334</v>
      </c>
      <c r="DC15" s="98">
        <v>12024.478260869566</v>
      </c>
      <c r="DD15" s="98">
        <v>9613.0526315789466</v>
      </c>
      <c r="DE15" s="99">
        <v>7199.105263157895</v>
      </c>
      <c r="DF15" s="97">
        <v>8750.454545454546</v>
      </c>
      <c r="DG15" s="98">
        <v>13041</v>
      </c>
      <c r="DH15" s="98">
        <v>10992.21052631579</v>
      </c>
      <c r="DI15" s="98">
        <v>8037.2</v>
      </c>
      <c r="DJ15" s="98">
        <v>9167.8571428571431</v>
      </c>
      <c r="DK15" s="98">
        <v>9417.3684210526317</v>
      </c>
      <c r="DL15" s="98">
        <v>9688.181818181818</v>
      </c>
      <c r="DM15" s="98">
        <v>10476.190476190477</v>
      </c>
      <c r="DN15" s="98">
        <v>11249.545454545454</v>
      </c>
      <c r="DO15" s="98">
        <v>13905.391304347826</v>
      </c>
      <c r="DP15" s="98">
        <v>10147.105263157895</v>
      </c>
      <c r="DQ15" s="98">
        <v>7097.65</v>
      </c>
      <c r="DR15" s="97">
        <v>8191.2380952380954</v>
      </c>
      <c r="DS15" s="98">
        <v>6963.4444444444443</v>
      </c>
      <c r="DT15" s="98">
        <v>6744</v>
      </c>
      <c r="DU15" s="98">
        <v>8179.6</v>
      </c>
      <c r="DV15" s="98">
        <v>7730.7</v>
      </c>
      <c r="DW15" s="98">
        <v>10631.476190476191</v>
      </c>
      <c r="DX15" s="98">
        <v>10081.954545454546</v>
      </c>
      <c r="DY15" s="98">
        <v>9186.0952380952385</v>
      </c>
      <c r="DZ15" s="98">
        <v>7810.5238095238092</v>
      </c>
      <c r="EA15" s="98">
        <v>6057.7619047619046</v>
      </c>
      <c r="EB15" s="98">
        <v>5547.7368421052633</v>
      </c>
      <c r="EC15" s="98">
        <v>3839.75</v>
      </c>
      <c r="ED15" s="80">
        <v>5581.4736842105267</v>
      </c>
      <c r="EE15" s="98">
        <v>6009.0526315789475</v>
      </c>
      <c r="EF15" s="98">
        <v>8578.4090909090901</v>
      </c>
      <c r="EG15" s="98">
        <v>7063.7</v>
      </c>
      <c r="EH15" s="98">
        <v>7871.1904761904761</v>
      </c>
      <c r="EI15" s="98">
        <v>9193</v>
      </c>
      <c r="EJ15" s="98">
        <v>10060.523809523809</v>
      </c>
      <c r="EK15" s="98">
        <v>9465.173913043478</v>
      </c>
      <c r="EL15" s="98">
        <v>8013.9523809523807</v>
      </c>
      <c r="EM15" s="98">
        <v>8021.95</v>
      </c>
      <c r="EN15" s="98">
        <v>7107.65</v>
      </c>
      <c r="EO15" s="99">
        <v>4785.3809523809523</v>
      </c>
      <c r="EP15" s="97">
        <v>7592.1904761904761</v>
      </c>
      <c r="EQ15" s="98">
        <v>7587.3888888888887</v>
      </c>
      <c r="ER15" s="98">
        <v>10026.95652173913</v>
      </c>
      <c r="ES15" s="98">
        <v>9506.6666666666661</v>
      </c>
      <c r="ET15" s="98">
        <v>8324.636363636364</v>
      </c>
      <c r="EU15" s="98">
        <v>10881.428571428571</v>
      </c>
      <c r="EV15" s="98">
        <v>10693.380952380952</v>
      </c>
      <c r="EW15" s="98">
        <v>13314.347826086956</v>
      </c>
      <c r="EX15" s="98">
        <v>11683.55</v>
      </c>
      <c r="EY15" s="98">
        <v>9975.0476190476184</v>
      </c>
      <c r="EZ15" s="98">
        <v>9853.4210526315783</v>
      </c>
      <c r="FA15" s="98">
        <v>6263.6842105263158</v>
      </c>
      <c r="FB15" s="98">
        <v>7395.333333333333</v>
      </c>
      <c r="FC15" s="98">
        <v>11374.555555555555</v>
      </c>
      <c r="FD15" s="98">
        <v>13822</v>
      </c>
      <c r="FE15" s="98">
        <v>11543.666666666666</v>
      </c>
      <c r="FF15" s="98">
        <v>13048.238095238095</v>
      </c>
      <c r="FG15" s="98">
        <v>7112.5238095238092</v>
      </c>
      <c r="FH15" s="98">
        <v>7277.0952380952385</v>
      </c>
      <c r="FI15" s="98">
        <v>7035.347826086957</v>
      </c>
      <c r="FJ15" s="98">
        <v>7483.5263157894733</v>
      </c>
      <c r="FK15" s="99">
        <v>8830.636363636364</v>
      </c>
      <c r="FL15" s="98">
        <f>AVERAGE('[1]BM&amp;F_Diários-Daily_Ajust. Mini'!G3677:G3695)</f>
        <v>6370.4210526315792</v>
      </c>
      <c r="FM15" s="99">
        <v>5197.4444444444443</v>
      </c>
      <c r="FN15" s="98">
        <v>6106.9523809523807</v>
      </c>
      <c r="FO15" s="98">
        <v>6444.3</v>
      </c>
      <c r="FP15" s="98">
        <v>7677.894736842105</v>
      </c>
      <c r="FQ15" s="98">
        <v>7878.2380952380954</v>
      </c>
      <c r="FR15" s="98">
        <v>9593.2727272727279</v>
      </c>
      <c r="FS15" s="98">
        <v>9068.6315789473683</v>
      </c>
      <c r="FT15" s="98">
        <v>6891.727272727273</v>
      </c>
      <c r="FU15" s="98">
        <v>8468.2727272727279</v>
      </c>
      <c r="FV15" s="98">
        <v>10126.142857142857</v>
      </c>
      <c r="FW15" s="98">
        <v>11971.739130434782</v>
      </c>
      <c r="FX15" s="98">
        <v>18112.57894736842</v>
      </c>
      <c r="FY15" s="98">
        <v>9397.5789473684217</v>
      </c>
      <c r="FZ15" s="98">
        <v>11072.318181818182</v>
      </c>
      <c r="GA15" s="98">
        <v>10682.5</v>
      </c>
      <c r="GB15" s="98">
        <v>15665.6818181818</v>
      </c>
      <c r="GC15" s="98">
        <v>11093.75</v>
      </c>
      <c r="GD15" s="98">
        <v>10763.9</v>
      </c>
      <c r="GE15" s="98">
        <v>8586.8095238095229</v>
      </c>
      <c r="GF15" s="98">
        <v>13082</v>
      </c>
      <c r="GG15" s="98">
        <v>18309.142857142859</v>
      </c>
      <c r="GH15" s="98">
        <v>16592.809523809523</v>
      </c>
      <c r="GI15" s="98">
        <v>21892.619047619046</v>
      </c>
      <c r="GJ15" s="98">
        <v>16202.25</v>
      </c>
      <c r="GK15" s="98">
        <v>14665.85</v>
      </c>
      <c r="GL15" s="515">
        <v>14057</v>
      </c>
      <c r="GM15" s="515">
        <v>13808</v>
      </c>
      <c r="GN15" s="515">
        <v>14002</v>
      </c>
      <c r="GO15" s="515">
        <v>19682</v>
      </c>
      <c r="GP15" s="515">
        <v>22644</v>
      </c>
      <c r="GQ15" s="515">
        <v>26624</v>
      </c>
      <c r="GR15" s="515">
        <v>26600</v>
      </c>
      <c r="GS15" s="459">
        <v>24623</v>
      </c>
      <c r="GT15" s="459">
        <v>20647</v>
      </c>
      <c r="GU15" s="459">
        <v>25855</v>
      </c>
      <c r="GV15" s="459">
        <v>25732</v>
      </c>
      <c r="GW15" s="459">
        <v>26667</v>
      </c>
      <c r="GX15" s="459">
        <v>24762</v>
      </c>
      <c r="GY15" s="459">
        <v>23588</v>
      </c>
      <c r="GZ15" s="459">
        <v>33337</v>
      </c>
      <c r="HA15" s="459">
        <v>25288</v>
      </c>
      <c r="HB15" s="459">
        <v>25528</v>
      </c>
      <c r="HC15" s="459">
        <v>24036.809523809523</v>
      </c>
      <c r="HD15" s="459">
        <v>27904</v>
      </c>
      <c r="HE15" s="459">
        <v>23591.669565217391</v>
      </c>
      <c r="HF15" s="459">
        <v>19815</v>
      </c>
      <c r="HG15" s="459">
        <v>17690</v>
      </c>
      <c r="HH15" s="459">
        <v>20809</v>
      </c>
      <c r="HI15" s="459">
        <v>13252</v>
      </c>
      <c r="HJ15" s="459">
        <v>19264</v>
      </c>
      <c r="HK15" s="459">
        <v>17834</v>
      </c>
      <c r="HL15" s="459">
        <v>19032</v>
      </c>
      <c r="HM15" s="459">
        <v>28043</v>
      </c>
      <c r="HN15" s="459">
        <v>32637</v>
      </c>
      <c r="HO15" s="459">
        <v>28688</v>
      </c>
      <c r="HP15" s="459">
        <v>25794</v>
      </c>
      <c r="HQ15" s="459">
        <v>26248</v>
      </c>
      <c r="HR15" s="459">
        <v>25543</v>
      </c>
      <c r="HS15" s="459">
        <v>24762</v>
      </c>
      <c r="HT15" s="459">
        <v>24404</v>
      </c>
      <c r="HU15" s="459">
        <v>22445</v>
      </c>
      <c r="HV15" s="459">
        <v>23151</v>
      </c>
      <c r="HW15" s="603">
        <v>24277</v>
      </c>
      <c r="HX15" s="602"/>
    </row>
    <row r="16" spans="1:16369" s="38" customFormat="1">
      <c r="A16" s="96" t="s">
        <v>400</v>
      </c>
      <c r="B16" s="98">
        <v>0.45</v>
      </c>
      <c r="C16" s="98">
        <v>121.88888888888889</v>
      </c>
      <c r="D16" s="98">
        <v>723.5</v>
      </c>
      <c r="E16" s="98">
        <v>471.95</v>
      </c>
      <c r="F16" s="98">
        <v>367</v>
      </c>
      <c r="G16" s="98">
        <v>450</v>
      </c>
      <c r="H16" s="98">
        <v>457.23809523809524</v>
      </c>
      <c r="I16" s="98">
        <v>907.73913043478262</v>
      </c>
      <c r="J16" s="98">
        <v>1142.047619047619</v>
      </c>
      <c r="K16" s="98">
        <v>8024.45</v>
      </c>
      <c r="L16" s="98">
        <v>14082.95</v>
      </c>
      <c r="M16" s="99">
        <v>22475.095238095237</v>
      </c>
      <c r="N16" s="97">
        <v>25663.904761904763</v>
      </c>
      <c r="O16" s="98">
        <v>30358.166666666668</v>
      </c>
      <c r="P16" s="98">
        <v>29880</v>
      </c>
      <c r="Q16" s="98">
        <v>28000.888888888891</v>
      </c>
      <c r="R16" s="98">
        <v>24673.272727272728</v>
      </c>
      <c r="S16" s="98">
        <v>22344.047619047618</v>
      </c>
      <c r="T16" s="98">
        <v>22320.428571428572</v>
      </c>
      <c r="U16" s="98">
        <v>31332.304347826088</v>
      </c>
      <c r="V16" s="98">
        <v>35549.4</v>
      </c>
      <c r="W16" s="98">
        <v>39938.333333333336</v>
      </c>
      <c r="X16" s="98">
        <v>51404.894736842107</v>
      </c>
      <c r="Y16" s="99">
        <v>95447.210526315786</v>
      </c>
      <c r="Z16" s="97">
        <v>102994.33333333333</v>
      </c>
      <c r="AA16" s="98">
        <v>81054.944444444438</v>
      </c>
      <c r="AB16" s="98">
        <v>77394</v>
      </c>
      <c r="AC16" s="98">
        <v>51108.1</v>
      </c>
      <c r="AD16" s="98">
        <v>56167.909090909088</v>
      </c>
      <c r="AE16" s="98">
        <v>57223.55</v>
      </c>
      <c r="AF16" s="98">
        <v>52349.238095238092</v>
      </c>
      <c r="AG16" s="98">
        <v>52310.304347826088</v>
      </c>
      <c r="AH16" s="98">
        <v>49460.73684210526</v>
      </c>
      <c r="AI16" s="98">
        <v>41144.909090909088</v>
      </c>
      <c r="AJ16" s="98">
        <v>39773.42105263158</v>
      </c>
      <c r="AK16" s="99">
        <v>29017.833333333332</v>
      </c>
      <c r="AL16" s="97">
        <v>38778.714285714283</v>
      </c>
      <c r="AM16" s="98">
        <v>40673.15789473684</v>
      </c>
      <c r="AN16" s="98">
        <v>42577.7</v>
      </c>
      <c r="AO16" s="98">
        <v>40304.047619047618</v>
      </c>
      <c r="AP16" s="98">
        <v>34755.5</v>
      </c>
      <c r="AQ16" s="98">
        <v>38115.761904761908</v>
      </c>
      <c r="AR16" s="98">
        <v>41124.63636363636</v>
      </c>
      <c r="AS16" s="98">
        <v>37944.047619047618</v>
      </c>
      <c r="AT16" s="98">
        <v>46192.142857142855</v>
      </c>
      <c r="AU16" s="98">
        <v>45304.478260869568</v>
      </c>
      <c r="AV16" s="98">
        <v>43736</v>
      </c>
      <c r="AW16" s="99">
        <v>35387.050000000003</v>
      </c>
      <c r="AX16" s="97">
        <v>41983.571428571428</v>
      </c>
      <c r="AY16" s="98">
        <v>50512.111111111109</v>
      </c>
      <c r="AZ16" s="98">
        <v>60441.227272727272</v>
      </c>
      <c r="BA16" s="98">
        <v>52244.05</v>
      </c>
      <c r="BB16" s="98">
        <v>53801.15</v>
      </c>
      <c r="BC16" s="98">
        <v>47826.333333333299</v>
      </c>
      <c r="BD16" s="98">
        <v>45064.227272727272</v>
      </c>
      <c r="BE16" s="98">
        <v>51391.571428571428</v>
      </c>
      <c r="BF16" s="98">
        <v>55986.523809523802</v>
      </c>
      <c r="BG16" s="98">
        <v>63482.714285714283</v>
      </c>
      <c r="BH16" s="98">
        <v>55090</v>
      </c>
      <c r="BI16" s="99">
        <v>53838.55</v>
      </c>
      <c r="BJ16" s="97">
        <v>61060.684210526313</v>
      </c>
      <c r="BK16" s="98">
        <v>73765.055555555562</v>
      </c>
      <c r="BL16" s="98">
        <v>69718</v>
      </c>
      <c r="BM16" s="98">
        <v>66383.100000000006</v>
      </c>
      <c r="BN16" s="98">
        <v>98245.904761904763</v>
      </c>
      <c r="BO16" s="98">
        <v>73296.380952380947</v>
      </c>
      <c r="BP16" s="98">
        <v>71721.71428571429</v>
      </c>
      <c r="BQ16" s="98">
        <v>75697.090909090912</v>
      </c>
      <c r="BR16" s="98">
        <v>82152.71428571429</v>
      </c>
      <c r="BS16" s="98">
        <v>100000.9</v>
      </c>
      <c r="BT16" s="98">
        <v>75719.649999999994</v>
      </c>
      <c r="BU16" s="99">
        <v>59140.333333333336</v>
      </c>
      <c r="BV16" s="97">
        <v>62010.9</v>
      </c>
      <c r="BW16" s="98">
        <v>84909.45</v>
      </c>
      <c r="BX16" s="98">
        <v>83010.142857142855</v>
      </c>
      <c r="BY16" s="98">
        <v>79969</v>
      </c>
      <c r="BZ16" s="98">
        <v>96319.272727272721</v>
      </c>
      <c r="CA16" s="98">
        <v>96054.047619047618</v>
      </c>
      <c r="CB16" s="98">
        <v>108379.85714285714</v>
      </c>
      <c r="CC16" s="98">
        <v>180935.08695652173</v>
      </c>
      <c r="CD16" s="98">
        <v>175349.47619047618</v>
      </c>
      <c r="CE16" s="98">
        <v>152014.45000000001</v>
      </c>
      <c r="CF16" s="98">
        <v>132988.65</v>
      </c>
      <c r="CG16" s="99">
        <v>111259.71428571429</v>
      </c>
      <c r="CH16" s="100">
        <v>126391.14285714286</v>
      </c>
      <c r="CI16" s="98">
        <v>139286.10526315789</v>
      </c>
      <c r="CJ16" s="98">
        <v>134905.36363636365</v>
      </c>
      <c r="CK16" s="98">
        <v>155458.29999999999</v>
      </c>
      <c r="CL16" s="98">
        <v>203000.45454545456</v>
      </c>
      <c r="CM16" s="98">
        <v>171469.95</v>
      </c>
      <c r="CN16" s="98">
        <v>172701.76190476189</v>
      </c>
      <c r="CO16" s="98">
        <v>185874.65217391305</v>
      </c>
      <c r="CP16" s="98">
        <v>166973.47368421053</v>
      </c>
      <c r="CQ16" s="98">
        <v>169657.54545454544</v>
      </c>
      <c r="CR16" s="98">
        <v>187885.05263157896</v>
      </c>
      <c r="CS16" s="99">
        <v>173542</v>
      </c>
      <c r="CT16" s="100">
        <v>147448.33333333334</v>
      </c>
      <c r="CU16" s="98">
        <v>178844.44444444444</v>
      </c>
      <c r="CV16" s="98">
        <v>201751.2</v>
      </c>
      <c r="CW16" s="98">
        <v>212215.681818182</v>
      </c>
      <c r="CX16" s="98">
        <v>220883.28571428571</v>
      </c>
      <c r="CY16" s="98">
        <v>281605.25</v>
      </c>
      <c r="CZ16" s="98">
        <v>216604.40909090909</v>
      </c>
      <c r="DA16" s="98">
        <v>238376.86363636365</v>
      </c>
      <c r="DB16" s="98">
        <v>189031.76190476189</v>
      </c>
      <c r="DC16" s="98">
        <v>208157.26086956522</v>
      </c>
      <c r="DD16" s="98">
        <v>209288.89473684211</v>
      </c>
      <c r="DE16" s="99">
        <v>189921.78947368421</v>
      </c>
      <c r="DF16" s="97">
        <v>220214.40909090909</v>
      </c>
      <c r="DG16" s="98">
        <v>266492.7</v>
      </c>
      <c r="DH16" s="98">
        <v>265265</v>
      </c>
      <c r="DI16" s="98">
        <v>290984.5</v>
      </c>
      <c r="DJ16" s="98">
        <v>244197.33333333334</v>
      </c>
      <c r="DK16" s="98">
        <v>229225.10526315789</v>
      </c>
      <c r="DL16" s="98">
        <v>222858.04545454544</v>
      </c>
      <c r="DM16" s="98">
        <v>324818.57142857142</v>
      </c>
      <c r="DN16" s="98">
        <v>403107.18181818182</v>
      </c>
      <c r="DO16" s="98">
        <v>471302.30434782611</v>
      </c>
      <c r="DP16" s="98">
        <v>389410.26315789472</v>
      </c>
      <c r="DQ16" s="98">
        <v>384105.15</v>
      </c>
      <c r="DR16" s="97">
        <v>388751.95238095237</v>
      </c>
      <c r="DS16" s="98">
        <v>417739.77777777775</v>
      </c>
      <c r="DT16" s="98">
        <v>499477.18181818182</v>
      </c>
      <c r="DU16" s="98">
        <v>477109.7</v>
      </c>
      <c r="DV16" s="98">
        <v>437121.4</v>
      </c>
      <c r="DW16" s="98">
        <v>419542.85714285716</v>
      </c>
      <c r="DX16" s="98">
        <v>472957.45454545453</v>
      </c>
      <c r="DY16" s="98">
        <v>633082.09523809527</v>
      </c>
      <c r="DZ16" s="98">
        <v>691810.09523809527</v>
      </c>
      <c r="EA16" s="98">
        <v>634839.57142857148</v>
      </c>
      <c r="EB16" s="98">
        <v>563654.84210526315</v>
      </c>
      <c r="EC16" s="98">
        <v>598375.6</v>
      </c>
      <c r="ED16" s="80">
        <v>0</v>
      </c>
      <c r="EE16" s="243">
        <v>0</v>
      </c>
      <c r="EF16" s="244">
        <v>0</v>
      </c>
      <c r="EG16" s="244">
        <v>0</v>
      </c>
      <c r="EH16" s="244">
        <v>0</v>
      </c>
      <c r="EI16" s="244">
        <v>0</v>
      </c>
      <c r="EJ16" s="244">
        <v>0</v>
      </c>
      <c r="EK16" s="244">
        <v>0</v>
      </c>
      <c r="EL16" s="244">
        <v>0</v>
      </c>
      <c r="EM16" s="244">
        <v>0</v>
      </c>
      <c r="EN16" s="244">
        <v>0</v>
      </c>
      <c r="EO16" s="245">
        <v>0</v>
      </c>
      <c r="EP16" s="246">
        <v>0</v>
      </c>
      <c r="EQ16" s="244">
        <v>0</v>
      </c>
      <c r="ER16" s="244">
        <v>0</v>
      </c>
      <c r="ES16" s="244">
        <v>0</v>
      </c>
      <c r="ET16" s="244">
        <v>0</v>
      </c>
      <c r="EU16" s="244">
        <v>0</v>
      </c>
      <c r="EV16" s="244">
        <v>0</v>
      </c>
      <c r="EW16" s="244">
        <v>0</v>
      </c>
      <c r="EX16" s="244">
        <v>0</v>
      </c>
      <c r="EY16" s="244">
        <v>0</v>
      </c>
      <c r="EZ16" s="244">
        <v>0</v>
      </c>
      <c r="FA16" s="244">
        <v>0</v>
      </c>
      <c r="FB16" s="244">
        <v>0</v>
      </c>
      <c r="FC16" s="244">
        <v>0</v>
      </c>
      <c r="FD16" s="244">
        <v>0</v>
      </c>
      <c r="FE16" s="244">
        <v>0</v>
      </c>
      <c r="FF16" s="244">
        <v>0</v>
      </c>
      <c r="FG16" s="244">
        <v>0</v>
      </c>
      <c r="FH16" s="244">
        <v>0</v>
      </c>
      <c r="FI16" s="244">
        <v>0</v>
      </c>
      <c r="FJ16" s="244">
        <v>0</v>
      </c>
      <c r="FK16" s="245">
        <v>0</v>
      </c>
      <c r="FL16" s="244">
        <v>0</v>
      </c>
      <c r="FM16" s="245">
        <v>0</v>
      </c>
      <c r="FN16" s="245">
        <v>0</v>
      </c>
      <c r="FO16" s="245">
        <v>0</v>
      </c>
      <c r="FP16" s="245">
        <v>0</v>
      </c>
      <c r="FQ16" s="245">
        <v>0</v>
      </c>
      <c r="FR16" s="245">
        <v>0</v>
      </c>
      <c r="FS16" s="245">
        <v>0</v>
      </c>
      <c r="FT16" s="244">
        <v>0</v>
      </c>
      <c r="FU16" s="245">
        <v>0</v>
      </c>
      <c r="FV16" s="245">
        <v>0</v>
      </c>
      <c r="FW16" s="245">
        <v>0</v>
      </c>
      <c r="FX16" s="244">
        <v>0</v>
      </c>
      <c r="FY16" s="245">
        <v>0</v>
      </c>
      <c r="FZ16" s="245">
        <v>0</v>
      </c>
      <c r="GA16" s="245">
        <v>0</v>
      </c>
      <c r="GB16" s="245">
        <v>0</v>
      </c>
      <c r="GC16" s="245">
        <v>0</v>
      </c>
      <c r="GD16" s="245">
        <v>0</v>
      </c>
      <c r="GE16" s="245">
        <v>0</v>
      </c>
      <c r="GF16" s="244"/>
      <c r="GG16" s="244"/>
      <c r="GH16" s="244"/>
      <c r="GI16" s="244"/>
      <c r="GJ16" s="244"/>
      <c r="GK16" s="244"/>
      <c r="GL16" s="459"/>
      <c r="GM16" s="244"/>
      <c r="GN16" s="244"/>
      <c r="GO16" s="50"/>
      <c r="GP16" s="50"/>
      <c r="GQ16" s="50"/>
      <c r="GR16" s="50"/>
      <c r="GS16" s="47"/>
      <c r="GT16" s="47"/>
      <c r="GU16" s="47"/>
      <c r="GV16" s="47"/>
      <c r="GW16" s="47"/>
      <c r="GX16" s="47"/>
      <c r="GY16" s="47"/>
      <c r="GZ16" s="47"/>
      <c r="HA16" s="47"/>
      <c r="HB16" s="47"/>
      <c r="HC16" s="47"/>
      <c r="HD16" s="47"/>
      <c r="HE16" s="47"/>
      <c r="HF16" s="47"/>
      <c r="HG16" s="47"/>
      <c r="HH16" s="47"/>
      <c r="HI16" s="47"/>
      <c r="HJ16" s="47"/>
      <c r="HK16" s="47"/>
      <c r="HL16" s="47"/>
      <c r="HM16" s="47"/>
      <c r="HN16" s="47"/>
      <c r="HO16" s="47"/>
      <c r="HP16" s="47"/>
      <c r="HQ16" s="47"/>
      <c r="HR16" s="47"/>
      <c r="HS16" s="47"/>
      <c r="HT16" s="47"/>
      <c r="HU16" s="47"/>
      <c r="HV16" s="47"/>
      <c r="HW16" s="604"/>
      <c r="HX16" s="602"/>
    </row>
    <row r="17" spans="1:232" s="38" customFormat="1" ht="14.5">
      <c r="A17" s="101" t="s">
        <v>238</v>
      </c>
      <c r="B17" s="103">
        <v>8594.4500000000007</v>
      </c>
      <c r="C17" s="103">
        <v>9482.7777777777774</v>
      </c>
      <c r="D17" s="103">
        <v>9435.9090909090901</v>
      </c>
      <c r="E17" s="103">
        <v>6793.3</v>
      </c>
      <c r="F17" s="103">
        <v>5612.333333333333</v>
      </c>
      <c r="G17" s="103">
        <v>7990.454545454545</v>
      </c>
      <c r="H17" s="103">
        <v>7903.8095238095239</v>
      </c>
      <c r="I17" s="103">
        <v>5646.521739130435</v>
      </c>
      <c r="J17" s="103">
        <v>7183.3809523809523</v>
      </c>
      <c r="K17" s="103">
        <v>5571.65</v>
      </c>
      <c r="L17" s="103">
        <v>5144.8</v>
      </c>
      <c r="M17" s="104">
        <v>8210.0952380952385</v>
      </c>
      <c r="N17" s="102">
        <v>22023.904761904763</v>
      </c>
      <c r="O17" s="103">
        <v>29944.055555555555</v>
      </c>
      <c r="P17" s="103">
        <v>23967.043478260868</v>
      </c>
      <c r="Q17" s="103">
        <v>12314.444444444445</v>
      </c>
      <c r="R17" s="103">
        <v>17682.909090909092</v>
      </c>
      <c r="S17" s="103">
        <v>9640.1428571428569</v>
      </c>
      <c r="T17" s="103">
        <v>11552.095238095239</v>
      </c>
      <c r="U17" s="103">
        <v>20219.043478260868</v>
      </c>
      <c r="V17" s="103">
        <v>7579.5</v>
      </c>
      <c r="W17" s="103">
        <v>12673.190476190477</v>
      </c>
      <c r="X17" s="103">
        <v>15488</v>
      </c>
      <c r="Y17" s="104">
        <v>10705.684210526315</v>
      </c>
      <c r="Z17" s="102">
        <v>9492.9047619047615</v>
      </c>
      <c r="AA17" s="103">
        <v>10663.666666666666</v>
      </c>
      <c r="AB17" s="103">
        <v>9766.7727272727279</v>
      </c>
      <c r="AC17" s="103">
        <v>11469.5</v>
      </c>
      <c r="AD17" s="103">
        <v>12715.863636363636</v>
      </c>
      <c r="AE17" s="103">
        <v>9071.1</v>
      </c>
      <c r="AF17" s="103">
        <v>10386.047619047618</v>
      </c>
      <c r="AG17" s="103">
        <v>13601.130434782608</v>
      </c>
      <c r="AH17" s="103">
        <v>11777.947368421053</v>
      </c>
      <c r="AI17" s="103">
        <v>12732.181818181818</v>
      </c>
      <c r="AJ17" s="103">
        <v>16250.631578947368</v>
      </c>
      <c r="AK17" s="104">
        <v>9636.6111111111113</v>
      </c>
      <c r="AL17" s="102">
        <v>7923.9523809523807</v>
      </c>
      <c r="AM17" s="103">
        <v>13812.052631578947</v>
      </c>
      <c r="AN17" s="103">
        <v>20457.150000000001</v>
      </c>
      <c r="AO17" s="103">
        <v>11680.666666666666</v>
      </c>
      <c r="AP17" s="103">
        <v>16641.5</v>
      </c>
      <c r="AQ17" s="103">
        <v>14371.190476190477</v>
      </c>
      <c r="AR17" s="103">
        <v>10880.954545454546</v>
      </c>
      <c r="AS17" s="103">
        <v>19555.380952380954</v>
      </c>
      <c r="AT17" s="103">
        <v>7319.4285714285716</v>
      </c>
      <c r="AU17" s="103">
        <v>8165.608695652174</v>
      </c>
      <c r="AV17" s="103">
        <v>5621.2631578947367</v>
      </c>
      <c r="AW17" s="104">
        <v>13789.45</v>
      </c>
      <c r="AX17" s="102">
        <v>6690.1904761904761</v>
      </c>
      <c r="AY17" s="103">
        <v>4895.0555555555557</v>
      </c>
      <c r="AZ17" s="103">
        <v>2871.3636363636365</v>
      </c>
      <c r="BA17" s="103">
        <v>8996.15</v>
      </c>
      <c r="BB17" s="103">
        <v>10749.35</v>
      </c>
      <c r="BC17" s="103">
        <v>9667.0476190476202</v>
      </c>
      <c r="BD17" s="103">
        <v>11266.636363636364</v>
      </c>
      <c r="BE17" s="103">
        <v>4333.8571428571431</v>
      </c>
      <c r="BF17" s="103">
        <v>10824.761904761899</v>
      </c>
      <c r="BG17" s="103">
        <v>14431.428571428571</v>
      </c>
      <c r="BH17" s="103">
        <v>9775.6315789473683</v>
      </c>
      <c r="BI17" s="104">
        <v>16820.7</v>
      </c>
      <c r="BJ17" s="102">
        <v>12906.894736842105</v>
      </c>
      <c r="BK17" s="103">
        <v>21104.111111111109</v>
      </c>
      <c r="BL17" s="103">
        <v>12694.478260869566</v>
      </c>
      <c r="BM17" s="103">
        <v>8644.35</v>
      </c>
      <c r="BN17" s="103">
        <v>12232.523809523809</v>
      </c>
      <c r="BO17" s="103">
        <v>11283.333333333334</v>
      </c>
      <c r="BP17" s="103">
        <v>14978.380952380952</v>
      </c>
      <c r="BQ17" s="103">
        <v>13876.818181818182</v>
      </c>
      <c r="BR17" s="103">
        <v>13547.476190476191</v>
      </c>
      <c r="BS17" s="103">
        <v>14036.25</v>
      </c>
      <c r="BT17" s="103">
        <v>9699.25</v>
      </c>
      <c r="BU17" s="104">
        <v>10237.666666666666</v>
      </c>
      <c r="BV17" s="102">
        <v>11728.05</v>
      </c>
      <c r="BW17" s="103">
        <v>16269.85</v>
      </c>
      <c r="BX17" s="103">
        <v>15343.238095238095</v>
      </c>
      <c r="BY17" s="103">
        <v>13196.578947368422</v>
      </c>
      <c r="BZ17" s="103">
        <v>12266.136363636364</v>
      </c>
      <c r="CA17" s="103">
        <v>11666.285714285714</v>
      </c>
      <c r="CB17" s="103">
        <v>13134.333333333334</v>
      </c>
      <c r="CC17" s="103">
        <v>8326.2608695652179</v>
      </c>
      <c r="CD17" s="103">
        <v>10476.333333333334</v>
      </c>
      <c r="CE17" s="103">
        <v>9505.2999999999993</v>
      </c>
      <c r="CF17" s="103">
        <v>10375.75</v>
      </c>
      <c r="CG17" s="104">
        <v>8903.7619047619046</v>
      </c>
      <c r="CH17" s="105">
        <v>7770.2857142857147</v>
      </c>
      <c r="CI17" s="103">
        <v>8005.6315789473683</v>
      </c>
      <c r="CJ17" s="103">
        <v>6579.045454545455</v>
      </c>
      <c r="CK17" s="103">
        <v>4328.3999999999996</v>
      </c>
      <c r="CL17" s="103">
        <v>10901.90909090909</v>
      </c>
      <c r="CM17" s="103">
        <v>11687.9</v>
      </c>
      <c r="CN17" s="103">
        <v>9117.2857142857138</v>
      </c>
      <c r="CO17" s="103">
        <v>15655.347826086956</v>
      </c>
      <c r="CP17" s="103">
        <v>15476.368421052632</v>
      </c>
      <c r="CQ17" s="103">
        <v>6322.136363636364</v>
      </c>
      <c r="CR17" s="103">
        <v>8419.9473684210534</v>
      </c>
      <c r="CS17" s="104">
        <v>5097.7777777777774</v>
      </c>
      <c r="CT17" s="105">
        <v>5048.3809523809523</v>
      </c>
      <c r="CU17" s="98">
        <v>3908.2222222222222</v>
      </c>
      <c r="CV17" s="98">
        <v>7406.25</v>
      </c>
      <c r="CW17" s="98">
        <v>8321.6818181818198</v>
      </c>
      <c r="CX17" s="98">
        <v>28937</v>
      </c>
      <c r="CY17" s="98">
        <v>10128.25</v>
      </c>
      <c r="CZ17" s="98">
        <v>4080.2727272727275</v>
      </c>
      <c r="DA17" s="98">
        <v>10075.5</v>
      </c>
      <c r="DB17" s="98">
        <v>8184.9523809523807</v>
      </c>
      <c r="DC17" s="98">
        <v>12741.826086956522</v>
      </c>
      <c r="DD17" s="98">
        <v>7926.1578947368425</v>
      </c>
      <c r="DE17" s="99">
        <v>13507.21052631579</v>
      </c>
      <c r="DF17" s="97">
        <v>12073.818181818182</v>
      </c>
      <c r="DG17" s="98">
        <v>11028.5</v>
      </c>
      <c r="DH17" s="98">
        <v>17819.21052631579</v>
      </c>
      <c r="DI17" s="98">
        <v>11432.6</v>
      </c>
      <c r="DJ17" s="98">
        <v>7108.1428571428569</v>
      </c>
      <c r="DK17" s="98">
        <v>7130.0526315789475</v>
      </c>
      <c r="DL17" s="98">
        <v>7827.863636363636</v>
      </c>
      <c r="DM17" s="98">
        <v>25271.047619047618</v>
      </c>
      <c r="DN17" s="98">
        <v>16518.636363636364</v>
      </c>
      <c r="DO17" s="98">
        <v>7501.695652173913</v>
      </c>
      <c r="DP17" s="98">
        <v>19019.36842105263</v>
      </c>
      <c r="DQ17" s="98">
        <v>7364.35</v>
      </c>
      <c r="DR17" s="97">
        <v>10653.380952380952</v>
      </c>
      <c r="DS17" s="98">
        <v>25720.944444444445</v>
      </c>
      <c r="DT17" s="104">
        <v>55292</v>
      </c>
      <c r="DU17" s="104">
        <v>6875.4</v>
      </c>
      <c r="DV17" s="104">
        <v>16206.35</v>
      </c>
      <c r="DW17" s="104">
        <v>11551.095238095239</v>
      </c>
      <c r="DX17" s="104">
        <v>29231.727272727272</v>
      </c>
      <c r="DY17" s="104">
        <v>19050.190476190477</v>
      </c>
      <c r="DZ17" s="103">
        <v>39068.809523809527</v>
      </c>
      <c r="EA17" s="103">
        <v>2727.4285714285716</v>
      </c>
      <c r="EB17" s="103">
        <v>7618.7368421052633</v>
      </c>
      <c r="EC17" s="103">
        <v>7055.65</v>
      </c>
      <c r="ED17" s="80">
        <v>0</v>
      </c>
      <c r="EE17" s="242">
        <v>0</v>
      </c>
      <c r="EF17" s="106">
        <v>0</v>
      </c>
      <c r="EG17" s="106">
        <v>0</v>
      </c>
      <c r="EH17" s="106">
        <v>0</v>
      </c>
      <c r="EI17" s="106">
        <v>0</v>
      </c>
      <c r="EJ17" s="106">
        <v>0</v>
      </c>
      <c r="EK17" s="106">
        <v>0</v>
      </c>
      <c r="EL17" s="106">
        <v>0</v>
      </c>
      <c r="EM17" s="106">
        <v>0</v>
      </c>
      <c r="EN17" s="106">
        <v>0</v>
      </c>
      <c r="EO17" s="107">
        <v>0</v>
      </c>
      <c r="EP17" s="108">
        <v>0</v>
      </c>
      <c r="EQ17" s="106">
        <v>0</v>
      </c>
      <c r="ER17" s="106">
        <v>0</v>
      </c>
      <c r="ES17" s="106">
        <v>0</v>
      </c>
      <c r="ET17" s="106">
        <v>0</v>
      </c>
      <c r="EU17" s="106">
        <v>0</v>
      </c>
      <c r="EV17" s="106">
        <v>0</v>
      </c>
      <c r="EW17" s="106">
        <v>0</v>
      </c>
      <c r="EX17" s="106">
        <v>0</v>
      </c>
      <c r="EY17" s="106">
        <v>0</v>
      </c>
      <c r="EZ17" s="106">
        <v>0</v>
      </c>
      <c r="FA17" s="106">
        <v>0</v>
      </c>
      <c r="FB17" s="106">
        <v>0</v>
      </c>
      <c r="FC17" s="106">
        <v>0</v>
      </c>
      <c r="FD17" s="244">
        <v>0</v>
      </c>
      <c r="FE17" s="244">
        <v>0</v>
      </c>
      <c r="FF17" s="244">
        <v>0</v>
      </c>
      <c r="FG17" s="244">
        <v>0</v>
      </c>
      <c r="FH17" s="244">
        <v>0</v>
      </c>
      <c r="FI17" s="244">
        <v>0</v>
      </c>
      <c r="FJ17" s="244">
        <v>0</v>
      </c>
      <c r="FK17" s="245">
        <v>0</v>
      </c>
      <c r="FL17" s="244">
        <v>0</v>
      </c>
      <c r="FM17" s="245">
        <v>0</v>
      </c>
      <c r="FN17" s="245">
        <v>0</v>
      </c>
      <c r="FO17" s="245">
        <v>0</v>
      </c>
      <c r="FP17" s="245">
        <v>0</v>
      </c>
      <c r="FQ17" s="245">
        <v>0</v>
      </c>
      <c r="FR17" s="245">
        <v>0</v>
      </c>
      <c r="FS17" s="245">
        <v>0</v>
      </c>
      <c r="FT17" s="244">
        <v>0</v>
      </c>
      <c r="FU17" s="245">
        <v>0</v>
      </c>
      <c r="FV17" s="245">
        <v>0</v>
      </c>
      <c r="FW17" s="245">
        <v>0</v>
      </c>
      <c r="FX17" s="244">
        <v>0</v>
      </c>
      <c r="FY17" s="245">
        <v>0</v>
      </c>
      <c r="FZ17" s="245">
        <v>0</v>
      </c>
      <c r="GA17" s="245">
        <v>0</v>
      </c>
      <c r="GB17" s="245">
        <v>0</v>
      </c>
      <c r="GC17" s="245">
        <v>0</v>
      </c>
      <c r="GD17" s="245">
        <v>0</v>
      </c>
      <c r="GE17" s="245">
        <v>0</v>
      </c>
      <c r="GF17" s="244"/>
      <c r="GG17" s="244"/>
      <c r="GH17" s="244"/>
      <c r="GI17" s="244"/>
      <c r="GJ17" s="244"/>
      <c r="GK17" s="244"/>
      <c r="GL17" s="518"/>
      <c r="GM17" s="244"/>
      <c r="GN17" s="244"/>
      <c r="GO17" s="244"/>
      <c r="GP17" s="244"/>
      <c r="GQ17" s="244"/>
      <c r="GR17" s="244"/>
      <c r="GS17" s="244"/>
      <c r="GT17" s="244"/>
      <c r="GU17" s="244"/>
      <c r="GV17" s="244"/>
      <c r="GW17" s="244"/>
      <c r="GX17" s="244"/>
      <c r="GY17" s="244"/>
      <c r="GZ17" s="244"/>
      <c r="HA17" s="244"/>
      <c r="HB17" s="244"/>
      <c r="HC17" s="244"/>
      <c r="HD17" s="244"/>
      <c r="HE17" s="244"/>
      <c r="HF17" s="244"/>
      <c r="HG17" s="244"/>
      <c r="HH17" s="244"/>
      <c r="HI17" s="244"/>
      <c r="HJ17" s="244"/>
      <c r="HK17" s="244"/>
      <c r="HL17" s="244"/>
      <c r="HM17" s="244"/>
      <c r="HN17" s="244"/>
      <c r="HO17" s="244"/>
      <c r="HP17" s="244"/>
      <c r="HQ17" s="244"/>
      <c r="HR17" s="244"/>
      <c r="HS17" s="244"/>
      <c r="HT17" s="244"/>
      <c r="HU17" s="244"/>
      <c r="HV17" s="244"/>
      <c r="HW17" s="605"/>
      <c r="HX17" s="602"/>
    </row>
    <row r="18" spans="1:232" s="38" customFormat="1">
      <c r="A18" s="109" t="s">
        <v>466</v>
      </c>
      <c r="B18" s="110">
        <v>644021.99999999977</v>
      </c>
      <c r="C18" s="110">
        <v>644098.27777777764</v>
      </c>
      <c r="D18" s="110">
        <v>769580.77272727259</v>
      </c>
      <c r="E18" s="110">
        <v>801393.55</v>
      </c>
      <c r="F18" s="110">
        <v>677944.95238095243</v>
      </c>
      <c r="G18" s="110">
        <v>726499.59090909094</v>
      </c>
      <c r="H18" s="110">
        <v>715641.99999999988</v>
      </c>
      <c r="I18" s="110">
        <v>809321.13043478259</v>
      </c>
      <c r="J18" s="110">
        <v>767617.09523809527</v>
      </c>
      <c r="K18" s="110">
        <v>753722.55</v>
      </c>
      <c r="L18" s="110">
        <v>1037822.5</v>
      </c>
      <c r="M18" s="110">
        <v>940311.33333333349</v>
      </c>
      <c r="N18" s="110">
        <v>1066174.1904761903</v>
      </c>
      <c r="O18" s="110">
        <v>1030302.8333333333</v>
      </c>
      <c r="P18" s="110">
        <v>1057390.5652173914</v>
      </c>
      <c r="Q18" s="110">
        <v>1021282</v>
      </c>
      <c r="R18" s="110">
        <v>1170077.1363636367</v>
      </c>
      <c r="S18" s="110">
        <v>864628.47619047598</v>
      </c>
      <c r="T18" s="110">
        <v>961185.95238095231</v>
      </c>
      <c r="U18" s="110">
        <v>1060105.4782608696</v>
      </c>
      <c r="V18" s="110">
        <v>1178023.4499999997</v>
      </c>
      <c r="W18" s="110">
        <v>1190940.857142857</v>
      </c>
      <c r="X18" s="110">
        <v>1373467.894736842</v>
      </c>
      <c r="Y18" s="110">
        <v>1238791.5263157897</v>
      </c>
      <c r="Z18" s="110">
        <v>1398181.8095238095</v>
      </c>
      <c r="AA18" s="110">
        <v>1647110.2222222225</v>
      </c>
      <c r="AB18" s="110">
        <v>1496840.6818181819</v>
      </c>
      <c r="AC18" s="110">
        <v>1774274.7500000002</v>
      </c>
      <c r="AD18" s="110">
        <v>1783787.7272727273</v>
      </c>
      <c r="AE18" s="110">
        <v>1997507.2000000002</v>
      </c>
      <c r="AF18" s="110">
        <v>1735708.2380952383</v>
      </c>
      <c r="AG18" s="110">
        <v>1798977.1739130435</v>
      </c>
      <c r="AH18" s="110">
        <v>1521040.4210526315</v>
      </c>
      <c r="AI18" s="110">
        <v>1670404.3181818184</v>
      </c>
      <c r="AJ18" s="110">
        <v>1372104.2631578951</v>
      </c>
      <c r="AK18" s="110">
        <v>1264889.4444444443</v>
      </c>
      <c r="AL18" s="110">
        <v>1359087.6190476192</v>
      </c>
      <c r="AM18" s="110">
        <v>1551120.6315789474</v>
      </c>
      <c r="AN18" s="110">
        <v>2088872.5</v>
      </c>
      <c r="AO18" s="110">
        <v>1843699.142857143</v>
      </c>
      <c r="AP18" s="110">
        <v>1596139.5499999998</v>
      </c>
      <c r="AQ18" s="110">
        <v>1588090.0952380951</v>
      </c>
      <c r="AR18" s="110">
        <v>1584008.6818181819</v>
      </c>
      <c r="AS18" s="110">
        <v>1281542.2380952383</v>
      </c>
      <c r="AT18" s="110">
        <v>1494951.7142857146</v>
      </c>
      <c r="AU18" s="110">
        <v>1360344.7826086958</v>
      </c>
      <c r="AV18" s="110">
        <v>1011924.3684210526</v>
      </c>
      <c r="AW18" s="110">
        <v>1049889.6000000001</v>
      </c>
      <c r="AX18" s="110">
        <v>1303120.1428571427</v>
      </c>
      <c r="AY18" s="110">
        <v>1179377.2777777775</v>
      </c>
      <c r="AZ18" s="110">
        <v>1670045.7727272729</v>
      </c>
      <c r="BA18" s="110">
        <v>1471024.8499999999</v>
      </c>
      <c r="BB18" s="110">
        <v>1390235.1999999997</v>
      </c>
      <c r="BC18" s="110">
        <v>1795585.7619047642</v>
      </c>
      <c r="BD18" s="110">
        <v>1331451.2272727275</v>
      </c>
      <c r="BE18" s="110">
        <v>1299324.4285714282</v>
      </c>
      <c r="BF18" s="110">
        <v>1428430.4761904762</v>
      </c>
      <c r="BG18" s="110">
        <v>1516476.4285714286</v>
      </c>
      <c r="BH18" s="110">
        <v>1362675.6315789474</v>
      </c>
      <c r="BI18" s="110">
        <v>1495464.55</v>
      </c>
      <c r="BJ18" s="110">
        <v>1827839.9473684209</v>
      </c>
      <c r="BK18" s="110">
        <v>2077881.7222222218</v>
      </c>
      <c r="BL18" s="110">
        <v>3042377.7391304346</v>
      </c>
      <c r="BM18" s="110">
        <v>2957599.4</v>
      </c>
      <c r="BN18" s="110">
        <v>2373396.7619047621</v>
      </c>
      <c r="BO18" s="110">
        <v>1966549.2380952381</v>
      </c>
      <c r="BP18" s="110">
        <v>2787170.3809523811</v>
      </c>
      <c r="BQ18" s="110">
        <v>2344403.5454545459</v>
      </c>
      <c r="BR18" s="110">
        <v>1899614.8095238097</v>
      </c>
      <c r="BS18" s="110">
        <v>2034055.85</v>
      </c>
      <c r="BT18" s="110">
        <v>2658109.0500000003</v>
      </c>
      <c r="BU18" s="110">
        <v>2873647.5714285709</v>
      </c>
      <c r="BV18" s="110">
        <v>2593143.0999999996</v>
      </c>
      <c r="BW18" s="110">
        <v>2706874.1000000006</v>
      </c>
      <c r="BX18" s="110">
        <v>3021948.7619047612</v>
      </c>
      <c r="BY18" s="110">
        <v>3374109.368421053</v>
      </c>
      <c r="BZ18" s="110">
        <v>2114418.5</v>
      </c>
      <c r="CA18" s="110">
        <v>2316145.4285714286</v>
      </c>
      <c r="CB18" s="110">
        <v>1996715.1428571425</v>
      </c>
      <c r="CC18" s="110">
        <v>3223531.826086957</v>
      </c>
      <c r="CD18" s="110">
        <v>2710171</v>
      </c>
      <c r="CE18" s="110">
        <v>2422104.6</v>
      </c>
      <c r="CF18" s="110">
        <v>2568157.0499999998</v>
      </c>
      <c r="CG18" s="110">
        <v>1916545.5714285714</v>
      </c>
      <c r="CH18" s="110">
        <v>2492067.9523809524</v>
      </c>
      <c r="CI18" s="110">
        <v>2330473.5789473681</v>
      </c>
      <c r="CJ18" s="110">
        <v>2870769.6363636362</v>
      </c>
      <c r="CK18" s="110">
        <v>3313610.4</v>
      </c>
      <c r="CL18" s="110">
        <v>3659549.1818181816</v>
      </c>
      <c r="CM18" s="110">
        <v>2431923.9499999997</v>
      </c>
      <c r="CN18" s="110">
        <v>2713497.9047619053</v>
      </c>
      <c r="CO18" s="110">
        <v>2493314.260869565</v>
      </c>
      <c r="CP18" s="110">
        <v>2515463.8421052634</v>
      </c>
      <c r="CQ18" s="110">
        <v>2848218.1363636362</v>
      </c>
      <c r="CR18" s="110">
        <v>2553784.9473684211</v>
      </c>
      <c r="CS18" s="110">
        <v>2743238.0555555555</v>
      </c>
      <c r="CT18" s="110">
        <v>2325486.9047619049</v>
      </c>
      <c r="CU18" s="110">
        <v>3464555.7777777775</v>
      </c>
      <c r="CV18" s="110">
        <v>3066329.1</v>
      </c>
      <c r="CW18" s="110">
        <v>3513229.9545454546</v>
      </c>
      <c r="CX18" s="110">
        <v>3874867.0476190476</v>
      </c>
      <c r="CY18" s="110">
        <v>3106996.1500000004</v>
      </c>
      <c r="CZ18" s="110">
        <v>2343310.3181818184</v>
      </c>
      <c r="DA18" s="110">
        <v>2688331.1363636367</v>
      </c>
      <c r="DB18" s="110">
        <v>2091992.2380952381</v>
      </c>
      <c r="DC18" s="110">
        <v>2013930.0869565217</v>
      </c>
      <c r="DD18" s="110">
        <v>2342850.3157894737</v>
      </c>
      <c r="DE18" s="110">
        <v>2067854.2631578948</v>
      </c>
      <c r="DF18" s="110">
        <v>2779082.8636363642</v>
      </c>
      <c r="DG18" s="110">
        <v>3000910.7</v>
      </c>
      <c r="DH18" s="110">
        <v>2386293.6842105268</v>
      </c>
      <c r="DI18" s="110">
        <v>2237488.85</v>
      </c>
      <c r="DJ18" s="110">
        <v>2007554.7142857143</v>
      </c>
      <c r="DK18" s="110">
        <v>2212953.0526315789</v>
      </c>
      <c r="DL18" s="110">
        <v>2227594.2272727275</v>
      </c>
      <c r="DM18" s="110">
        <v>2558589.2380952379</v>
      </c>
      <c r="DN18" s="110">
        <v>2872750.4090909087</v>
      </c>
      <c r="DO18" s="110">
        <v>2730447.7826086953</v>
      </c>
      <c r="DP18" s="110">
        <v>2166149.8947368423</v>
      </c>
      <c r="DQ18" s="110">
        <v>2288535.1</v>
      </c>
      <c r="DR18" s="110">
        <v>2371614.7142857146</v>
      </c>
      <c r="DS18" s="110">
        <v>2596078.0555555555</v>
      </c>
      <c r="DT18" s="110">
        <v>2939546.3636363633</v>
      </c>
      <c r="DU18" s="110">
        <v>2966269.7</v>
      </c>
      <c r="DV18" s="110">
        <v>2647887.5000000005</v>
      </c>
      <c r="DW18" s="110">
        <v>2800108.5714285714</v>
      </c>
      <c r="DX18" s="110">
        <v>3260229.6818181816</v>
      </c>
      <c r="DY18" s="110">
        <v>2993590.5238095233</v>
      </c>
      <c r="DZ18" s="110">
        <v>3407428.6190476189</v>
      </c>
      <c r="EA18" s="110">
        <v>2456616.0476190476</v>
      </c>
      <c r="EB18" s="110">
        <v>2341227.2631578948</v>
      </c>
      <c r="EC18" s="110">
        <v>2211779.4499999997</v>
      </c>
      <c r="ED18" s="110">
        <v>2294926.7157894736</v>
      </c>
      <c r="EE18" s="110">
        <v>2026873.2526315788</v>
      </c>
      <c r="EF18" s="110">
        <v>2356176.4090909092</v>
      </c>
      <c r="EG18" s="110">
        <v>2305004.8600000003</v>
      </c>
      <c r="EH18" s="110">
        <v>1902635.4571428571</v>
      </c>
      <c r="EI18" s="110">
        <v>2235309.790909091</v>
      </c>
      <c r="EJ18" s="110">
        <v>1836214.4571428569</v>
      </c>
      <c r="EK18" s="110">
        <v>1556933.3652173912</v>
      </c>
      <c r="EL18" s="110">
        <v>2367553.1238095239</v>
      </c>
      <c r="EM18" s="110">
        <v>2544092.8600000003</v>
      </c>
      <c r="EN18" s="110">
        <v>2589208.5499999998</v>
      </c>
      <c r="EO18" s="110">
        <v>2403169.5047619049</v>
      </c>
      <c r="EP18" s="110">
        <v>2002320.5523809523</v>
      </c>
      <c r="EQ18" s="110">
        <v>2709615.3000000003</v>
      </c>
      <c r="ER18" s="110">
        <v>2501876.1652173912</v>
      </c>
      <c r="ES18" s="110">
        <v>3057455.6222222224</v>
      </c>
      <c r="ET18" s="110">
        <v>3040887.4</v>
      </c>
      <c r="EU18" s="110">
        <v>2615017.6666666665</v>
      </c>
      <c r="EV18" s="110">
        <v>2499266.8000000003</v>
      </c>
      <c r="EW18" s="110">
        <v>2669044.6086956523</v>
      </c>
      <c r="EX18" s="110">
        <v>3356548.13</v>
      </c>
      <c r="EY18" s="110">
        <v>2758196.0190476188</v>
      </c>
      <c r="EZ18" s="110">
        <v>2892374.1263157893</v>
      </c>
      <c r="FA18" s="110">
        <v>2544699.1684210524</v>
      </c>
      <c r="FB18" s="110">
        <v>3029692.5142857144</v>
      </c>
      <c r="FC18" s="110">
        <v>2815725.4888888886</v>
      </c>
      <c r="FD18" s="110">
        <v>3269971</v>
      </c>
      <c r="FE18" s="110">
        <v>2703616.5523809521</v>
      </c>
      <c r="FF18" s="110">
        <v>4393793</v>
      </c>
      <c r="FG18" s="110">
        <v>3999423.2190476195</v>
      </c>
      <c r="FH18" s="110">
        <v>2022692.8095238097</v>
      </c>
      <c r="FI18" s="110">
        <v>2676556.0434782607</v>
      </c>
      <c r="FJ18" s="110">
        <v>2567007.347368421</v>
      </c>
      <c r="FK18" s="110">
        <v>3277977.2363636359</v>
      </c>
      <c r="FL18" s="110">
        <v>2554687.8736842102</v>
      </c>
      <c r="FM18" s="110">
        <v>2347020.6555555556</v>
      </c>
      <c r="FN18" s="110">
        <v>2863030.3142857146</v>
      </c>
      <c r="FO18" s="110">
        <v>3115278.7799999993</v>
      </c>
      <c r="FP18" s="110">
        <v>3476760.2526315795</v>
      </c>
      <c r="FQ18" s="110">
        <v>2814395.1238095234</v>
      </c>
      <c r="FR18" s="110">
        <v>3679688.5636363639</v>
      </c>
      <c r="FS18" s="110">
        <v>5495888.8210526323</v>
      </c>
      <c r="FT18" s="460">
        <v>4145352.6181818182</v>
      </c>
      <c r="FU18" s="110">
        <v>4332211.4090909082</v>
      </c>
      <c r="FV18" s="110">
        <v>3674328.5999999996</v>
      </c>
      <c r="FW18" s="110">
        <v>4455007.5913043479</v>
      </c>
      <c r="FX18" s="460">
        <v>5033846.2421052633</v>
      </c>
      <c r="FY18" s="110">
        <v>4084743.094736842</v>
      </c>
      <c r="FZ18" s="460">
        <v>4554865.3818181828</v>
      </c>
      <c r="GA18" s="110">
        <v>4586511.0444444446</v>
      </c>
      <c r="GB18" s="460">
        <v>5734025.1727272728</v>
      </c>
      <c r="GC18" s="460">
        <v>4288760.59</v>
      </c>
      <c r="GD18" s="460">
        <v>3820911</v>
      </c>
      <c r="GE18" s="460">
        <v>4094949.2666666671</v>
      </c>
      <c r="GF18" s="460">
        <v>3800285.6521739131</v>
      </c>
      <c r="GG18" s="460">
        <v>3850359.1333333328</v>
      </c>
      <c r="GH18" s="110">
        <v>4332352.4571428569</v>
      </c>
      <c r="GI18" s="110">
        <v>4143694.6761904759</v>
      </c>
      <c r="GJ18" s="110">
        <v>3884013.1399999997</v>
      </c>
      <c r="GK18" s="460">
        <v>4664366.8299999991</v>
      </c>
      <c r="GL18" s="516">
        <v>6255263</v>
      </c>
      <c r="GM18" s="516">
        <v>4469818</v>
      </c>
      <c r="GN18" s="516">
        <v>5224386</v>
      </c>
      <c r="GO18" s="516">
        <v>3971612</v>
      </c>
      <c r="GP18" s="516">
        <v>3788960</v>
      </c>
      <c r="GQ18" s="516">
        <v>5100003</v>
      </c>
      <c r="GR18" s="516">
        <v>3861042</v>
      </c>
      <c r="GS18" s="516">
        <v>4651913</v>
      </c>
      <c r="GT18" s="516">
        <v>5401547</v>
      </c>
      <c r="GU18" s="516">
        <v>5524820</v>
      </c>
      <c r="GV18" s="516">
        <v>3563042</v>
      </c>
      <c r="GW18" s="516">
        <v>3711853</v>
      </c>
      <c r="GX18" s="539">
        <v>4256321</v>
      </c>
      <c r="GY18" s="539">
        <v>4000376</v>
      </c>
      <c r="GZ18" s="539">
        <v>5020983</v>
      </c>
      <c r="HA18" s="539">
        <v>4321776</v>
      </c>
      <c r="HB18" s="539">
        <v>4128388</v>
      </c>
      <c r="HC18" s="539">
        <v>4470996.0380952386</v>
      </c>
      <c r="HD18" s="539">
        <v>3873424</v>
      </c>
      <c r="HE18" s="539">
        <v>4399411.3043478262</v>
      </c>
      <c r="HF18" s="539">
        <v>5392427</v>
      </c>
      <c r="HG18" s="539">
        <v>3747856</v>
      </c>
      <c r="HH18" s="539">
        <v>5644321</v>
      </c>
      <c r="HI18" s="539">
        <v>4262690</v>
      </c>
      <c r="HJ18" s="539">
        <v>4912159</v>
      </c>
      <c r="HK18" s="539">
        <v>6317021</v>
      </c>
      <c r="HL18" s="539">
        <v>6934057</v>
      </c>
      <c r="HM18" s="539">
        <v>5722159</v>
      </c>
      <c r="HN18" s="539">
        <v>6295758</v>
      </c>
      <c r="HO18" s="539">
        <v>7189586</v>
      </c>
      <c r="HP18" s="539">
        <v>5846689</v>
      </c>
      <c r="HQ18" s="539">
        <v>6139715</v>
      </c>
      <c r="HR18" s="539">
        <v>5646356</v>
      </c>
      <c r="HS18" s="539">
        <v>7539925</v>
      </c>
      <c r="HT18" s="539">
        <v>5510998</v>
      </c>
      <c r="HU18" s="539">
        <v>5349268</v>
      </c>
      <c r="HV18" s="539">
        <v>6299025</v>
      </c>
      <c r="HW18" s="606">
        <v>6319183</v>
      </c>
      <c r="HX18" s="602"/>
    </row>
    <row r="19" spans="1:232" s="415" customFormat="1" ht="13.5" customHeight="1">
      <c r="A19" s="414" t="s">
        <v>313</v>
      </c>
      <c r="BJ19" s="416"/>
      <c r="BU19" s="416"/>
      <c r="BV19" s="416"/>
      <c r="BW19" s="416"/>
      <c r="BX19" s="416"/>
      <c r="BY19" s="416"/>
      <c r="BZ19" s="416"/>
      <c r="CA19" s="416"/>
      <c r="CB19" s="416"/>
      <c r="CC19" s="416"/>
      <c r="CD19" s="416"/>
      <c r="CE19" s="416"/>
      <c r="CF19" s="416"/>
      <c r="CG19" s="416"/>
      <c r="CH19" s="416"/>
      <c r="CI19" s="416"/>
      <c r="CJ19" s="416"/>
      <c r="CK19" s="416"/>
      <c r="EB19" s="416"/>
      <c r="EL19" s="416"/>
      <c r="GJ19" s="38"/>
      <c r="HA19" s="76"/>
    </row>
    <row r="20" spans="1:232" s="415" customFormat="1" ht="10.5">
      <c r="A20" s="414" t="s">
        <v>314</v>
      </c>
    </row>
    <row r="21" spans="1:232">
      <c r="GZ21"/>
      <c r="HA21"/>
      <c r="HB21"/>
      <c r="HC21"/>
      <c r="HD21"/>
      <c r="HE21"/>
      <c r="HF21"/>
      <c r="HG21"/>
      <c r="HH21"/>
      <c r="HI21"/>
      <c r="HJ21"/>
      <c r="HK21"/>
      <c r="HL21"/>
      <c r="HM21"/>
      <c r="HN21"/>
      <c r="HO21"/>
      <c r="HP21"/>
      <c r="HQ21"/>
      <c r="HR21"/>
      <c r="HS21"/>
      <c r="HT21"/>
      <c r="HU21"/>
      <c r="HV21"/>
      <c r="HW21"/>
    </row>
    <row r="23" spans="1:232" ht="15.5">
      <c r="A23" s="278" t="s">
        <v>251</v>
      </c>
      <c r="DQ23" s="114"/>
    </row>
    <row r="24" spans="1:232">
      <c r="A24" s="372" t="s">
        <v>287</v>
      </c>
      <c r="B24" s="227">
        <v>38353</v>
      </c>
      <c r="C24" s="227">
        <v>38384</v>
      </c>
      <c r="D24" s="227">
        <v>38412</v>
      </c>
      <c r="E24" s="227">
        <v>38443</v>
      </c>
      <c r="F24" s="227">
        <v>38473</v>
      </c>
      <c r="G24" s="227">
        <v>38504</v>
      </c>
      <c r="H24" s="227">
        <v>38534</v>
      </c>
      <c r="I24" s="227">
        <v>38565</v>
      </c>
      <c r="J24" s="227">
        <v>38596</v>
      </c>
      <c r="K24" s="227">
        <v>38626</v>
      </c>
      <c r="L24" s="227">
        <v>38657</v>
      </c>
      <c r="M24" s="228">
        <v>38687</v>
      </c>
      <c r="N24" s="226">
        <v>38718</v>
      </c>
      <c r="O24" s="227">
        <v>38749</v>
      </c>
      <c r="P24" s="227">
        <v>38777</v>
      </c>
      <c r="Q24" s="227">
        <v>38808</v>
      </c>
      <c r="R24" s="227">
        <v>38838</v>
      </c>
      <c r="S24" s="227">
        <v>38869</v>
      </c>
      <c r="T24" s="227">
        <v>38899</v>
      </c>
      <c r="U24" s="227">
        <v>38930</v>
      </c>
      <c r="V24" s="227">
        <v>38961</v>
      </c>
      <c r="W24" s="227">
        <v>38991</v>
      </c>
      <c r="X24" s="227">
        <v>39022</v>
      </c>
      <c r="Y24" s="228">
        <v>39052</v>
      </c>
      <c r="Z24" s="226">
        <v>39083</v>
      </c>
      <c r="AA24" s="227">
        <v>39114</v>
      </c>
      <c r="AB24" s="227">
        <v>39142</v>
      </c>
      <c r="AC24" s="227">
        <v>39173</v>
      </c>
      <c r="AD24" s="227">
        <v>39203</v>
      </c>
      <c r="AE24" s="227">
        <v>39234</v>
      </c>
      <c r="AF24" s="227">
        <v>39264</v>
      </c>
      <c r="AG24" s="227">
        <v>39295</v>
      </c>
      <c r="AH24" s="227">
        <v>39326</v>
      </c>
      <c r="AI24" s="227">
        <v>39356</v>
      </c>
      <c r="AJ24" s="227">
        <v>39387</v>
      </c>
      <c r="AK24" s="228">
        <v>39417</v>
      </c>
      <c r="AL24" s="226">
        <v>39448</v>
      </c>
      <c r="AM24" s="227">
        <v>39479</v>
      </c>
      <c r="AN24" s="227">
        <v>39508</v>
      </c>
      <c r="AO24" s="227">
        <v>39539</v>
      </c>
      <c r="AP24" s="227">
        <v>39569</v>
      </c>
      <c r="AQ24" s="227">
        <v>39600</v>
      </c>
      <c r="AR24" s="227">
        <v>39630</v>
      </c>
      <c r="AS24" s="227">
        <v>39661</v>
      </c>
      <c r="AT24" s="227">
        <v>39692</v>
      </c>
      <c r="AU24" s="227">
        <v>39722</v>
      </c>
      <c r="AV24" s="227">
        <v>39753</v>
      </c>
      <c r="AW24" s="228">
        <v>39783</v>
      </c>
      <c r="AX24" s="226">
        <v>39814</v>
      </c>
      <c r="AY24" s="227">
        <v>39845</v>
      </c>
      <c r="AZ24" s="227">
        <v>39873</v>
      </c>
      <c r="BA24" s="227">
        <v>39904</v>
      </c>
      <c r="BB24" s="227">
        <v>39934</v>
      </c>
      <c r="BC24" s="227">
        <v>39965</v>
      </c>
      <c r="BD24" s="227">
        <v>39995</v>
      </c>
      <c r="BE24" s="227">
        <v>40026</v>
      </c>
      <c r="BF24" s="227">
        <v>40057</v>
      </c>
      <c r="BG24" s="227">
        <v>40087</v>
      </c>
      <c r="BH24" s="227">
        <v>40118</v>
      </c>
      <c r="BI24" s="227">
        <v>40148</v>
      </c>
      <c r="BJ24" s="226">
        <v>40179</v>
      </c>
      <c r="BK24" s="227">
        <v>40210</v>
      </c>
      <c r="BL24" s="227">
        <v>40238</v>
      </c>
      <c r="BM24" s="227">
        <v>40269</v>
      </c>
      <c r="BN24" s="227">
        <v>40299</v>
      </c>
      <c r="BO24" s="227">
        <v>40330</v>
      </c>
      <c r="BP24" s="227">
        <v>40360</v>
      </c>
      <c r="BQ24" s="227">
        <v>40391</v>
      </c>
      <c r="BR24" s="227">
        <v>40422</v>
      </c>
      <c r="BS24" s="227">
        <v>40452</v>
      </c>
      <c r="BT24" s="227">
        <v>40483</v>
      </c>
      <c r="BU24" s="228">
        <v>40513</v>
      </c>
      <c r="BV24" s="226">
        <v>40544</v>
      </c>
      <c r="BW24" s="227">
        <v>40575</v>
      </c>
      <c r="BX24" s="227">
        <v>40603</v>
      </c>
      <c r="BY24" s="227">
        <v>40634</v>
      </c>
      <c r="BZ24" s="227">
        <v>40664</v>
      </c>
      <c r="CA24" s="227">
        <v>40695</v>
      </c>
      <c r="CB24" s="227">
        <v>40725</v>
      </c>
      <c r="CC24" s="227">
        <v>40756</v>
      </c>
      <c r="CD24" s="227">
        <v>40787</v>
      </c>
      <c r="CE24" s="227">
        <v>40817</v>
      </c>
      <c r="CF24" s="227">
        <v>40848</v>
      </c>
      <c r="CG24" s="228">
        <v>40878</v>
      </c>
      <c r="CH24" s="226">
        <v>40909</v>
      </c>
      <c r="CI24" s="227">
        <v>40940</v>
      </c>
      <c r="CJ24" s="227">
        <v>40969</v>
      </c>
      <c r="CK24" s="227">
        <v>41000</v>
      </c>
      <c r="CL24" s="227">
        <v>41030</v>
      </c>
      <c r="CM24" s="227">
        <v>41061</v>
      </c>
      <c r="CN24" s="227">
        <v>41091</v>
      </c>
      <c r="CO24" s="227">
        <v>41122</v>
      </c>
      <c r="CP24" s="227">
        <v>41153</v>
      </c>
      <c r="CQ24" s="227">
        <v>41183</v>
      </c>
      <c r="CR24" s="227">
        <v>41214</v>
      </c>
      <c r="CS24" s="228">
        <v>41244</v>
      </c>
      <c r="CT24" s="226">
        <v>41275</v>
      </c>
      <c r="CU24" s="227">
        <v>41306</v>
      </c>
      <c r="CV24" s="227">
        <v>41334</v>
      </c>
      <c r="CW24" s="227">
        <v>41365</v>
      </c>
      <c r="CX24" s="227">
        <v>41395</v>
      </c>
      <c r="CY24" s="227">
        <v>41426</v>
      </c>
      <c r="CZ24" s="227">
        <v>41456</v>
      </c>
      <c r="DA24" s="227">
        <v>41487</v>
      </c>
      <c r="DB24" s="227">
        <v>41518</v>
      </c>
      <c r="DC24" s="227">
        <v>41548</v>
      </c>
      <c r="DD24" s="227">
        <v>41579</v>
      </c>
      <c r="DE24" s="228">
        <v>41609</v>
      </c>
      <c r="DF24" s="226">
        <v>41640</v>
      </c>
      <c r="DG24" s="227">
        <v>41671</v>
      </c>
      <c r="DH24" s="227">
        <v>41699</v>
      </c>
      <c r="DI24" s="227">
        <v>41730</v>
      </c>
      <c r="DJ24" s="227">
        <v>41760</v>
      </c>
      <c r="DK24" s="227">
        <v>41791</v>
      </c>
      <c r="DL24" s="227">
        <v>41821</v>
      </c>
      <c r="DM24" s="227">
        <v>41852</v>
      </c>
      <c r="DN24" s="227">
        <v>41883</v>
      </c>
      <c r="DO24" s="227">
        <v>41913</v>
      </c>
      <c r="DP24" s="227">
        <v>41944</v>
      </c>
      <c r="DQ24" s="227">
        <v>41974</v>
      </c>
      <c r="DR24" s="226">
        <v>42005</v>
      </c>
      <c r="DS24" s="227">
        <v>42036</v>
      </c>
      <c r="DT24" s="227">
        <v>42064</v>
      </c>
      <c r="DU24" s="227">
        <v>42095</v>
      </c>
      <c r="DV24" s="227">
        <v>42125</v>
      </c>
      <c r="DW24" s="227">
        <v>42156</v>
      </c>
      <c r="DX24" s="227">
        <v>42186</v>
      </c>
      <c r="DY24" s="227">
        <v>42217</v>
      </c>
      <c r="DZ24" s="227">
        <v>42248</v>
      </c>
      <c r="EA24" s="227">
        <v>42278</v>
      </c>
      <c r="EB24" s="227">
        <v>42309</v>
      </c>
      <c r="EC24" s="227">
        <v>42339</v>
      </c>
      <c r="ED24" s="226">
        <v>42370</v>
      </c>
      <c r="EE24" s="227">
        <v>42401</v>
      </c>
      <c r="EF24" s="227">
        <v>42430</v>
      </c>
      <c r="EG24" s="227">
        <v>42461</v>
      </c>
      <c r="EH24" s="227">
        <v>42491</v>
      </c>
      <c r="EI24" s="227">
        <v>42522</v>
      </c>
      <c r="EJ24" s="227">
        <v>42552</v>
      </c>
      <c r="EK24" s="227">
        <v>42583</v>
      </c>
      <c r="EL24" s="227">
        <v>42614</v>
      </c>
      <c r="EM24" s="227">
        <v>42644</v>
      </c>
      <c r="EN24" s="227">
        <v>42675</v>
      </c>
      <c r="EO24" s="229">
        <v>42705</v>
      </c>
      <c r="EP24" s="230">
        <v>42736</v>
      </c>
      <c r="EQ24" s="227">
        <v>42767</v>
      </c>
      <c r="ER24" s="227">
        <v>42795</v>
      </c>
      <c r="ES24" s="227">
        <v>42826</v>
      </c>
      <c r="ET24" s="227">
        <v>42856</v>
      </c>
      <c r="EU24" s="227">
        <v>42887</v>
      </c>
      <c r="EV24" s="227">
        <v>42917</v>
      </c>
      <c r="EW24" s="227">
        <v>42948</v>
      </c>
      <c r="EX24" s="227">
        <v>42979</v>
      </c>
      <c r="EY24" s="227">
        <v>43009</v>
      </c>
      <c r="EZ24" s="227">
        <v>43040</v>
      </c>
      <c r="FA24" s="227">
        <v>43070</v>
      </c>
      <c r="FB24" s="227">
        <v>43101</v>
      </c>
      <c r="FC24" s="227">
        <v>43132</v>
      </c>
      <c r="FD24" s="227">
        <v>43160</v>
      </c>
      <c r="FE24" s="227">
        <v>43191</v>
      </c>
      <c r="FF24" s="227">
        <v>43221</v>
      </c>
      <c r="FG24" s="227">
        <v>43252</v>
      </c>
      <c r="FH24" s="227">
        <v>43282</v>
      </c>
      <c r="FI24" s="227">
        <v>43313</v>
      </c>
      <c r="FJ24" s="227">
        <v>43344</v>
      </c>
      <c r="FK24" s="227">
        <v>43374</v>
      </c>
      <c r="FL24" s="271">
        <v>43405</v>
      </c>
      <c r="FM24" s="271">
        <v>43435</v>
      </c>
      <c r="FN24" s="271">
        <v>43466</v>
      </c>
      <c r="FO24" s="271">
        <v>43497</v>
      </c>
      <c r="FP24" s="271">
        <v>43525</v>
      </c>
      <c r="FQ24" s="271">
        <v>43556</v>
      </c>
      <c r="FR24" s="271">
        <v>43586</v>
      </c>
      <c r="FS24" s="271">
        <v>43617</v>
      </c>
      <c r="FT24" s="271">
        <v>43647</v>
      </c>
      <c r="FU24" s="271">
        <v>43678</v>
      </c>
      <c r="FV24" s="271">
        <v>43709</v>
      </c>
      <c r="FW24" s="271">
        <v>43739</v>
      </c>
      <c r="FX24" s="271">
        <v>43770</v>
      </c>
      <c r="FY24" s="271">
        <v>43800</v>
      </c>
      <c r="FZ24" s="271">
        <v>43831</v>
      </c>
      <c r="GA24" s="271">
        <v>43862</v>
      </c>
      <c r="GB24" s="271">
        <v>43891</v>
      </c>
      <c r="GC24" s="271">
        <v>43922</v>
      </c>
      <c r="GD24" s="271">
        <v>43952</v>
      </c>
      <c r="GE24" s="271">
        <v>43983</v>
      </c>
      <c r="GF24" s="271">
        <v>44013</v>
      </c>
      <c r="GG24" s="271">
        <v>44044</v>
      </c>
      <c r="GH24" s="271">
        <v>44075</v>
      </c>
      <c r="GI24" s="271">
        <v>44105</v>
      </c>
      <c r="GJ24" s="271">
        <v>44136</v>
      </c>
      <c r="GK24" s="271">
        <v>44166</v>
      </c>
      <c r="GL24" s="271">
        <v>44197</v>
      </c>
      <c r="GM24" s="271">
        <v>44228</v>
      </c>
      <c r="GN24" s="271">
        <v>44256</v>
      </c>
      <c r="GO24" s="271">
        <v>44287</v>
      </c>
      <c r="GP24" s="271">
        <v>44317</v>
      </c>
      <c r="GQ24" s="271">
        <v>44348</v>
      </c>
      <c r="GR24" s="271">
        <v>44378</v>
      </c>
      <c r="GS24" s="271">
        <v>44409</v>
      </c>
      <c r="GT24" s="271">
        <v>44440</v>
      </c>
      <c r="GU24" s="271">
        <v>44470</v>
      </c>
      <c r="GV24" s="271">
        <v>44501</v>
      </c>
      <c r="GW24" s="271">
        <v>44531</v>
      </c>
      <c r="GX24" s="271">
        <v>44562</v>
      </c>
      <c r="GY24" s="271">
        <v>44593</v>
      </c>
      <c r="GZ24" s="271">
        <v>44621</v>
      </c>
      <c r="HA24" s="271">
        <v>44652</v>
      </c>
      <c r="HB24" s="271">
        <v>44682</v>
      </c>
      <c r="HC24" s="271">
        <v>44713</v>
      </c>
      <c r="HD24" s="271">
        <v>44743</v>
      </c>
      <c r="HE24" s="271">
        <v>44774</v>
      </c>
      <c r="HF24" s="271">
        <v>44805</v>
      </c>
      <c r="HG24" s="271">
        <v>44835</v>
      </c>
      <c r="HH24" s="271">
        <f t="shared" ref="HH24:HW24" si="0">HH$11</f>
        <v>44866</v>
      </c>
      <c r="HI24" s="271">
        <f t="shared" si="0"/>
        <v>44896</v>
      </c>
      <c r="HJ24" s="271">
        <f t="shared" si="0"/>
        <v>44927</v>
      </c>
      <c r="HK24" s="271">
        <f t="shared" si="0"/>
        <v>44958</v>
      </c>
      <c r="HL24" s="271">
        <f t="shared" si="0"/>
        <v>44986</v>
      </c>
      <c r="HM24" s="271">
        <f t="shared" si="0"/>
        <v>45017</v>
      </c>
      <c r="HN24" s="271">
        <f t="shared" si="0"/>
        <v>45047</v>
      </c>
      <c r="HO24" s="271">
        <f t="shared" si="0"/>
        <v>45078</v>
      </c>
      <c r="HP24" s="271">
        <f t="shared" si="0"/>
        <v>45108</v>
      </c>
      <c r="HQ24" s="271">
        <f t="shared" si="0"/>
        <v>45139</v>
      </c>
      <c r="HR24" s="271">
        <f t="shared" si="0"/>
        <v>45170</v>
      </c>
      <c r="HS24" s="271">
        <f t="shared" si="0"/>
        <v>45200</v>
      </c>
      <c r="HT24" s="271">
        <f t="shared" si="0"/>
        <v>45231</v>
      </c>
      <c r="HU24" s="271">
        <f t="shared" si="0"/>
        <v>45261</v>
      </c>
      <c r="HV24" s="271">
        <f t="shared" si="0"/>
        <v>45292</v>
      </c>
      <c r="HW24" s="271">
        <f t="shared" si="0"/>
        <v>45323</v>
      </c>
    </row>
    <row r="25" spans="1:232">
      <c r="A25" s="26" t="s">
        <v>54</v>
      </c>
      <c r="B25" s="27">
        <v>1.0848810019758997</v>
      </c>
      <c r="C25" s="28">
        <v>1.1448892181704464</v>
      </c>
      <c r="D25" s="28">
        <v>1.0787588733410494</v>
      </c>
      <c r="E25" s="28">
        <v>1.118614902964967</v>
      </c>
      <c r="F25" s="28">
        <v>1.2353439394729273</v>
      </c>
      <c r="G25" s="28">
        <v>1.237601079564026</v>
      </c>
      <c r="H25" s="28">
        <v>1.2547550942875334</v>
      </c>
      <c r="I25" s="28">
        <v>1.0092783159892256</v>
      </c>
      <c r="J25" s="28">
        <v>0.98665514124041109</v>
      </c>
      <c r="K25" s="28">
        <v>1.0393927983084752</v>
      </c>
      <c r="L25" s="28">
        <v>0.87842317633812761</v>
      </c>
      <c r="M25" s="29">
        <v>0.95591975938227502</v>
      </c>
      <c r="N25" s="27">
        <v>0.90821338035571686</v>
      </c>
      <c r="O25" s="28">
        <v>1.0575968713862129</v>
      </c>
      <c r="P25" s="28">
        <v>1.0740978752918087</v>
      </c>
      <c r="Q25" s="28">
        <v>1.0684642561103468</v>
      </c>
      <c r="R25" s="28">
        <v>0.98674574343732735</v>
      </c>
      <c r="S25" s="28">
        <v>1.0228773067197761</v>
      </c>
      <c r="T25" s="28">
        <v>1.029153629004997</v>
      </c>
      <c r="U25" s="28">
        <v>1.0081390350504256</v>
      </c>
      <c r="V25" s="28">
        <v>0.99883717804709904</v>
      </c>
      <c r="W25" s="28">
        <v>0.98040379367549013</v>
      </c>
      <c r="X25" s="28">
        <v>0.92403895436370131</v>
      </c>
      <c r="Y25" s="29">
        <v>1.0591645451276055</v>
      </c>
      <c r="Z25" s="27">
        <v>1.0236135642216124</v>
      </c>
      <c r="AA25" s="28">
        <v>1.0429148385076614</v>
      </c>
      <c r="AB25" s="28">
        <v>1.0276461176598557</v>
      </c>
      <c r="AC25" s="28">
        <v>0.99075017779928176</v>
      </c>
      <c r="AD25" s="28">
        <v>0.97892301988995367</v>
      </c>
      <c r="AE25" s="28">
        <v>0.99345784616622312</v>
      </c>
      <c r="AF25" s="28">
        <v>1.0794587355500491</v>
      </c>
      <c r="AG25" s="28">
        <v>1.024062484101312</v>
      </c>
      <c r="AH25" s="28">
        <v>1.0449487112191163</v>
      </c>
      <c r="AI25" s="28">
        <v>1.0427367872753595</v>
      </c>
      <c r="AJ25" s="28">
        <v>1.0769871793520758</v>
      </c>
      <c r="AK25" s="29">
        <v>1.1860797765087512</v>
      </c>
      <c r="AL25" s="27">
        <v>1.1246551732208603</v>
      </c>
      <c r="AM25" s="28">
        <v>1.1293189062317199</v>
      </c>
      <c r="AN25" s="28">
        <v>1.0680819567750985</v>
      </c>
      <c r="AO25" s="28">
        <v>1.0402914553930551</v>
      </c>
      <c r="AP25" s="28">
        <v>1.1113887642327185</v>
      </c>
      <c r="AQ25" s="28">
        <v>1.0508540223068101</v>
      </c>
      <c r="AR25" s="28">
        <v>1.0975500595137504</v>
      </c>
      <c r="AS25" s="28">
        <v>1.2602811617210268</v>
      </c>
      <c r="AT25" s="28">
        <v>1.5095980626907306</v>
      </c>
      <c r="AU25" s="28">
        <v>1.3905582900051701</v>
      </c>
      <c r="AV25" s="28">
        <v>1.1445412206289582</v>
      </c>
      <c r="AW25" s="29">
        <v>0.86499999999999999</v>
      </c>
      <c r="AX25" s="30">
        <v>0.79569939943727797</v>
      </c>
      <c r="AY25" s="31">
        <v>0.93878320685521399</v>
      </c>
      <c r="AZ25" s="31">
        <v>0.92275581246205296</v>
      </c>
      <c r="BA25" s="31">
        <v>0.92100641110786885</v>
      </c>
      <c r="BB25" s="31">
        <v>1.0759759269735469</v>
      </c>
      <c r="BC25" s="31">
        <v>0.87740875427839393</v>
      </c>
      <c r="BD25" s="31">
        <v>1.0303491674180503</v>
      </c>
      <c r="BE25" s="31">
        <v>1.085347261144807</v>
      </c>
      <c r="BF25" s="31">
        <v>1.0919440859581249</v>
      </c>
      <c r="BG25" s="31">
        <v>1.0441112791879588</v>
      </c>
      <c r="BH25" s="31">
        <v>1.101198168419953</v>
      </c>
      <c r="BI25" s="32">
        <v>0.98109173002996897</v>
      </c>
      <c r="BJ25" s="30">
        <v>0.9714003132928436</v>
      </c>
      <c r="BK25" s="31">
        <v>0.97748572303516201</v>
      </c>
      <c r="BL25" s="31">
        <v>0.72187633289094677</v>
      </c>
      <c r="BM25" s="31">
        <v>0.77964418639318156</v>
      </c>
      <c r="BN25" s="31">
        <v>0.96071161814745487</v>
      </c>
      <c r="BO25" s="31">
        <v>1.0444592271141175</v>
      </c>
      <c r="BP25" s="31">
        <v>0.89330922426999637</v>
      </c>
      <c r="BQ25" s="31">
        <v>0.95167068851120473</v>
      </c>
      <c r="BR25" s="31">
        <v>1.0542519224815676</v>
      </c>
      <c r="BS25" s="31">
        <v>1.0157820506472306</v>
      </c>
      <c r="BT25" s="31">
        <v>0.88717221213507114</v>
      </c>
      <c r="BU25" s="32">
        <v>0.75269675403046754</v>
      </c>
      <c r="BV25" s="30">
        <v>0.79370384972614272</v>
      </c>
      <c r="BW25" s="31">
        <v>0.87745113445982847</v>
      </c>
      <c r="BX25" s="31">
        <v>0.85293922046353521</v>
      </c>
      <c r="BY25" s="31">
        <v>0.74990838310830288</v>
      </c>
      <c r="BZ25" s="31">
        <v>1.1113574733832161</v>
      </c>
      <c r="CA25" s="31">
        <v>1.052793999982276</v>
      </c>
      <c r="CB25" s="31">
        <v>1.0917220036812458</v>
      </c>
      <c r="CC25" s="31">
        <v>0.9102934286279909</v>
      </c>
      <c r="CD25" s="31">
        <v>0.99088824788740482</v>
      </c>
      <c r="CE25" s="31">
        <v>0.92665930326322332</v>
      </c>
      <c r="CF25" s="31">
        <v>0.84285322589728573</v>
      </c>
      <c r="CG25" s="32">
        <v>1.085573325777401</v>
      </c>
      <c r="CH25" s="30">
        <v>1.0452106918195998</v>
      </c>
      <c r="CI25" s="31">
        <v>1.063867908004458</v>
      </c>
      <c r="CJ25" s="31">
        <v>0.92572451143239431</v>
      </c>
      <c r="CK25" s="31">
        <v>0.94755910809427468</v>
      </c>
      <c r="CL25" s="31">
        <v>0.92173291120902801</v>
      </c>
      <c r="CM25" s="31">
        <v>1.0589047538642775</v>
      </c>
      <c r="CN25" s="31">
        <v>1.0264266412440566</v>
      </c>
      <c r="CO25" s="31">
        <v>1.075634446732437</v>
      </c>
      <c r="CP25" s="31">
        <v>1.1298424674964469</v>
      </c>
      <c r="CQ25" s="31">
        <v>0.92414967967619954</v>
      </c>
      <c r="CR25" s="31">
        <v>1.043605275488708</v>
      </c>
      <c r="CS25" s="32">
        <v>1.0373566483338126</v>
      </c>
      <c r="CT25" s="30">
        <v>1.032216688905689</v>
      </c>
      <c r="CU25" s="31">
        <v>1.013387087962087</v>
      </c>
      <c r="CV25" s="31">
        <v>1.037094886895326</v>
      </c>
      <c r="CW25" s="31">
        <v>0.9453191909708627</v>
      </c>
      <c r="CX25" s="31">
        <v>0.8428030070372563</v>
      </c>
      <c r="CY25" s="31">
        <v>1.0986500184410404</v>
      </c>
      <c r="CZ25" s="31">
        <v>1.0669658320132998</v>
      </c>
      <c r="DA25" s="31">
        <v>1.1116093205822202</v>
      </c>
      <c r="DB25" s="31">
        <v>1.2223388795642798</v>
      </c>
      <c r="DC25" s="31">
        <v>1.2032254670948692</v>
      </c>
      <c r="DD25" s="31">
        <v>1.1150214746124563</v>
      </c>
      <c r="DE25" s="33">
        <v>1.2658404383333173</v>
      </c>
      <c r="DF25" s="31">
        <v>1.0492996166193358</v>
      </c>
      <c r="DG25" s="31">
        <v>0.98012445620996602</v>
      </c>
      <c r="DH25" s="31">
        <v>1.1049988498252805</v>
      </c>
      <c r="DI25" s="31">
        <v>1.1853843392710166</v>
      </c>
      <c r="DJ25" s="31">
        <v>1.2110215921272813</v>
      </c>
      <c r="DK25" s="31">
        <v>1.1678530950171111</v>
      </c>
      <c r="DL25" s="31">
        <v>1.151945644484198</v>
      </c>
      <c r="DM25" s="31">
        <v>1.1774829433497005</v>
      </c>
      <c r="DN25" s="31">
        <v>1.0901997653957702</v>
      </c>
      <c r="DO25" s="31">
        <v>1.0758163439824111</v>
      </c>
      <c r="DP25" s="31">
        <v>1.2259523531952548</v>
      </c>
      <c r="DQ25" s="33">
        <v>1.1917147431811137</v>
      </c>
      <c r="DR25" s="31">
        <v>1.1653228746992059</v>
      </c>
      <c r="DS25" s="31">
        <v>1.226886149394262</v>
      </c>
      <c r="DT25" s="31">
        <v>1.1716662760125471</v>
      </c>
      <c r="DU25" s="31">
        <v>1.018093615696416</v>
      </c>
      <c r="DV25" s="31">
        <v>1.1323004826241756</v>
      </c>
      <c r="DW25" s="31">
        <v>1.0318462556650023</v>
      </c>
      <c r="DX25" s="31">
        <v>1.0097509196479064</v>
      </c>
      <c r="DY25" s="31">
        <v>1.2067456095186266</v>
      </c>
      <c r="DZ25" s="31">
        <v>1.1361123070122354</v>
      </c>
      <c r="EA25" s="31">
        <v>1.2124405865383741</v>
      </c>
      <c r="EB25" s="31">
        <v>1.3412906474279529</v>
      </c>
      <c r="EC25" s="33">
        <v>1.4705623575021878</v>
      </c>
      <c r="ED25" s="36">
        <v>1.0651143438459629</v>
      </c>
      <c r="EE25" s="37">
        <v>1.1592211119069593</v>
      </c>
      <c r="EF25" s="34">
        <v>1.1932456927015835</v>
      </c>
      <c r="EG25" s="34">
        <v>1.2506280940248555</v>
      </c>
      <c r="EH25" s="34">
        <v>1.2081572974120847</v>
      </c>
      <c r="EI25" s="34">
        <v>1.2126074169629029</v>
      </c>
      <c r="EJ25" s="34">
        <v>1.2005188581764126</v>
      </c>
      <c r="EK25" s="34">
        <v>1.3937787783297046</v>
      </c>
      <c r="EL25" s="34">
        <v>1.2221168536058638</v>
      </c>
      <c r="EM25" s="34">
        <v>0.99252589109498091</v>
      </c>
      <c r="EN25" s="34">
        <v>1.0947997474918862</v>
      </c>
      <c r="EO25" s="35">
        <v>1.0714251538459694</v>
      </c>
      <c r="EP25" s="36">
        <v>1.1099064136800127</v>
      </c>
      <c r="EQ25" s="37">
        <v>0.9224677730989731</v>
      </c>
      <c r="ER25" s="37">
        <v>1.0596109279340971</v>
      </c>
      <c r="ES25" s="37">
        <v>0.90776256046977766</v>
      </c>
      <c r="ET25" s="37">
        <v>1.0800475884537668</v>
      </c>
      <c r="EU25" s="37">
        <v>1.0424892251016262</v>
      </c>
      <c r="EV25" s="37">
        <v>1.0711767887902592</v>
      </c>
      <c r="EW25" s="37">
        <v>1.0418825005488233</v>
      </c>
      <c r="EX25" s="37">
        <v>0.96747507973877567</v>
      </c>
      <c r="EY25" s="37">
        <v>1.1046589027140099</v>
      </c>
      <c r="EZ25" s="37">
        <v>1.0561909324016918</v>
      </c>
      <c r="FA25" s="252">
        <v>1.0702235003042444</v>
      </c>
      <c r="FB25" s="37">
        <v>0.9956423286543139</v>
      </c>
      <c r="FC25" s="34">
        <v>1.1139248260259769</v>
      </c>
      <c r="FD25" s="34">
        <v>1.0164955539060017</v>
      </c>
      <c r="FE25" s="34">
        <v>1.2274638710193899</v>
      </c>
      <c r="FF25" s="34">
        <v>0.95744186859129921</v>
      </c>
      <c r="FG25" s="34">
        <v>0.95641229417126783</v>
      </c>
      <c r="FH25" s="34">
        <v>1.343993731552422</v>
      </c>
      <c r="FI25" s="34">
        <v>1.1071518269107397</v>
      </c>
      <c r="FJ25" s="34">
        <v>1.0580000000000001</v>
      </c>
      <c r="FK25" s="34">
        <v>1.0178367439685407</v>
      </c>
      <c r="FL25" s="34">
        <v>1.2088416840930709</v>
      </c>
      <c r="FM25" s="34">
        <v>1.3404924138038401</v>
      </c>
      <c r="FN25" s="34">
        <v>1.0364488475002827</v>
      </c>
      <c r="FO25" s="34">
        <v>1.0151133796899299</v>
      </c>
      <c r="FP25" s="34">
        <v>1.0615046061380591</v>
      </c>
      <c r="FQ25" s="34">
        <v>1.0569950068639213</v>
      </c>
      <c r="FR25" s="34">
        <v>0.95131053044648028</v>
      </c>
      <c r="FS25" s="34">
        <v>0.7199139556533708</v>
      </c>
      <c r="FT25" s="34">
        <v>0.78253747343594793</v>
      </c>
      <c r="FU25" s="34">
        <v>0.90831165861385088</v>
      </c>
      <c r="FV25" s="34">
        <v>0.77061127173993105</v>
      </c>
      <c r="FW25" s="34">
        <v>0.85043584185045362</v>
      </c>
      <c r="FX25" s="34">
        <v>0.79846748236206344</v>
      </c>
      <c r="FY25" s="34">
        <v>0.88862534409639893</v>
      </c>
      <c r="FZ25" s="34">
        <v>0.74542069097964747</v>
      </c>
      <c r="GA25" s="34">
        <v>0.91909332054659421</v>
      </c>
      <c r="GB25" s="34">
        <v>0.80139051428840036</v>
      </c>
      <c r="GC25" s="34">
        <v>0.82361377896784815</v>
      </c>
      <c r="GD25" s="34">
        <v>0.84332466875858125</v>
      </c>
      <c r="GE25" s="34">
        <v>0.88961036167231411</v>
      </c>
      <c r="GF25" s="34">
        <v>0.89200000000000002</v>
      </c>
      <c r="GG25" s="34">
        <v>1.0187369749392674</v>
      </c>
      <c r="GH25" s="34">
        <v>0.95828756940930448</v>
      </c>
      <c r="GI25" s="34">
        <v>1.0263118868016448</v>
      </c>
      <c r="GJ25" s="34">
        <v>1.0390363511533469</v>
      </c>
      <c r="GK25" s="34">
        <v>0.88688635441258401</v>
      </c>
      <c r="GL25" s="34">
        <v>0.72455192265958335</v>
      </c>
      <c r="GM25" s="34">
        <v>0.98041964264866033</v>
      </c>
      <c r="GN25" s="34">
        <v>0.91338608537212029</v>
      </c>
      <c r="GO25" s="34">
        <v>1.007964109221716</v>
      </c>
      <c r="GP25" s="34">
        <v>1.0111700851147953</v>
      </c>
      <c r="GQ25" s="34">
        <v>0.88959844650594655</v>
      </c>
      <c r="GR25" s="34">
        <v>1.0548832935114536</v>
      </c>
      <c r="GS25" s="34">
        <v>0.95910195968574075</v>
      </c>
      <c r="GT25" s="34">
        <v>0.82346005824808632</v>
      </c>
      <c r="GU25" s="34">
        <v>0.91830833295346204</v>
      </c>
      <c r="GV25" s="34">
        <v>1.0318680417288033</v>
      </c>
      <c r="GW25" s="34">
        <v>1.1015870675288557</v>
      </c>
      <c r="GX25" s="34">
        <v>0.95680038768436793</v>
      </c>
      <c r="GY25" s="34">
        <v>0.98153348006067354</v>
      </c>
      <c r="GZ25" s="34">
        <v>0.94387696013712274</v>
      </c>
      <c r="HA25" s="34">
        <v>0.99727859144004627</v>
      </c>
      <c r="HB25" s="34">
        <v>1.0963405121081296</v>
      </c>
      <c r="HC25" s="34">
        <v>1.1043717577860985</v>
      </c>
      <c r="HD25" s="34">
        <v>1.0346879073054656</v>
      </c>
      <c r="HE25" s="34">
        <v>1.1907430340369742</v>
      </c>
      <c r="HF25" s="34">
        <v>0.96304571110306658</v>
      </c>
      <c r="HG25" s="34">
        <v>1.1678817546437228</v>
      </c>
      <c r="HH25" s="34">
        <v>0.98507549216968315</v>
      </c>
      <c r="HI25" s="34">
        <v>1.0401965446518022</v>
      </c>
      <c r="HJ25" s="34">
        <v>0.93837998390107591</v>
      </c>
      <c r="HK25" s="34">
        <v>0.83538273933383866</v>
      </c>
      <c r="HL25" s="34">
        <v>0.79153936607763153</v>
      </c>
      <c r="HM25" s="34">
        <v>0.79749280145729884</v>
      </c>
      <c r="HN25" s="34">
        <v>0.8438574609308781</v>
      </c>
      <c r="HO25" s="34">
        <v>0.7873788375643781</v>
      </c>
      <c r="HP25" s="34">
        <v>0.78395486191711838</v>
      </c>
      <c r="HQ25" s="34">
        <v>0.83572932502111363</v>
      </c>
      <c r="HR25" s="34">
        <v>0.94513708371323202</v>
      </c>
      <c r="HS25" s="34">
        <v>0.73731787748274058</v>
      </c>
      <c r="HT25" s="34">
        <v>0.84812210873181892</v>
      </c>
      <c r="HU25" s="34">
        <v>0.89740568624058448</v>
      </c>
      <c r="HV25" s="34">
        <v>0.66815477114767419</v>
      </c>
      <c r="HW25" s="34">
        <v>0.69780242084079758</v>
      </c>
    </row>
    <row r="26" spans="1:232">
      <c r="A26" s="39" t="s">
        <v>402</v>
      </c>
      <c r="B26" s="40">
        <v>3.7336676266126774</v>
      </c>
      <c r="C26" s="41">
        <v>3.6847623796469353</v>
      </c>
      <c r="D26" s="41">
        <v>3.7012502914425811</v>
      </c>
      <c r="E26" s="41">
        <v>3.8054597064223863</v>
      </c>
      <c r="F26" s="41">
        <v>2.9091044700109263</v>
      </c>
      <c r="G26" s="41">
        <v>2.7230499111183075</v>
      </c>
      <c r="H26" s="41">
        <v>2.7265944323490787</v>
      </c>
      <c r="I26" s="41">
        <v>3.1718008077998423</v>
      </c>
      <c r="J26" s="41">
        <v>3.0024941907932523</v>
      </c>
      <c r="K26" s="41">
        <v>2.8888053149689954</v>
      </c>
      <c r="L26" s="41">
        <v>2.8419602458228397</v>
      </c>
      <c r="M26" s="42">
        <v>2.9273653832330049</v>
      </c>
      <c r="N26" s="40">
        <v>2.8080794605200348</v>
      </c>
      <c r="O26" s="41">
        <v>2.6715118485582234</v>
      </c>
      <c r="P26" s="41">
        <v>2.6129471993487101</v>
      </c>
      <c r="Q26" s="41">
        <v>2.5086366919486798</v>
      </c>
      <c r="R26" s="41">
        <v>2.5561523421699706</v>
      </c>
      <c r="S26" s="41">
        <v>2.8477438055407092</v>
      </c>
      <c r="T26" s="41">
        <v>2.3647857733769717</v>
      </c>
      <c r="U26" s="41">
        <v>2.286592845945532</v>
      </c>
      <c r="V26" s="41">
        <v>2.2717752002445342</v>
      </c>
      <c r="W26" s="41">
        <v>2.3401359226295551</v>
      </c>
      <c r="X26" s="41">
        <v>2.2765637996428167</v>
      </c>
      <c r="Y26" s="42">
        <v>2.3708990712590068</v>
      </c>
      <c r="Z26" s="40">
        <v>2.3196516318875751</v>
      </c>
      <c r="AA26" s="41">
        <v>2.1983734669529849</v>
      </c>
      <c r="AB26" s="41">
        <v>2.1867229170142002</v>
      </c>
      <c r="AC26" s="41">
        <v>2.1362794186930598</v>
      </c>
      <c r="AD26" s="41">
        <v>2.1120664827655098</v>
      </c>
      <c r="AE26" s="41">
        <v>1.9779382061367636</v>
      </c>
      <c r="AF26" s="41">
        <v>1.9945443732525752</v>
      </c>
      <c r="AG26" s="41">
        <v>1.9283050872920637</v>
      </c>
      <c r="AH26" s="41">
        <v>1.8844053117385908</v>
      </c>
      <c r="AI26" s="41">
        <v>1.8212542503687039</v>
      </c>
      <c r="AJ26" s="41">
        <v>1.8439882917824959</v>
      </c>
      <c r="AK26" s="42">
        <v>1.886327884807953</v>
      </c>
      <c r="AL26" s="40">
        <v>1.976488003894173</v>
      </c>
      <c r="AM26" s="41">
        <v>1.8414818471858159</v>
      </c>
      <c r="AN26" s="41">
        <v>1.765816462026335</v>
      </c>
      <c r="AO26" s="41">
        <v>1.8045915953797431</v>
      </c>
      <c r="AP26" s="41">
        <v>1.737509663515115</v>
      </c>
      <c r="AQ26" s="41">
        <v>1.8146484741170896</v>
      </c>
      <c r="AR26" s="41">
        <v>1.7669435635211796</v>
      </c>
      <c r="AS26" s="41">
        <v>1.8672330490600704</v>
      </c>
      <c r="AT26" s="41">
        <v>2.430277441746223</v>
      </c>
      <c r="AU26" s="41">
        <v>3.0407696623193132</v>
      </c>
      <c r="AV26" s="41">
        <v>2.5856580409544341</v>
      </c>
      <c r="AW26" s="42">
        <v>2.2690000000000001</v>
      </c>
      <c r="AX26" s="43">
        <v>2.1834107544380661</v>
      </c>
      <c r="AY26" s="44">
        <v>2.3972036906629217</v>
      </c>
      <c r="AZ26" s="44">
        <v>2.6525834327826856</v>
      </c>
      <c r="BA26" s="44">
        <v>2.542919677679937</v>
      </c>
      <c r="BB26" s="44">
        <v>2.3467114053801863</v>
      </c>
      <c r="BC26" s="44">
        <v>2.1342188051345112</v>
      </c>
      <c r="BD26" s="44">
        <v>2.0939797804764848</v>
      </c>
      <c r="BE26" s="44">
        <v>2.0167416541282637</v>
      </c>
      <c r="BF26" s="44">
        <v>1.9864050817626879</v>
      </c>
      <c r="BG26" s="44">
        <v>1.9213806276441245</v>
      </c>
      <c r="BH26" s="44">
        <v>1.8449884723641128</v>
      </c>
      <c r="BI26" s="45">
        <v>2.0149132926654909</v>
      </c>
      <c r="BJ26" s="43">
        <v>1.9677682325115586</v>
      </c>
      <c r="BK26" s="44">
        <v>2.0052133222109831</v>
      </c>
      <c r="BL26" s="44">
        <v>1.8367584819395628</v>
      </c>
      <c r="BM26" s="44">
        <v>1.8724480985894747</v>
      </c>
      <c r="BN26" s="44">
        <v>1.7516958050445544</v>
      </c>
      <c r="BO26" s="44">
        <v>1.9078928291671475</v>
      </c>
      <c r="BP26" s="44">
        <v>1.9825409866336063</v>
      </c>
      <c r="BQ26" s="44">
        <v>1.9538988051209485</v>
      </c>
      <c r="BR26" s="44">
        <v>2.0300677606778046</v>
      </c>
      <c r="BS26" s="44">
        <v>1.9262360866853989</v>
      </c>
      <c r="BT26" s="44">
        <v>1.9746302741225605</v>
      </c>
      <c r="BU26" s="45">
        <v>2.0385880936490404</v>
      </c>
      <c r="BV26" s="43">
        <v>2.0027340713837223</v>
      </c>
      <c r="BW26" s="44">
        <v>2.0367267656165242</v>
      </c>
      <c r="BX26" s="44">
        <v>2.0120850674398514</v>
      </c>
      <c r="BY26" s="44">
        <v>1.9202243935989638</v>
      </c>
      <c r="BZ26" s="44">
        <v>1.8195049424433858</v>
      </c>
      <c r="CA26" s="44">
        <v>1.8125744459246556</v>
      </c>
      <c r="CB26" s="44">
        <v>1.8014640664440462</v>
      </c>
      <c r="CC26" s="44">
        <v>1.6912677264809628</v>
      </c>
      <c r="CD26" s="44">
        <v>1.8259015359494934</v>
      </c>
      <c r="CE26" s="44">
        <v>1.9912427114940374</v>
      </c>
      <c r="CF26" s="44">
        <v>1.8695067439704032</v>
      </c>
      <c r="CG26" s="45">
        <v>2.0816868599784391</v>
      </c>
      <c r="CH26" s="43">
        <v>2.1062689249627651</v>
      </c>
      <c r="CI26" s="44">
        <v>1.9289774427103081</v>
      </c>
      <c r="CJ26" s="44">
        <v>1.8758161235521258</v>
      </c>
      <c r="CK26" s="44">
        <v>1.9905581001226755</v>
      </c>
      <c r="CL26" s="44">
        <v>2.0154355224507228</v>
      </c>
      <c r="CM26" s="44">
        <v>2.2371879722278165</v>
      </c>
      <c r="CN26" s="44">
        <v>2.324625879044294</v>
      </c>
      <c r="CO26" s="44">
        <v>2.4533566305346342</v>
      </c>
      <c r="CP26" s="44">
        <v>2.4821590896087935</v>
      </c>
      <c r="CQ26" s="44">
        <v>2.5060553603065152</v>
      </c>
      <c r="CR26" s="44">
        <v>2.3704215167842753</v>
      </c>
      <c r="CS26" s="45">
        <v>2.452532106443396</v>
      </c>
      <c r="CT26" s="43">
        <v>2.3684919212884514</v>
      </c>
      <c r="CU26" s="44">
        <v>2.3053571005347004</v>
      </c>
      <c r="CV26" s="44">
        <v>2.2733402670356493</v>
      </c>
      <c r="CW26" s="44">
        <v>2.29154809582672</v>
      </c>
      <c r="CX26" s="44">
        <v>2.3470506522476877</v>
      </c>
      <c r="CY26" s="44">
        <v>2.5901482846571184</v>
      </c>
      <c r="CZ26" s="44">
        <v>2.6909618568290115</v>
      </c>
      <c r="DA26" s="44">
        <v>2.7306714089202018</v>
      </c>
      <c r="DB26" s="44">
        <v>2.7199867522032228</v>
      </c>
      <c r="DC26" s="44">
        <v>2.6236986625270782</v>
      </c>
      <c r="DD26" s="44">
        <v>2.6105404809512618</v>
      </c>
      <c r="DE26" s="46">
        <v>2.8315678177226165</v>
      </c>
      <c r="DF26" s="44">
        <v>2.6288335462792465</v>
      </c>
      <c r="DG26" s="44">
        <v>2.6325782298952523</v>
      </c>
      <c r="DH26" s="44">
        <v>2.6155325881412059</v>
      </c>
      <c r="DI26" s="44">
        <v>2.555421466878713</v>
      </c>
      <c r="DJ26" s="44">
        <v>2.5939519414128216</v>
      </c>
      <c r="DK26" s="44">
        <v>2.6590763434192684</v>
      </c>
      <c r="DL26" s="44">
        <v>2.6192318868428783</v>
      </c>
      <c r="DM26" s="44">
        <v>2.5779577722093427</v>
      </c>
      <c r="DN26" s="44">
        <v>2.4640219617272767</v>
      </c>
      <c r="DO26" s="44">
        <v>2.6536903489102697</v>
      </c>
      <c r="DP26" s="44">
        <v>2.9800504145062541</v>
      </c>
      <c r="DQ26" s="46">
        <v>3.1731616895869137</v>
      </c>
      <c r="DR26" s="44">
        <v>3.144046805235849</v>
      </c>
      <c r="DS26" s="44">
        <v>3.0484261115209872</v>
      </c>
      <c r="DT26" s="44">
        <v>3.1578250612470113</v>
      </c>
      <c r="DU26" s="44">
        <v>3.5692833293324706</v>
      </c>
      <c r="DV26" s="44">
        <v>3.4417279731667949</v>
      </c>
      <c r="DW26" s="44">
        <v>3.7051428060373786</v>
      </c>
      <c r="DX26" s="44">
        <v>3.5543208914908129</v>
      </c>
      <c r="DY26" s="44">
        <v>3.6861899685252411</v>
      </c>
      <c r="DZ26" s="44">
        <v>3.9324557585136652</v>
      </c>
      <c r="EA26" s="44">
        <v>4.4361294179901201</v>
      </c>
      <c r="EB26" s="44">
        <v>4.318994815809436</v>
      </c>
      <c r="EC26" s="46">
        <v>4.5065554394281939</v>
      </c>
      <c r="ED26" s="47">
        <v>4.3099806052490264</v>
      </c>
      <c r="EE26" s="47">
        <v>4.2083230635666338</v>
      </c>
      <c r="EF26" s="47">
        <v>4.0189706014534181</v>
      </c>
      <c r="EG26" s="47">
        <v>3.8787320808336827</v>
      </c>
      <c r="EH26" s="47">
        <v>3.6459045759033391</v>
      </c>
      <c r="EI26" s="47">
        <v>3.6757140052858275</v>
      </c>
      <c r="EJ26" s="47">
        <v>3.2968222737366335</v>
      </c>
      <c r="EK26" s="47">
        <v>3.279751443504936</v>
      </c>
      <c r="EL26" s="47">
        <v>3.1811903816829465</v>
      </c>
      <c r="EM26" s="47">
        <v>3.1823025326136691</v>
      </c>
      <c r="EN26" s="47">
        <v>3.0008514399332569</v>
      </c>
      <c r="EO26" s="48">
        <v>3.463010970152276</v>
      </c>
      <c r="EP26" s="49">
        <v>3.3885695730206136</v>
      </c>
      <c r="EQ26" s="50">
        <v>3.1474721575578988</v>
      </c>
      <c r="ER26" s="50">
        <v>2.9524941623066789</v>
      </c>
      <c r="ES26" s="50">
        <v>3.0498516678350955</v>
      </c>
      <c r="ET26" s="50">
        <v>3.0133037697690308</v>
      </c>
      <c r="EU26" s="50">
        <v>3.0558988804792744</v>
      </c>
      <c r="EV26" s="50">
        <v>3.0905119286153679</v>
      </c>
      <c r="EW26" s="50">
        <v>2.8290743104658613</v>
      </c>
      <c r="EX26" s="50">
        <v>2.9834463459992935</v>
      </c>
      <c r="EY26" s="50">
        <v>2.7282651107607712</v>
      </c>
      <c r="EZ26" s="50">
        <v>2.9136796031848569</v>
      </c>
      <c r="FA26" s="253">
        <v>3.166142287840692</v>
      </c>
      <c r="FB26" s="50">
        <v>3.0543364546739911</v>
      </c>
      <c r="FC26" s="50">
        <v>2.7721611585859525</v>
      </c>
      <c r="FD26" s="50">
        <v>3.0650110355093845</v>
      </c>
      <c r="FE26" s="50">
        <v>2.9775666936377121</v>
      </c>
      <c r="FF26" s="50">
        <v>3.1416420330630901</v>
      </c>
      <c r="FG26" s="50">
        <v>3.7082266649643518</v>
      </c>
      <c r="FH26" s="50">
        <v>3.8240936936375025</v>
      </c>
      <c r="FI26" s="50">
        <v>3.3032290716449912</v>
      </c>
      <c r="FJ26" s="50">
        <v>3.879</v>
      </c>
      <c r="FK26" s="50">
        <v>3.5588022287030592</v>
      </c>
      <c r="FL26" s="50">
        <v>3.4220000000000002</v>
      </c>
      <c r="FM26" s="50">
        <v>3.4814566999629029</v>
      </c>
      <c r="FN26" s="50">
        <v>3.5978395915111947</v>
      </c>
      <c r="FO26" s="50">
        <v>3.3322216609322779</v>
      </c>
      <c r="FP26" s="50">
        <v>3.5267989319926754</v>
      </c>
      <c r="FQ26" s="50">
        <v>3.9412305747933583</v>
      </c>
      <c r="FR26" s="50">
        <v>3.9412305747933583</v>
      </c>
      <c r="FS26" s="50">
        <v>4.0754027588097266</v>
      </c>
      <c r="FT26" s="50">
        <v>4.0618587839428022</v>
      </c>
      <c r="FU26" s="50">
        <v>3.5612915961236031</v>
      </c>
      <c r="FV26" s="50">
        <v>4.1258090693308977</v>
      </c>
      <c r="FW26" s="50">
        <v>4.1811086987367823</v>
      </c>
      <c r="FX26" s="50">
        <v>4.04526196841441</v>
      </c>
      <c r="FY26" s="50">
        <v>4.3254447533822686</v>
      </c>
      <c r="FZ26" s="50">
        <v>4.071606669941394</v>
      </c>
      <c r="GA26" s="50">
        <v>4.3094249609697419</v>
      </c>
      <c r="GB26" s="50">
        <v>4.5009609650857021</v>
      </c>
      <c r="GC26" s="50">
        <v>5.5171730450780485</v>
      </c>
      <c r="GD26" s="50">
        <v>5.2058225827122664</v>
      </c>
      <c r="GE26" s="50">
        <v>5.2661512776280039</v>
      </c>
      <c r="GF26" s="50">
        <v>5.359</v>
      </c>
      <c r="GG26" s="50">
        <v>5.0571690350600607</v>
      </c>
      <c r="GH26" s="50">
        <v>5.3697013521604369</v>
      </c>
      <c r="GI26" s="50">
        <v>5.4502936916078335</v>
      </c>
      <c r="GJ26" s="50">
        <v>5.9730195057151763</v>
      </c>
      <c r="GK26" s="50">
        <v>5.8105772319180709</v>
      </c>
      <c r="GL26" s="50">
        <v>5.2181645952652191</v>
      </c>
      <c r="GM26" s="50">
        <v>5.6028038764352734</v>
      </c>
      <c r="GN26" s="50">
        <v>5.6574856183501554</v>
      </c>
      <c r="GO26" s="50">
        <v>6.007342201831344</v>
      </c>
      <c r="GP26" s="50">
        <v>5.5765400076713165</v>
      </c>
      <c r="GQ26" s="50">
        <v>5.4044148847061777</v>
      </c>
      <c r="GR26" s="50">
        <v>5.1196894065446479</v>
      </c>
      <c r="GS26" s="50">
        <v>4.8486339517356836</v>
      </c>
      <c r="GT26" s="50">
        <v>4.889536161083984</v>
      </c>
      <c r="GU26" s="50">
        <v>5.235295370204204</v>
      </c>
      <c r="GV26" s="50">
        <v>5.6749042948049837</v>
      </c>
      <c r="GW26" s="50">
        <v>5.8489457958483664</v>
      </c>
      <c r="GX26" s="50">
        <v>5.6737946557706369</v>
      </c>
      <c r="GY26" s="50">
        <v>5.429396405643935</v>
      </c>
      <c r="GZ26" s="50">
        <v>5.1528707046620772</v>
      </c>
      <c r="HA26" s="50">
        <v>4.778758305017611</v>
      </c>
      <c r="HB26" s="50">
        <v>4.7163487762588483</v>
      </c>
      <c r="HC26" s="50">
        <v>4.5120461195548236</v>
      </c>
      <c r="HD26" s="50">
        <v>5.0460954995073388</v>
      </c>
      <c r="HE26" s="50">
        <v>4.9009197035025238</v>
      </c>
      <c r="HF26" s="50">
        <v>5.0202149543883161</v>
      </c>
      <c r="HG26" s="50">
        <v>5.1205618566718787</v>
      </c>
      <c r="HH26" s="50">
        <v>4.9481855651861668</v>
      </c>
      <c r="HI26" s="50">
        <v>5.2828968563694634</v>
      </c>
      <c r="HJ26" s="50">
        <v>5.2779069008547737</v>
      </c>
      <c r="HK26" s="50">
        <v>5.0506258749274293</v>
      </c>
      <c r="HL26" s="50">
        <v>4.9875944384034971</v>
      </c>
      <c r="HM26" s="50">
        <v>5.1266316383262271</v>
      </c>
      <c r="HN26" s="50">
        <v>4.859239143253518</v>
      </c>
      <c r="HO26" s="50">
        <v>5.1134817743794443</v>
      </c>
      <c r="HP26" s="50">
        <v>4.9123971738967303</v>
      </c>
      <c r="HQ26" s="50">
        <v>4.6353812604115605</v>
      </c>
      <c r="HR26" s="50">
        <v>4.8139984406150687</v>
      </c>
      <c r="HS26" s="50">
        <v>4.3617135944494683</v>
      </c>
      <c r="HT26" s="50">
        <v>4.8640236537897401</v>
      </c>
      <c r="HU26" s="50">
        <v>5.0402243191080478</v>
      </c>
      <c r="HV26" s="50">
        <v>4.7508260582980046</v>
      </c>
      <c r="HW26" s="50">
        <v>4.7747742059949561</v>
      </c>
    </row>
    <row r="27" spans="1:232">
      <c r="A27" s="39" t="s">
        <v>55</v>
      </c>
      <c r="B27" s="40">
        <v>1.6050547586007426</v>
      </c>
      <c r="C27" s="41">
        <v>1.920004477302828</v>
      </c>
      <c r="D27" s="41">
        <v>1.816853874442536</v>
      </c>
      <c r="E27" s="41">
        <v>1.55767064407071</v>
      </c>
      <c r="F27" s="41">
        <v>1.6298657692038332</v>
      </c>
      <c r="G27" s="41">
        <v>1.4104083953499977</v>
      </c>
      <c r="H27" s="41">
        <v>1.3077627216407097</v>
      </c>
      <c r="I27" s="41">
        <v>1.0790222587324463</v>
      </c>
      <c r="J27" s="41">
        <v>1.0872335323768365</v>
      </c>
      <c r="K27" s="41">
        <v>1.0137868208028624</v>
      </c>
      <c r="L27" s="41">
        <v>1.0321922105844716</v>
      </c>
      <c r="M27" s="42">
        <v>1.4640667261480993</v>
      </c>
      <c r="N27" s="40">
        <v>1.6350164084650254</v>
      </c>
      <c r="O27" s="41">
        <v>1.3199867164712644</v>
      </c>
      <c r="P27" s="41">
        <v>1.0534426899304909</v>
      </c>
      <c r="Q27" s="41">
        <v>0.97506762882415743</v>
      </c>
      <c r="R27" s="41">
        <v>0.97935760249091819</v>
      </c>
      <c r="S27" s="41">
        <v>1.0958043789933047</v>
      </c>
      <c r="T27" s="41">
        <v>1.1583214562763926</v>
      </c>
      <c r="U27" s="41">
        <v>1.0436733129058655</v>
      </c>
      <c r="V27" s="41">
        <v>1.0632004512596303</v>
      </c>
      <c r="W27" s="41">
        <v>0.96069212771318369</v>
      </c>
      <c r="X27" s="41">
        <v>1.0621768419614401</v>
      </c>
      <c r="Y27" s="42">
        <v>1.0814384328633877</v>
      </c>
      <c r="Z27" s="40">
        <v>0.99965152665840973</v>
      </c>
      <c r="AA27" s="41">
        <v>1.1325607535469611</v>
      </c>
      <c r="AB27" s="41">
        <v>1.1494276036738529</v>
      </c>
      <c r="AC27" s="41">
        <v>0.96631234224045004</v>
      </c>
      <c r="AD27" s="41">
        <v>1.0059296293069846</v>
      </c>
      <c r="AE27" s="41">
        <v>0.89974823793942227</v>
      </c>
      <c r="AF27" s="41">
        <v>0.83518433441305506</v>
      </c>
      <c r="AG27" s="41">
        <v>0.88287547346400719</v>
      </c>
      <c r="AH27" s="41">
        <v>0.96445958372213914</v>
      </c>
      <c r="AI27" s="41">
        <v>1.0234644902234387</v>
      </c>
      <c r="AJ27" s="41">
        <v>1.0536562050387068</v>
      </c>
      <c r="AK27" s="42">
        <v>1.0232390093402941</v>
      </c>
      <c r="AL27" s="40">
        <v>1.1143076355253301</v>
      </c>
      <c r="AM27" s="41">
        <v>1.0606237534797953</v>
      </c>
      <c r="AN27" s="41">
        <v>1.0673107152826098</v>
      </c>
      <c r="AO27" s="41">
        <v>1.1110266110335254</v>
      </c>
      <c r="AP27" s="41">
        <v>1.1780697733393026</v>
      </c>
      <c r="AQ27" s="41">
        <v>0.89433121967325224</v>
      </c>
      <c r="AR27" s="41">
        <v>0.77326454392998745</v>
      </c>
      <c r="AS27" s="41">
        <v>0.84409101359422944</v>
      </c>
      <c r="AT27" s="41">
        <v>1.2497846219290187</v>
      </c>
      <c r="AU27" s="41">
        <v>2.0367091608102603</v>
      </c>
      <c r="AV27" s="41">
        <v>1.5012898598586766</v>
      </c>
      <c r="AW27" s="42">
        <v>1.6779999999999999</v>
      </c>
      <c r="AX27" s="43">
        <v>1.4169218555058425</v>
      </c>
      <c r="AY27" s="44">
        <v>1.4688782045198521</v>
      </c>
      <c r="AZ27" s="44">
        <v>1.7899590853413152</v>
      </c>
      <c r="BA27" s="44">
        <v>1.8588637622892343</v>
      </c>
      <c r="BB27" s="44">
        <v>1.691235829445856</v>
      </c>
      <c r="BC27" s="44">
        <v>1.3308772930810899</v>
      </c>
      <c r="BD27" s="44">
        <v>1.2817067334827832</v>
      </c>
      <c r="BE27" s="44">
        <v>1.2082566973247622</v>
      </c>
      <c r="BF27" s="44">
        <v>1.0623797348164146</v>
      </c>
      <c r="BG27" s="44">
        <v>0.97921208283206307</v>
      </c>
      <c r="BH27" s="44">
        <v>1.0262342414811694</v>
      </c>
      <c r="BI27" s="45">
        <v>1.0564983842592255</v>
      </c>
      <c r="BJ27" s="43">
        <v>1.1038946589810841</v>
      </c>
      <c r="BK27" s="44">
        <v>1.3187233242271268</v>
      </c>
      <c r="BL27" s="44">
        <v>1.23910936569921</v>
      </c>
      <c r="BM27" s="44">
        <v>1.2026349873799007</v>
      </c>
      <c r="BN27" s="44">
        <v>1.1450818058781667</v>
      </c>
      <c r="BO27" s="44">
        <v>1.1366617497914664</v>
      </c>
      <c r="BP27" s="44">
        <v>1.0862348947599245</v>
      </c>
      <c r="BQ27" s="44">
        <v>1.0721833452323757</v>
      </c>
      <c r="BR27" s="44">
        <v>1.0709358659317736</v>
      </c>
      <c r="BS27" s="44">
        <v>1.1033983198497164</v>
      </c>
      <c r="BT27" s="44">
        <v>1.2303186043405601</v>
      </c>
      <c r="BU27" s="45">
        <v>1.0765344645861186</v>
      </c>
      <c r="BV27" s="43">
        <v>1.1434054219366689</v>
      </c>
      <c r="BW27" s="44">
        <v>1.1588835395523989</v>
      </c>
      <c r="BX27" s="44">
        <v>0.98908606204366611</v>
      </c>
      <c r="BY27" s="44">
        <v>0.95062823608947611</v>
      </c>
      <c r="BZ27" s="44">
        <v>0.80112813784678316</v>
      </c>
      <c r="CA27" s="44">
        <v>0.94372179251532717</v>
      </c>
      <c r="CB27" s="44">
        <v>0.84383932553688257</v>
      </c>
      <c r="CC27" s="44">
        <v>0.84676990809755448</v>
      </c>
      <c r="CD27" s="44">
        <v>0.91395471898723757</v>
      </c>
      <c r="CE27" s="44">
        <v>1.0662873321496671</v>
      </c>
      <c r="CF27" s="44">
        <v>0.83608413987614016</v>
      </c>
      <c r="CG27" s="45">
        <v>0.92990448711205953</v>
      </c>
      <c r="CH27" s="43">
        <v>0.95842177533422557</v>
      </c>
      <c r="CI27" s="44">
        <v>0.80441165440552398</v>
      </c>
      <c r="CJ27" s="44">
        <v>0.91148747096597948</v>
      </c>
      <c r="CK27" s="44">
        <v>0.99060128903699562</v>
      </c>
      <c r="CL27" s="44">
        <v>1.0209332130089359</v>
      </c>
      <c r="CM27" s="44">
        <v>0.95468898634421351</v>
      </c>
      <c r="CN27" s="44">
        <v>1.1428525066499147</v>
      </c>
      <c r="CO27" s="44">
        <v>1.0266565701343662</v>
      </c>
      <c r="CP27" s="44">
        <v>1.085642950725199</v>
      </c>
      <c r="CQ27" s="44">
        <v>1.0240352266904302</v>
      </c>
      <c r="CR27" s="44">
        <v>1.1635811228427837</v>
      </c>
      <c r="CS27" s="45">
        <v>1.1515276047262535</v>
      </c>
      <c r="CT27" s="43">
        <v>1.0725327295345062</v>
      </c>
      <c r="CU27" s="44">
        <v>1.1403645976948862</v>
      </c>
      <c r="CV27" s="44">
        <v>1.1210298842881727</v>
      </c>
      <c r="CW27" s="44">
        <v>1.0929905419506678</v>
      </c>
      <c r="CX27" s="44">
        <v>0.92818908523485499</v>
      </c>
      <c r="CY27" s="44">
        <v>1.2804390640685717</v>
      </c>
      <c r="CZ27" s="44">
        <v>1.3703813747545872</v>
      </c>
      <c r="DA27" s="44">
        <v>1.3091881996202281</v>
      </c>
      <c r="DB27" s="44">
        <v>1.4119699061847306</v>
      </c>
      <c r="DC27" s="44">
        <v>1.2460490413074017</v>
      </c>
      <c r="DD27" s="44">
        <v>1.3590762025350827</v>
      </c>
      <c r="DE27" s="46">
        <v>1.3397160230884686</v>
      </c>
      <c r="DF27" s="44">
        <v>1.3248598930746596</v>
      </c>
      <c r="DG27" s="44">
        <v>1.414359943795785</v>
      </c>
      <c r="DH27" s="44">
        <v>1.5526054261291915</v>
      </c>
      <c r="DI27" s="44">
        <v>1.2750367977043409</v>
      </c>
      <c r="DJ27" s="44">
        <v>1.3001215074283665</v>
      </c>
      <c r="DK27" s="44">
        <v>1.3317803312048939</v>
      </c>
      <c r="DL27" s="44">
        <v>1.1555811095213926</v>
      </c>
      <c r="DM27" s="44">
        <v>1.2499781306814888</v>
      </c>
      <c r="DN27" s="44">
        <v>1.2402295179713079</v>
      </c>
      <c r="DO27" s="44">
        <v>1.2639180461721082</v>
      </c>
      <c r="DP27" s="44">
        <v>1.078037673078498</v>
      </c>
      <c r="DQ27" s="46">
        <v>1.4612411009054964</v>
      </c>
      <c r="DR27" s="44">
        <v>1.5572682524779602</v>
      </c>
      <c r="DS27" s="44">
        <v>1.6454055133674581</v>
      </c>
      <c r="DT27" s="44">
        <v>1.7966514461941678</v>
      </c>
      <c r="DU27" s="44">
        <v>1.9111831958104817</v>
      </c>
      <c r="DV27" s="44">
        <v>1.7466001343911324</v>
      </c>
      <c r="DW27" s="44">
        <v>1.7700964328505349</v>
      </c>
      <c r="DX27" s="44">
        <v>1.6332397194391701</v>
      </c>
      <c r="DY27" s="44">
        <v>1.7681282842899084</v>
      </c>
      <c r="DZ27" s="44">
        <v>2.1537272122937394</v>
      </c>
      <c r="EA27" s="44">
        <v>2.2678831343827102</v>
      </c>
      <c r="EB27" s="44">
        <v>1.8386119308853048</v>
      </c>
      <c r="EC27" s="46">
        <v>1.891889502868433</v>
      </c>
      <c r="ED27" s="47">
        <v>2.1277362152022556</v>
      </c>
      <c r="EE27" s="47">
        <v>2.0998196999937884</v>
      </c>
      <c r="EF27" s="47">
        <v>2.2254694778667754</v>
      </c>
      <c r="EG27" s="47">
        <v>1.8785694452506054</v>
      </c>
      <c r="EH27" s="47">
        <v>1.9595905421196851</v>
      </c>
      <c r="EI27" s="47">
        <v>1.8772608493544471</v>
      </c>
      <c r="EJ27" s="47">
        <v>1.5234512974461025</v>
      </c>
      <c r="EK27" s="47">
        <v>1.6079120800105011</v>
      </c>
      <c r="EL27" s="47">
        <v>1.554784773923015</v>
      </c>
      <c r="EM27" s="47">
        <v>1.6159225733302467</v>
      </c>
      <c r="EN27" s="47">
        <v>1.5276334854024336</v>
      </c>
      <c r="EO27" s="48">
        <v>1.4343090187877077</v>
      </c>
      <c r="EP27" s="49">
        <v>1.5631829237684636</v>
      </c>
      <c r="EQ27" s="50">
        <v>1.3926552073695451</v>
      </c>
      <c r="ER27" s="50">
        <v>1.3845680850423201</v>
      </c>
      <c r="ES27" s="50">
        <v>1.3488816366246303</v>
      </c>
      <c r="ET27" s="50">
        <v>1.4839199309900766</v>
      </c>
      <c r="EU27" s="50">
        <v>1.4779861110830694</v>
      </c>
      <c r="EV27" s="50">
        <v>1.4376825841602148</v>
      </c>
      <c r="EW27" s="50">
        <v>1.5035935207902138</v>
      </c>
      <c r="EX27" s="50">
        <v>1.2946125570219813</v>
      </c>
      <c r="EY27" s="50">
        <v>1.3846269889278671</v>
      </c>
      <c r="EZ27" s="50">
        <v>1.4718847818331637</v>
      </c>
      <c r="FA27" s="253">
        <v>1.4801889080100126</v>
      </c>
      <c r="FB27" s="50">
        <v>1.6053930269559551</v>
      </c>
      <c r="FC27" s="50">
        <v>1.4973013121264431</v>
      </c>
      <c r="FD27" s="50">
        <v>1.4322552167095677</v>
      </c>
      <c r="FE27" s="50">
        <v>1.5622634176328296</v>
      </c>
      <c r="FF27" s="50">
        <v>1.7678504486819593</v>
      </c>
      <c r="FG27" s="50">
        <v>1.931917687878256</v>
      </c>
      <c r="FH27" s="50">
        <v>1.7589330570748221</v>
      </c>
      <c r="FI27" s="50">
        <v>1.7434651182891867</v>
      </c>
      <c r="FJ27" s="50">
        <v>1.7749999999999999</v>
      </c>
      <c r="FK27" s="50">
        <v>1.8225135024735626</v>
      </c>
      <c r="FL27" s="50">
        <v>1.5289999999999999</v>
      </c>
      <c r="FM27" s="50">
        <v>1.7874955724727566</v>
      </c>
      <c r="FN27" s="50">
        <v>1.6876958378540503</v>
      </c>
      <c r="FO27" s="50">
        <v>1.5739495956955953</v>
      </c>
      <c r="FP27" s="50">
        <v>1.6069502580087487</v>
      </c>
      <c r="FQ27" s="50">
        <v>1.8186865349615275</v>
      </c>
      <c r="FR27" s="50">
        <v>1.9289086250050962</v>
      </c>
      <c r="FS27" s="50">
        <v>1.8378405059018768</v>
      </c>
      <c r="FT27" s="50">
        <v>1.9026139736823993</v>
      </c>
      <c r="FU27" s="50">
        <v>1.658420049158293</v>
      </c>
      <c r="FV27" s="50">
        <v>1.4691004511997803</v>
      </c>
      <c r="FW27" s="50">
        <v>1.8464555868335242</v>
      </c>
      <c r="FX27" s="50">
        <v>1.6955805134479141</v>
      </c>
      <c r="FY27" s="50">
        <v>1.8197153961024222</v>
      </c>
      <c r="FZ27" s="50">
        <v>1.9568946517701191</v>
      </c>
      <c r="GA27" s="50">
        <v>2.0836561697143212</v>
      </c>
      <c r="GB27" s="50">
        <v>2.3011714004407531</v>
      </c>
      <c r="GC27" s="50">
        <v>2.6849916005105081</v>
      </c>
      <c r="GD27" s="50">
        <v>2.4092606475633556</v>
      </c>
      <c r="GE27" s="50">
        <v>2.3760276385872912</v>
      </c>
      <c r="GF27" s="50">
        <v>2.488</v>
      </c>
      <c r="GG27" s="50">
        <v>2.2467888261380868</v>
      </c>
      <c r="GH27" s="50">
        <v>2.3860049802104442</v>
      </c>
      <c r="GI27" s="50">
        <v>2.2159384532454873</v>
      </c>
      <c r="GJ27" s="50">
        <v>2.3760546659937902</v>
      </c>
      <c r="GK27" s="50">
        <v>2.0774539569630064</v>
      </c>
      <c r="GL27" s="50">
        <v>2.5923168482929615</v>
      </c>
      <c r="GM27" s="50">
        <v>2.6586190510226828</v>
      </c>
      <c r="GN27" s="50">
        <v>2.9128491734375079</v>
      </c>
      <c r="GO27" s="50">
        <v>2.8535713840165675</v>
      </c>
      <c r="GP27" s="50">
        <v>2.780483309618957</v>
      </c>
      <c r="GQ27" s="50">
        <v>2.781721809207411</v>
      </c>
      <c r="GR27" s="50">
        <v>2.3835960706389452</v>
      </c>
      <c r="GS27" s="50">
        <v>2.6790409426129713</v>
      </c>
      <c r="GT27" s="50">
        <v>2.5738843511656841</v>
      </c>
      <c r="GU27" s="50">
        <v>2.7618397402059376</v>
      </c>
      <c r="GV27" s="50">
        <v>2.8172838025621987</v>
      </c>
      <c r="GW27" s="50">
        <v>2.523861916698511</v>
      </c>
      <c r="GX27" s="50">
        <v>2.7215993286335274</v>
      </c>
      <c r="GY27" s="50">
        <v>2.4933716988286916</v>
      </c>
      <c r="GZ27" s="50">
        <v>2.2784482068169236</v>
      </c>
      <c r="HA27" s="50">
        <v>2.0172299820039674</v>
      </c>
      <c r="HB27" s="50">
        <v>2.1458471336303009</v>
      </c>
      <c r="HC27" s="50">
        <v>1.9865543462974065</v>
      </c>
      <c r="HD27" s="50">
        <v>2.2753904343943057</v>
      </c>
      <c r="HE27" s="50">
        <v>2.2033137179931974</v>
      </c>
      <c r="HF27" s="50">
        <v>2.1073539289082768</v>
      </c>
      <c r="HG27" s="50">
        <v>2.1815389961168665</v>
      </c>
      <c r="HH27" s="50">
        <v>2.1905629559597557</v>
      </c>
      <c r="HI27" s="50">
        <v>2.1784676496213198</v>
      </c>
      <c r="HJ27" s="50">
        <v>2.3607345648058793</v>
      </c>
      <c r="HK27" s="50">
        <v>2.2297035389402118</v>
      </c>
      <c r="HL27" s="50">
        <v>2.2468785248795538</v>
      </c>
      <c r="HM27" s="50">
        <v>2.1269619583946029</v>
      </c>
      <c r="HN27" s="50">
        <v>2.2613424803942679</v>
      </c>
      <c r="HO27" s="50">
        <v>2.1349988088855776</v>
      </c>
      <c r="HP27" s="50">
        <v>1.9567031161318225</v>
      </c>
      <c r="HQ27" s="50">
        <v>1.99276478214679</v>
      </c>
      <c r="HR27" s="50">
        <v>2.0763513302815233</v>
      </c>
      <c r="HS27" s="50">
        <v>2.1142381187420676</v>
      </c>
      <c r="HT27" s="50">
        <v>2.0590074934043576</v>
      </c>
      <c r="HU27" s="50">
        <v>1.94754421427825</v>
      </c>
      <c r="HV27" s="50">
        <v>2.0200262586661113</v>
      </c>
      <c r="HW27" s="50">
        <v>2.1445882278438777</v>
      </c>
    </row>
    <row r="28" spans="1:232">
      <c r="A28" s="39" t="s">
        <v>401</v>
      </c>
      <c r="B28" s="40">
        <v>5.1409126135327989</v>
      </c>
      <c r="C28" s="41">
        <v>6.2386519655982502</v>
      </c>
      <c r="D28" s="41">
        <v>5.7416154911685835</v>
      </c>
      <c r="E28" s="41">
        <v>6.6962306515283219</v>
      </c>
      <c r="F28" s="41">
        <v>3.2600812630138405</v>
      </c>
      <c r="G28" s="41">
        <v>2.378894775939425</v>
      </c>
      <c r="H28" s="41">
        <v>2.8452775977486837</v>
      </c>
      <c r="I28" s="41">
        <v>4.7696509129918621</v>
      </c>
      <c r="J28" s="41">
        <v>4.4226995959859687</v>
      </c>
      <c r="K28" s="41">
        <v>3.7555048774211834</v>
      </c>
      <c r="L28" s="41">
        <v>2.4771240371891459</v>
      </c>
      <c r="M28" s="42">
        <v>2.6269851073302832</v>
      </c>
      <c r="N28" s="40">
        <v>3.0727315552674166</v>
      </c>
      <c r="O28" s="41">
        <v>3.482389595127076</v>
      </c>
      <c r="P28" s="41">
        <v>3.322656820965896</v>
      </c>
      <c r="Q28" s="41">
        <v>2.7802966390505954</v>
      </c>
      <c r="R28" s="41">
        <v>3.7649315754019224</v>
      </c>
      <c r="S28" s="41">
        <v>4.4537398049488095</v>
      </c>
      <c r="T28" s="41">
        <v>4.3393473742119788</v>
      </c>
      <c r="U28" s="41">
        <v>3.6301744576647224</v>
      </c>
      <c r="V28" s="41">
        <v>3.7174861850364072</v>
      </c>
      <c r="W28" s="41">
        <v>4.0590651888876659</v>
      </c>
      <c r="X28" s="41">
        <v>2.713818837164264</v>
      </c>
      <c r="Y28" s="42">
        <v>2.8089371036232857</v>
      </c>
      <c r="Z28" s="40">
        <v>3.1019912099594444</v>
      </c>
      <c r="AA28" s="41">
        <v>2.9914872714392233</v>
      </c>
      <c r="AB28" s="41">
        <v>2.7041732103472516</v>
      </c>
      <c r="AC28" s="41">
        <v>2.7371984380228391</v>
      </c>
      <c r="AD28" s="41">
        <v>3.258143701634129</v>
      </c>
      <c r="AE28" s="41">
        <v>3.7261129339708612</v>
      </c>
      <c r="AF28" s="41">
        <v>3.4715531787936467</v>
      </c>
      <c r="AG28" s="41">
        <v>3.85726857084481</v>
      </c>
      <c r="AH28" s="41">
        <v>3.393309912080019</v>
      </c>
      <c r="AI28" s="41">
        <v>4.2615205986057081</v>
      </c>
      <c r="AJ28" s="41">
        <v>3.1723228185585253</v>
      </c>
      <c r="AK28" s="42">
        <v>3.5979598797824695</v>
      </c>
      <c r="AL28" s="40">
        <v>3.5822302186965458</v>
      </c>
      <c r="AM28" s="41">
        <v>3.2042558247542483</v>
      </c>
      <c r="AN28" s="41">
        <v>3.0513291410232166</v>
      </c>
      <c r="AO28" s="41">
        <v>4.1034727950949996</v>
      </c>
      <c r="AP28" s="41">
        <v>3.6453748939997381</v>
      </c>
      <c r="AQ28" s="41">
        <v>4.0082130155848192</v>
      </c>
      <c r="AR28" s="41">
        <v>3.8710727241993608</v>
      </c>
      <c r="AS28" s="41">
        <v>3.7335596632230352</v>
      </c>
      <c r="AT28" s="41">
        <v>3.8292543458341139</v>
      </c>
      <c r="AU28" s="41">
        <v>4.8184107756601646</v>
      </c>
      <c r="AV28" s="41">
        <v>2.3087065510185356</v>
      </c>
      <c r="AW28" s="42">
        <v>1.867</v>
      </c>
      <c r="AX28" s="43">
        <v>1.6221509945502819</v>
      </c>
      <c r="AY28" s="44">
        <v>2.2977855722121099</v>
      </c>
      <c r="AZ28" s="44">
        <v>2.3435163992517793</v>
      </c>
      <c r="BA28" s="44">
        <v>2.4107680053999414</v>
      </c>
      <c r="BB28" s="44">
        <v>2.3719374183563042</v>
      </c>
      <c r="BC28" s="44">
        <v>2.2988098765179044</v>
      </c>
      <c r="BD28" s="44">
        <v>2.2642685051770925</v>
      </c>
      <c r="BE28" s="44">
        <v>2.5279229241246792</v>
      </c>
      <c r="BF28" s="44">
        <v>2.5536568366735928</v>
      </c>
      <c r="BG28" s="44">
        <v>2.7635273327401295</v>
      </c>
      <c r="BH28" s="44">
        <v>1.9344261520460528</v>
      </c>
      <c r="BI28" s="45">
        <v>2.4656975317517356</v>
      </c>
      <c r="BJ28" s="43">
        <v>1.7105150191609813</v>
      </c>
      <c r="BK28" s="44">
        <v>2.0285673921812535</v>
      </c>
      <c r="BL28" s="44">
        <v>1.934262703531638</v>
      </c>
      <c r="BM28" s="44">
        <v>2.2807412193780494</v>
      </c>
      <c r="BN28" s="44">
        <v>1.8895489432705792</v>
      </c>
      <c r="BO28" s="44">
        <v>2.2162451599249851</v>
      </c>
      <c r="BP28" s="44">
        <v>2.0213208929521493</v>
      </c>
      <c r="BQ28" s="44">
        <v>2.2656245730997626</v>
      </c>
      <c r="BR28" s="44">
        <v>2.2315429914529439</v>
      </c>
      <c r="BS28" s="44">
        <v>2.5441669210090962</v>
      </c>
      <c r="BT28" s="44">
        <v>2.151256699750725</v>
      </c>
      <c r="BU28" s="45">
        <v>2.7705223494005473</v>
      </c>
      <c r="BV28" s="43">
        <v>1.8271416615760474</v>
      </c>
      <c r="BW28" s="44">
        <v>2.0770648307551958</v>
      </c>
      <c r="BX28" s="44">
        <v>2.1503089580875501</v>
      </c>
      <c r="BY28" s="44">
        <v>1.7707265635661382</v>
      </c>
      <c r="BZ28" s="44">
        <v>1.9666593986149266</v>
      </c>
      <c r="CA28" s="44">
        <v>2.1305609536265702</v>
      </c>
      <c r="CB28" s="44">
        <v>1.9484253067765167</v>
      </c>
      <c r="CC28" s="44">
        <v>1.7568033928740192</v>
      </c>
      <c r="CD28" s="44">
        <v>1.9693734451936133</v>
      </c>
      <c r="CE28" s="44">
        <v>2.6450232198766321</v>
      </c>
      <c r="CF28" s="44">
        <v>2.3015675472287516</v>
      </c>
      <c r="CG28" s="45">
        <v>2.3846118869168369</v>
      </c>
      <c r="CH28" s="43">
        <v>1.6881584160988325</v>
      </c>
      <c r="CI28" s="44">
        <v>2.0325903775997003</v>
      </c>
      <c r="CJ28" s="44">
        <v>2.1829371475141452</v>
      </c>
      <c r="CK28" s="44">
        <v>2.2279371924824547</v>
      </c>
      <c r="CL28" s="44">
        <v>1.9450485560180015</v>
      </c>
      <c r="CM28" s="44">
        <v>2.0985169650421667</v>
      </c>
      <c r="CN28" s="44">
        <v>2.0136848159400951</v>
      </c>
      <c r="CO28" s="44">
        <v>2.269808598424945</v>
      </c>
      <c r="CP28" s="44">
        <v>2.8398258165111718</v>
      </c>
      <c r="CQ28" s="44">
        <v>2.6795579024929546</v>
      </c>
      <c r="CR28" s="44">
        <v>2.4847056796484055</v>
      </c>
      <c r="CS28" s="45">
        <v>3.3600371584316489</v>
      </c>
      <c r="CT28" s="43">
        <v>2.448657200592038</v>
      </c>
      <c r="CU28" s="44">
        <v>2.4154041709422907</v>
      </c>
      <c r="CV28" s="44">
        <v>2.3821831352109677</v>
      </c>
      <c r="CW28" s="44">
        <v>2.349237873542418</v>
      </c>
      <c r="CX28" s="44">
        <v>2.5498712322272272</v>
      </c>
      <c r="CY28" s="44">
        <v>2.5954544176033494</v>
      </c>
      <c r="CZ28" s="44">
        <v>2.6320804940170208</v>
      </c>
      <c r="DA28" s="44">
        <v>2.3852862210755461</v>
      </c>
      <c r="DB28" s="44">
        <v>2.7658155866091469</v>
      </c>
      <c r="DC28" s="44">
        <v>2.6129407766042578</v>
      </c>
      <c r="DD28" s="44">
        <v>2.4302907231396018</v>
      </c>
      <c r="DE28" s="46">
        <v>2.760034580320649</v>
      </c>
      <c r="DF28" s="44">
        <v>2.4011714196665097</v>
      </c>
      <c r="DG28" s="44">
        <v>2.1992385553255183</v>
      </c>
      <c r="DH28" s="44">
        <v>2.6826540804014298</v>
      </c>
      <c r="DI28" s="44">
        <v>2.5870232170407665</v>
      </c>
      <c r="DJ28" s="44">
        <v>2.8828545383716375</v>
      </c>
      <c r="DK28" s="44">
        <v>2.2231612362376336</v>
      </c>
      <c r="DL28" s="44">
        <v>2.1519379281223703</v>
      </c>
      <c r="DM28" s="44">
        <v>2.0842541818181806</v>
      </c>
      <c r="DN28" s="44">
        <v>2.3149158053093055</v>
      </c>
      <c r="DO28" s="44">
        <v>2.2952061758967433</v>
      </c>
      <c r="DP28" s="44">
        <v>2.5103394330765836</v>
      </c>
      <c r="DQ28" s="46">
        <v>2.6306774073108721</v>
      </c>
      <c r="DR28" s="44">
        <v>2.3420135041856573</v>
      </c>
      <c r="DS28" s="44">
        <v>2.2844254763447207</v>
      </c>
      <c r="DT28" s="44">
        <v>3.0198635824436537</v>
      </c>
      <c r="DU28" s="44">
        <v>2.3562130788791626</v>
      </c>
      <c r="DV28" s="44">
        <v>2.3704505413481312</v>
      </c>
      <c r="DW28" s="44">
        <v>2.3002819569920372</v>
      </c>
      <c r="DX28" s="44">
        <v>2.2454434340383136</v>
      </c>
      <c r="DY28" s="44">
        <v>2.3211095444460574</v>
      </c>
      <c r="DZ28" s="44">
        <v>2.8107628291499229</v>
      </c>
      <c r="EA28" s="44">
        <v>3.1618825120074181</v>
      </c>
      <c r="EB28" s="44">
        <v>3.0687125143491421</v>
      </c>
      <c r="EC28" s="46">
        <v>2.7342919460902406</v>
      </c>
      <c r="ED28" s="47">
        <v>2.5439015351538932</v>
      </c>
      <c r="EE28" s="47">
        <v>2.6548909539992294</v>
      </c>
      <c r="EF28" s="47">
        <v>2.3118684329050208</v>
      </c>
      <c r="EG28" s="47">
        <v>2.0155215397029891</v>
      </c>
      <c r="EH28" s="47">
        <v>2.4390981578390152</v>
      </c>
      <c r="EI28" s="47">
        <v>2.1494697546552222</v>
      </c>
      <c r="EJ28" s="47">
        <v>2.1050693658855213</v>
      </c>
      <c r="EK28" s="47">
        <v>2.2956772883660475</v>
      </c>
      <c r="EL28" s="47">
        <v>2.7652049104835021</v>
      </c>
      <c r="EM28" s="47">
        <v>2.3820700702447666</v>
      </c>
      <c r="EN28" s="47">
        <v>2.1258444774292489</v>
      </c>
      <c r="EO28" s="48">
        <v>2.6463590498840719</v>
      </c>
      <c r="EP28" s="49">
        <v>2.037376188564691</v>
      </c>
      <c r="EQ28" s="50">
        <v>1.8523736023957889</v>
      </c>
      <c r="ER28" s="50">
        <v>1.9410975630907994</v>
      </c>
      <c r="ES28" s="50">
        <v>1.6571228377746614</v>
      </c>
      <c r="ET28" s="50">
        <v>2.4627805200336357</v>
      </c>
      <c r="EU28" s="50">
        <v>1.9860139600017506</v>
      </c>
      <c r="EV28" s="50">
        <v>2.3947848023476919</v>
      </c>
      <c r="EW28" s="50">
        <v>1.9265957940110381</v>
      </c>
      <c r="EX28" s="50">
        <v>2.0942476815693869</v>
      </c>
      <c r="EY28" s="50">
        <v>2.1599587064866617</v>
      </c>
      <c r="EZ28" s="50">
        <v>2.0535368862966283</v>
      </c>
      <c r="FA28" s="253">
        <v>2.7131223426602809</v>
      </c>
      <c r="FB28" s="50">
        <v>1.9864048756616144</v>
      </c>
      <c r="FC28" s="50">
        <v>1.6220792021177872</v>
      </c>
      <c r="FD28" s="50">
        <v>1.6242199552813175</v>
      </c>
      <c r="FE28" s="50">
        <v>1.6687524389791144</v>
      </c>
      <c r="FF28" s="50">
        <v>1.6950903424290085</v>
      </c>
      <c r="FG28" s="50">
        <v>1.9855047100018077</v>
      </c>
      <c r="FH28" s="50">
        <v>2.0897907328277245</v>
      </c>
      <c r="FI28" s="50">
        <v>2.2066503927372958</v>
      </c>
      <c r="FJ28" s="50">
        <v>2.891</v>
      </c>
      <c r="FK28" s="50">
        <v>2.1245433254063841</v>
      </c>
      <c r="FL28" s="50">
        <v>2.2610000000000001</v>
      </c>
      <c r="FM28" s="50">
        <v>2.8667833550676614</v>
      </c>
      <c r="FN28" s="50">
        <v>2.0275413112299798</v>
      </c>
      <c r="FO28" s="50">
        <v>2.2485847182781682</v>
      </c>
      <c r="FP28" s="50">
        <v>1.9650111941321633</v>
      </c>
      <c r="FQ28" s="50">
        <v>2.0116122773402321</v>
      </c>
      <c r="FR28" s="50">
        <v>2.2049118226787714</v>
      </c>
      <c r="FS28" s="50">
        <v>2.1232063678150244</v>
      </c>
      <c r="FT28" s="50">
        <v>2.1544780303130233</v>
      </c>
      <c r="FU28" s="50">
        <v>1.9886433836459076</v>
      </c>
      <c r="FV28" s="50">
        <v>2.0328604131409032</v>
      </c>
      <c r="FW28" s="50">
        <v>2.432490569052479</v>
      </c>
      <c r="FX28" s="50">
        <v>2.3239491615004395</v>
      </c>
      <c r="FY28" s="50">
        <v>3.111813991538694</v>
      </c>
      <c r="FZ28" s="50">
        <v>2.1984773271442704</v>
      </c>
      <c r="GA28" s="50">
        <v>2.0304453277624361</v>
      </c>
      <c r="GB28" s="50">
        <v>1.8654389535249318</v>
      </c>
      <c r="GC28" s="50">
        <v>1.8290901474812395</v>
      </c>
      <c r="GD28" s="50">
        <v>2.2484858415630029</v>
      </c>
      <c r="GE28" s="50">
        <v>2.5213352495599564</v>
      </c>
      <c r="GF28" s="50">
        <v>2.2290000000000001</v>
      </c>
      <c r="GG28" s="50">
        <v>2.1347050726366219</v>
      </c>
      <c r="GH28" s="50">
        <v>2.2555222466223181</v>
      </c>
      <c r="GI28" s="50">
        <v>2.2072140325830625</v>
      </c>
      <c r="GJ28" s="50">
        <v>2.3645200647638442</v>
      </c>
      <c r="GK28" s="50">
        <v>2.3980251121564722</v>
      </c>
      <c r="GL28" s="50">
        <v>2.6831247215285132</v>
      </c>
      <c r="GM28" s="50">
        <v>2.4476470966911292</v>
      </c>
      <c r="GN28" s="50">
        <v>2.4287679399837292</v>
      </c>
      <c r="GO28" s="50">
        <v>2.8555405954679403</v>
      </c>
      <c r="GP28" s="50">
        <v>2.1154557919263803</v>
      </c>
      <c r="GQ28" s="50">
        <v>1.7222788604624544</v>
      </c>
      <c r="GR28" s="50">
        <v>1.7098711063372716</v>
      </c>
      <c r="GS28" s="50">
        <v>1.5718433984486049</v>
      </c>
      <c r="GT28" s="50">
        <v>2.0828968580700069</v>
      </c>
      <c r="GU28" s="50">
        <v>1.7448791336298588</v>
      </c>
      <c r="GV28" s="50">
        <v>1.7538376340743043</v>
      </c>
      <c r="GW28" s="50">
        <v>2.1962100473744082</v>
      </c>
      <c r="GX28" s="50">
        <v>1.7630162960911688</v>
      </c>
      <c r="GY28" s="50">
        <v>2.0541376971341361</v>
      </c>
      <c r="GZ28" s="50">
        <v>1.664236024946347</v>
      </c>
      <c r="HA28" s="50">
        <v>1.4933565327428029</v>
      </c>
      <c r="HB28" s="50">
        <v>1.6934310988290933</v>
      </c>
      <c r="HC28" s="50">
        <v>1.5503868641377978</v>
      </c>
      <c r="HD28" s="50">
        <v>1.6288560575810631</v>
      </c>
      <c r="HE28" s="50">
        <v>1.8840698567047298</v>
      </c>
      <c r="HF28" s="50">
        <v>2.1087199452074548</v>
      </c>
      <c r="HG28" s="50">
        <v>2.0003448275862068</v>
      </c>
      <c r="HH28" s="50">
        <v>1.7177519342592149</v>
      </c>
      <c r="HI28" s="50">
        <v>2.1963692811866671</v>
      </c>
      <c r="HJ28" s="50">
        <v>1.6815114391422532</v>
      </c>
      <c r="HK28" s="50">
        <v>1.9595124169812967</v>
      </c>
      <c r="HL28" s="50">
        <v>1.9433699764241461</v>
      </c>
      <c r="HM28" s="50">
        <v>1.5153098218212506</v>
      </c>
      <c r="HN28" s="50">
        <v>1.6736303191859769</v>
      </c>
      <c r="HO28" s="50">
        <v>1.5741458183942847</v>
      </c>
      <c r="HP28" s="50">
        <v>1.7574297455665215</v>
      </c>
      <c r="HQ28" s="50">
        <v>1.6955213150815631</v>
      </c>
      <c r="HR28" s="50">
        <v>1.745750303409936</v>
      </c>
      <c r="HS28" s="50">
        <v>1.7631855262095146</v>
      </c>
      <c r="HT28" s="50">
        <v>1.5731888215046714</v>
      </c>
      <c r="HU28" s="50">
        <v>1.8089411544008158</v>
      </c>
      <c r="HV28" s="50">
        <v>1.6621057013048719</v>
      </c>
      <c r="HW28" s="50">
        <v>1.7380453233838395</v>
      </c>
    </row>
    <row r="29" spans="1:232">
      <c r="A29" s="39" t="s">
        <v>400</v>
      </c>
      <c r="B29" s="40">
        <v>0.34649525412222215</v>
      </c>
      <c r="C29" s="41">
        <v>0.19780232310332729</v>
      </c>
      <c r="D29" s="41">
        <v>0.18482976069689011</v>
      </c>
      <c r="E29" s="41">
        <v>0.23524774226971065</v>
      </c>
      <c r="F29" s="41">
        <v>0.21203708678649263</v>
      </c>
      <c r="G29" s="41">
        <v>0.23431128436063631</v>
      </c>
      <c r="H29" s="41">
        <v>0.21827867490524902</v>
      </c>
      <c r="I29" s="41">
        <v>0.1820006607902101</v>
      </c>
      <c r="J29" s="41">
        <v>0.1664121678666767</v>
      </c>
      <c r="K29" s="41">
        <v>4.8274805888655944E-2</v>
      </c>
      <c r="L29" s="41">
        <v>3.232226352179831E-2</v>
      </c>
      <c r="M29" s="42">
        <v>2.4401155255642525E-2</v>
      </c>
      <c r="N29" s="40">
        <v>2.3306825441028731E-2</v>
      </c>
      <c r="O29" s="41">
        <v>2.7737652492287965E-2</v>
      </c>
      <c r="P29" s="41">
        <v>3.5101889711593025E-2</v>
      </c>
      <c r="Q29" s="41">
        <v>4.0890116470792631E-2</v>
      </c>
      <c r="R29" s="41">
        <v>4.1139004326113074E-2</v>
      </c>
      <c r="S29" s="41">
        <v>5.396894496876975E-2</v>
      </c>
      <c r="T29" s="41">
        <v>4.8512149890396872E-2</v>
      </c>
      <c r="U29" s="41">
        <v>4.1452767326552779E-2</v>
      </c>
      <c r="V29" s="41">
        <v>4.4223514138474765E-2</v>
      </c>
      <c r="W29" s="41">
        <v>4.0448951986479999E-2</v>
      </c>
      <c r="X29" s="41">
        <v>5.4709427640737211E-2</v>
      </c>
      <c r="Y29" s="42">
        <v>2.5755089933667093E-2</v>
      </c>
      <c r="Z29" s="40">
        <v>2.8943520416127196E-2</v>
      </c>
      <c r="AA29" s="41">
        <v>3.6023608731192383E-2</v>
      </c>
      <c r="AB29" s="41">
        <v>3.8980420704479928E-2</v>
      </c>
      <c r="AC29" s="41">
        <v>4.6088964303166897E-2</v>
      </c>
      <c r="AD29" s="41">
        <v>5.580328451180696E-2</v>
      </c>
      <c r="AE29" s="41">
        <v>6.053206455471484E-2</v>
      </c>
      <c r="AF29" s="41">
        <v>6.3348264674579324E-2</v>
      </c>
      <c r="AG29" s="41">
        <v>7.355988301790424E-2</v>
      </c>
      <c r="AH29" s="41">
        <v>6.8748398734311836E-2</v>
      </c>
      <c r="AI29" s="41">
        <v>0.10441649772050336</v>
      </c>
      <c r="AJ29" s="41">
        <v>0.10249939459702571</v>
      </c>
      <c r="AK29" s="42">
        <v>0.11144175708041588</v>
      </c>
      <c r="AL29" s="40">
        <v>0.15279392351965018</v>
      </c>
      <c r="AM29" s="41">
        <v>0.15569963379443005</v>
      </c>
      <c r="AN29" s="41">
        <v>0.15692153404246412</v>
      </c>
      <c r="AO29" s="41">
        <v>0.16122971224678742</v>
      </c>
      <c r="AP29" s="41">
        <v>0.16001910488987076</v>
      </c>
      <c r="AQ29" s="41">
        <v>0.15883703904521265</v>
      </c>
      <c r="AR29" s="41">
        <v>0.15118655926219865</v>
      </c>
      <c r="AS29" s="41">
        <v>0.16144367960342609</v>
      </c>
      <c r="AT29" s="41">
        <v>0.16610807471379455</v>
      </c>
      <c r="AU29" s="41">
        <v>0.17039441917825507</v>
      </c>
      <c r="AV29" s="41">
        <v>0.16675639907747286</v>
      </c>
      <c r="AW29" s="42">
        <v>0.184</v>
      </c>
      <c r="AX29" s="43">
        <v>0.1710152497292021</v>
      </c>
      <c r="AY29" s="44">
        <v>0.1887329440497155</v>
      </c>
      <c r="AZ29" s="44">
        <v>0.19226015204853372</v>
      </c>
      <c r="BA29" s="44">
        <v>0.20574871205428708</v>
      </c>
      <c r="BB29" s="44">
        <v>0.18645284533880724</v>
      </c>
      <c r="BC29" s="44">
        <v>0.19662005290968224</v>
      </c>
      <c r="BD29" s="44">
        <v>0.18114000925951065</v>
      </c>
      <c r="BE29" s="44">
        <v>0.18115270893967145</v>
      </c>
      <c r="BF29" s="44">
        <v>0.16402468451166327</v>
      </c>
      <c r="BG29" s="44">
        <v>0.15146064507998716</v>
      </c>
      <c r="BH29" s="44">
        <v>0.14604016394225655</v>
      </c>
      <c r="BI29" s="45">
        <v>0.15179901761841522</v>
      </c>
      <c r="BJ29" s="43">
        <v>0.13322614771327351</v>
      </c>
      <c r="BK29" s="44">
        <v>0.13928768049158755</v>
      </c>
      <c r="BL29" s="44">
        <v>0.12908240475480334</v>
      </c>
      <c r="BM29" s="44">
        <v>0.1363970278512128</v>
      </c>
      <c r="BN29" s="44">
        <v>0.12232555469608408</v>
      </c>
      <c r="BO29" s="44">
        <v>0.13287632875981645</v>
      </c>
      <c r="BP29" s="44">
        <v>0.12437538380353649</v>
      </c>
      <c r="BQ29" s="44">
        <v>0.13035904418867977</v>
      </c>
      <c r="BR29" s="44">
        <v>0.12055316949328278</v>
      </c>
      <c r="BS29" s="44">
        <v>0.11796566619800349</v>
      </c>
      <c r="BT29" s="44">
        <v>0.12499046782704415</v>
      </c>
      <c r="BU29" s="45">
        <v>0.14113431399568638</v>
      </c>
      <c r="BV29" s="43">
        <v>0.14709906720834717</v>
      </c>
      <c r="BW29" s="44">
        <v>0.14442878513169097</v>
      </c>
      <c r="BX29" s="44">
        <v>0.13510746099300625</v>
      </c>
      <c r="BY29" s="44">
        <v>0.13894557105286437</v>
      </c>
      <c r="BZ29" s="44">
        <v>0.13155376212161676</v>
      </c>
      <c r="CA29" s="44">
        <v>0.14040184966895974</v>
      </c>
      <c r="CB29" s="44">
        <v>0.131720897661526</v>
      </c>
      <c r="CC29" s="44">
        <v>0.12504162426062759</v>
      </c>
      <c r="CD29" s="44">
        <v>0.11111022679008575</v>
      </c>
      <c r="CE29" s="44">
        <v>0.12792241085402811</v>
      </c>
      <c r="CF29" s="44">
        <v>0.12187794973481222</v>
      </c>
      <c r="CG29" s="45">
        <v>0.13230028496174576</v>
      </c>
      <c r="CH29" s="43">
        <v>0.13136395558158234</v>
      </c>
      <c r="CI29" s="44">
        <v>0.12960727937497715</v>
      </c>
      <c r="CJ29" s="44">
        <v>0.12970968537540314</v>
      </c>
      <c r="CK29" s="44">
        <v>0.12248272366287467</v>
      </c>
      <c r="CL29" s="44">
        <v>0.112718258579813</v>
      </c>
      <c r="CM29" s="44">
        <v>0.11567402264530194</v>
      </c>
      <c r="CN29" s="44">
        <v>0.11137861246494801</v>
      </c>
      <c r="CO29" s="44">
        <v>0.10997042420126209</v>
      </c>
      <c r="CP29" s="44">
        <v>0.10977397292227384</v>
      </c>
      <c r="CQ29" s="44">
        <v>0.11209291122813336</v>
      </c>
      <c r="CR29" s="44">
        <v>0.10673836410616715</v>
      </c>
      <c r="CS29" s="45">
        <v>0.11216415110527761</v>
      </c>
      <c r="CT29" s="43">
        <v>0.120235356048856</v>
      </c>
      <c r="CU29" s="44">
        <v>0.12156704150099872</v>
      </c>
      <c r="CV29" s="44">
        <v>0.11862926465865491</v>
      </c>
      <c r="CW29" s="44">
        <v>0.11778323725112476</v>
      </c>
      <c r="CX29" s="44">
        <v>0.11584380158537314</v>
      </c>
      <c r="CY29" s="44">
        <v>0.11936079671810522</v>
      </c>
      <c r="CZ29" s="44">
        <v>0.11357821348806299</v>
      </c>
      <c r="DA29" s="44">
        <v>0.11674442360273628</v>
      </c>
      <c r="DB29" s="44">
        <v>0.12632933442528266</v>
      </c>
      <c r="DC29" s="44">
        <v>0.12013416277868881</v>
      </c>
      <c r="DD29" s="44">
        <v>0.12011320287822118</v>
      </c>
      <c r="DE29" s="46">
        <v>0.12775528098270153</v>
      </c>
      <c r="DF29" s="44">
        <v>0.12245329706564825</v>
      </c>
      <c r="DG29" s="44">
        <v>0.12292994517298557</v>
      </c>
      <c r="DH29" s="44">
        <v>0.11918258900979724</v>
      </c>
      <c r="DI29" s="44">
        <v>0.11782915069359497</v>
      </c>
      <c r="DJ29" s="44">
        <v>0.11999978549744321</v>
      </c>
      <c r="DK29" s="44">
        <v>0.12311248859716668</v>
      </c>
      <c r="DL29" s="44">
        <v>0.1199021717248928</v>
      </c>
      <c r="DM29" s="44">
        <v>0.11547380442415425</v>
      </c>
      <c r="DN29" s="44">
        <v>0.10727684087629301</v>
      </c>
      <c r="DO29" s="44">
        <v>0.11265109267540183</v>
      </c>
      <c r="DP29" s="44">
        <v>0.11953052760618452</v>
      </c>
      <c r="DQ29" s="46">
        <v>0.11846393624247163</v>
      </c>
      <c r="DR29" s="44">
        <v>0.12833470136606878</v>
      </c>
      <c r="DS29" s="44">
        <v>0.15046007775175294</v>
      </c>
      <c r="DT29" s="44">
        <v>0.16363532941444769</v>
      </c>
      <c r="DU29" s="44">
        <v>0.17690840073048342</v>
      </c>
      <c r="DV29" s="44">
        <v>0.17272192919407864</v>
      </c>
      <c r="DW29" s="44">
        <v>0.22850886679381055</v>
      </c>
      <c r="DX29" s="44">
        <v>0.22570874912446479</v>
      </c>
      <c r="DY29" s="44">
        <v>0.2347466167782046</v>
      </c>
      <c r="DZ29" s="44">
        <v>0.2333512720116433</v>
      </c>
      <c r="EA29" s="44">
        <v>0.27405751779359611</v>
      </c>
      <c r="EB29" s="44">
        <v>0.27261749398340057</v>
      </c>
      <c r="EC29" s="46">
        <v>0.27645747085943145</v>
      </c>
      <c r="ED29" s="47">
        <v>0</v>
      </c>
      <c r="EE29" s="47">
        <v>0</v>
      </c>
      <c r="EF29" s="47">
        <v>0</v>
      </c>
      <c r="EG29" s="47">
        <v>0</v>
      </c>
      <c r="EH29" s="47">
        <v>0</v>
      </c>
      <c r="EI29" s="47">
        <v>0</v>
      </c>
      <c r="EJ29" s="47">
        <v>0</v>
      </c>
      <c r="EK29" s="47">
        <v>0</v>
      </c>
      <c r="EL29" s="47">
        <v>0</v>
      </c>
      <c r="EM29" s="47">
        <v>0</v>
      </c>
      <c r="EN29" s="47">
        <v>0</v>
      </c>
      <c r="EO29" s="48">
        <v>0</v>
      </c>
      <c r="EP29" s="49">
        <v>0</v>
      </c>
      <c r="EQ29" s="50">
        <v>0</v>
      </c>
      <c r="ER29" s="50">
        <v>0</v>
      </c>
      <c r="ES29" s="50">
        <v>0</v>
      </c>
      <c r="ET29" s="50">
        <v>0</v>
      </c>
      <c r="EU29" s="50">
        <v>0</v>
      </c>
      <c r="EV29" s="50">
        <v>0</v>
      </c>
      <c r="EW29" s="50">
        <v>0</v>
      </c>
      <c r="EX29" s="50">
        <v>0</v>
      </c>
      <c r="EY29" s="50">
        <v>0</v>
      </c>
      <c r="EZ29" s="50">
        <v>0</v>
      </c>
      <c r="FA29" s="253">
        <v>0</v>
      </c>
      <c r="FB29" s="50">
        <v>0</v>
      </c>
      <c r="FC29" s="50">
        <v>0</v>
      </c>
      <c r="FD29" s="50">
        <v>0</v>
      </c>
      <c r="FE29" s="50">
        <v>0</v>
      </c>
      <c r="FF29" s="50">
        <v>0</v>
      </c>
      <c r="FG29" s="50">
        <v>0</v>
      </c>
      <c r="FH29" s="50">
        <v>0</v>
      </c>
      <c r="FI29" s="50">
        <v>0</v>
      </c>
      <c r="FJ29" s="50">
        <v>0</v>
      </c>
      <c r="FK29" s="50">
        <v>0</v>
      </c>
      <c r="FL29" s="50">
        <v>0</v>
      </c>
      <c r="FM29" s="50">
        <v>0</v>
      </c>
      <c r="FN29" s="50">
        <v>0</v>
      </c>
      <c r="FO29" s="50">
        <v>0</v>
      </c>
      <c r="FP29" s="50">
        <v>0</v>
      </c>
      <c r="FQ29" s="50">
        <v>0</v>
      </c>
      <c r="FR29" s="50">
        <v>0</v>
      </c>
      <c r="FS29" s="50">
        <v>0</v>
      </c>
      <c r="FT29" s="50">
        <v>0</v>
      </c>
      <c r="FU29" s="50">
        <v>0</v>
      </c>
      <c r="FV29" s="50">
        <v>0</v>
      </c>
      <c r="FW29" s="50">
        <v>0</v>
      </c>
      <c r="FX29" s="50">
        <v>0</v>
      </c>
      <c r="FY29" s="50">
        <v>0</v>
      </c>
      <c r="FZ29" s="50">
        <v>0</v>
      </c>
      <c r="GA29" s="50">
        <v>0</v>
      </c>
      <c r="GB29" s="50">
        <v>0</v>
      </c>
      <c r="GC29" s="50">
        <v>0</v>
      </c>
      <c r="GD29" s="50">
        <v>0</v>
      </c>
      <c r="GE29" s="50">
        <v>0</v>
      </c>
      <c r="GF29" s="50"/>
      <c r="GG29" s="50"/>
      <c r="GH29" s="50"/>
      <c r="GI29" s="50"/>
      <c r="GJ29" s="50"/>
      <c r="GK29" s="50"/>
      <c r="GL29" s="50"/>
      <c r="GM29" s="50"/>
      <c r="GN29" s="50"/>
      <c r="GO29" s="50"/>
      <c r="GP29" s="50"/>
      <c r="GQ29" s="50"/>
      <c r="GR29" s="50"/>
      <c r="GS29" s="50"/>
      <c r="GT29" s="50"/>
      <c r="GU29" s="50"/>
      <c r="GV29" s="50"/>
      <c r="GW29" s="50"/>
      <c r="GX29" s="50"/>
      <c r="GY29" s="50"/>
      <c r="GZ29" s="50"/>
      <c r="HA29" s="50"/>
      <c r="HB29" s="50"/>
      <c r="HC29" s="50"/>
      <c r="HD29" s="50"/>
      <c r="HE29" s="50"/>
      <c r="HF29" s="50"/>
      <c r="HG29" s="50"/>
      <c r="HH29" s="50"/>
      <c r="HI29" s="50"/>
      <c r="HJ29" s="50"/>
      <c r="HK29" s="50"/>
      <c r="HL29" s="50"/>
      <c r="HM29" s="50"/>
      <c r="HN29" s="50"/>
      <c r="HO29" s="50"/>
      <c r="HP29" s="50"/>
      <c r="HQ29" s="50"/>
      <c r="HR29" s="50"/>
      <c r="HS29" s="50"/>
      <c r="HT29" s="50"/>
      <c r="HU29" s="50"/>
      <c r="HV29" s="50"/>
      <c r="HW29" s="50"/>
    </row>
    <row r="30" spans="1:232" ht="14.5">
      <c r="A30" s="51" t="s">
        <v>238</v>
      </c>
      <c r="B30" s="52">
        <v>3.2119159087083533</v>
      </c>
      <c r="C30" s="53">
        <v>2.7610068752411978</v>
      </c>
      <c r="D30" s="53">
        <v>2.8443644223600923</v>
      </c>
      <c r="E30" s="53">
        <v>3.9192179734823918</v>
      </c>
      <c r="F30" s="53">
        <v>4.6947049244612851</v>
      </c>
      <c r="G30" s="53">
        <v>3.0029350436146358</v>
      </c>
      <c r="H30" s="53">
        <v>3.6564014725827194</v>
      </c>
      <c r="I30" s="53">
        <v>3.9613889790840511</v>
      </c>
      <c r="J30" s="53">
        <v>3.0265482861808257</v>
      </c>
      <c r="K30" s="53">
        <v>4.6194068932851202</v>
      </c>
      <c r="L30" s="53">
        <v>5.9399114804574786</v>
      </c>
      <c r="M30" s="54">
        <v>3.3263524006270062</v>
      </c>
      <c r="N30" s="52">
        <v>1.852465103346264</v>
      </c>
      <c r="O30" s="53">
        <v>1.454613044853869</v>
      </c>
      <c r="P30" s="53">
        <v>1.6578333339278624</v>
      </c>
      <c r="Q30" s="53">
        <v>2.9376046981806878</v>
      </c>
      <c r="R30" s="53">
        <v>2.0951212218132129</v>
      </c>
      <c r="S30" s="53">
        <v>3.1110008293321734</v>
      </c>
      <c r="T30" s="53">
        <v>2.6772069832053447</v>
      </c>
      <c r="U30" s="53">
        <v>1.3714502241607858</v>
      </c>
      <c r="V30" s="53">
        <v>3.449968910057668</v>
      </c>
      <c r="W30" s="53">
        <v>2.6955155693438768</v>
      </c>
      <c r="X30" s="53">
        <v>2.9669989886748294</v>
      </c>
      <c r="Y30" s="54">
        <v>3.109898269571314</v>
      </c>
      <c r="Z30" s="52">
        <v>3.3179047577014802</v>
      </c>
      <c r="AA30" s="53">
        <v>3.0957431589716133</v>
      </c>
      <c r="AB30" s="53">
        <v>1.9544094992037369</v>
      </c>
      <c r="AC30" s="53">
        <v>2.1246012191327419</v>
      </c>
      <c r="AD30" s="53">
        <v>2.100825355705807</v>
      </c>
      <c r="AE30" s="53">
        <v>2.5965138361385574</v>
      </c>
      <c r="AF30" s="53">
        <v>1.9777257272036206</v>
      </c>
      <c r="AG30" s="53">
        <v>1.8590227100451522</v>
      </c>
      <c r="AH30" s="53">
        <v>1.8952571509318608</v>
      </c>
      <c r="AI30" s="53">
        <v>1.7157735634600761</v>
      </c>
      <c r="AJ30" s="53">
        <v>1.768356824997894</v>
      </c>
      <c r="AK30" s="54">
        <v>4.5745279864406037</v>
      </c>
      <c r="AL30" s="52">
        <v>2.8032097378052088</v>
      </c>
      <c r="AM30" s="53">
        <v>2.4920680641240098</v>
      </c>
      <c r="AN30" s="53">
        <v>1.4754216007606138</v>
      </c>
      <c r="AO30" s="53">
        <v>2.3894065081086433</v>
      </c>
      <c r="AP30" s="53">
        <v>2.4655741669921585</v>
      </c>
      <c r="AQ30" s="53">
        <v>2.1102061333024085</v>
      </c>
      <c r="AR30" s="53">
        <v>2.389097046131484</v>
      </c>
      <c r="AS30" s="53">
        <v>2.4047236054867374</v>
      </c>
      <c r="AT30" s="53">
        <v>3.3476059471920778</v>
      </c>
      <c r="AU30" s="53">
        <v>3.1951837262910727</v>
      </c>
      <c r="AV30" s="53">
        <v>2.7645531182165457</v>
      </c>
      <c r="AW30" s="54">
        <v>1.8069999999999999</v>
      </c>
      <c r="AX30" s="55">
        <v>1.6456699930246133</v>
      </c>
      <c r="AY30" s="56">
        <v>2.3578858817400783</v>
      </c>
      <c r="AZ30" s="56">
        <v>3.1747136298876053</v>
      </c>
      <c r="BA30" s="56">
        <v>1.5881000205643516</v>
      </c>
      <c r="BB30" s="56">
        <v>2.1179072688116025</v>
      </c>
      <c r="BC30" s="56">
        <v>1.5223880832282466</v>
      </c>
      <c r="BD30" s="56">
        <v>1.4601468535418332</v>
      </c>
      <c r="BE30" s="56">
        <v>2.0589560602564525</v>
      </c>
      <c r="BF30" s="56">
        <v>1.2818296234383248</v>
      </c>
      <c r="BG30" s="56">
        <v>1.432469675971755</v>
      </c>
      <c r="BH30" s="56">
        <v>1.310557724093746</v>
      </c>
      <c r="BI30" s="57">
        <v>1.6840247135969371</v>
      </c>
      <c r="BJ30" s="55">
        <v>1.5880065972450466</v>
      </c>
      <c r="BK30" s="56">
        <v>1.4080650676961306</v>
      </c>
      <c r="BL30" s="56">
        <v>1.626116348552777</v>
      </c>
      <c r="BM30" s="56">
        <v>1.7902515470162594</v>
      </c>
      <c r="BN30" s="56">
        <v>1.645855911882063</v>
      </c>
      <c r="BO30" s="56">
        <v>1.8950274764887109</v>
      </c>
      <c r="BP30" s="56">
        <v>1.6843682052927074</v>
      </c>
      <c r="BQ30" s="56">
        <v>1.9731717174064003</v>
      </c>
      <c r="BR30" s="56">
        <v>1.3838032869696339</v>
      </c>
      <c r="BS30" s="56">
        <v>1.3175167254608608</v>
      </c>
      <c r="BT30" s="56">
        <v>1.3836200852746345</v>
      </c>
      <c r="BU30" s="57">
        <v>1.7220847902284282</v>
      </c>
      <c r="BV30" s="55">
        <v>1.4122207857998563</v>
      </c>
      <c r="BW30" s="56">
        <v>1.4137878234495094</v>
      </c>
      <c r="BX30" s="56">
        <v>1.3585549918810207</v>
      </c>
      <c r="BY30" s="56">
        <v>1.3672531528506191</v>
      </c>
      <c r="BZ30" s="56">
        <v>2.1070294997683949</v>
      </c>
      <c r="CA30" s="56">
        <v>1.5346223979395248</v>
      </c>
      <c r="CB30" s="56">
        <v>1.6055092284162553</v>
      </c>
      <c r="CC30" s="56">
        <v>1.8300863487916696</v>
      </c>
      <c r="CD30" s="56">
        <v>1.575118462670964</v>
      </c>
      <c r="CE30" s="56">
        <v>1.2341645173219153</v>
      </c>
      <c r="CF30" s="56">
        <v>2.0505591372238152</v>
      </c>
      <c r="CG30" s="57">
        <v>2.4442035907347881</v>
      </c>
      <c r="CH30" s="55">
        <v>2.4384424184745308</v>
      </c>
      <c r="CI30" s="56">
        <v>1.5152807477959593</v>
      </c>
      <c r="CJ30" s="56">
        <v>1.8223367948376041</v>
      </c>
      <c r="CK30" s="56">
        <v>1.8800465602301084</v>
      </c>
      <c r="CL30" s="56">
        <v>1.2027077907330659</v>
      </c>
      <c r="CM30" s="56">
        <v>1.3212931323034931</v>
      </c>
      <c r="CN30" s="56">
        <v>1.5226341655202311</v>
      </c>
      <c r="CO30" s="56">
        <v>2.6932795893999275</v>
      </c>
      <c r="CP30" s="56">
        <v>1.1386737211164049</v>
      </c>
      <c r="CQ30" s="56">
        <v>1.7377956061457935</v>
      </c>
      <c r="CR30" s="56">
        <v>1.7111937929228209</v>
      </c>
      <c r="CS30" s="57">
        <v>2.4754311443548387</v>
      </c>
      <c r="CT30" s="55">
        <v>1.9875497034692899</v>
      </c>
      <c r="CU30" s="56">
        <v>2.8678107973929605</v>
      </c>
      <c r="CV30" s="56">
        <v>1.6419676861164556</v>
      </c>
      <c r="CW30" s="56">
        <v>1.4602477190963368</v>
      </c>
      <c r="CX30" s="44">
        <v>1.4282921055511395</v>
      </c>
      <c r="CY30" s="44">
        <v>1.4175561542122275</v>
      </c>
      <c r="CZ30" s="44">
        <v>1.8388232823340687</v>
      </c>
      <c r="DA30" s="44">
        <v>1.1603164692480861</v>
      </c>
      <c r="DB30" s="44">
        <v>1.4766951338809893</v>
      </c>
      <c r="DC30" s="44">
        <v>1.1181050529307792</v>
      </c>
      <c r="DD30" s="44">
        <v>1.265593278445122</v>
      </c>
      <c r="DE30" s="58">
        <v>0.97841349141394252</v>
      </c>
      <c r="DF30" s="44">
        <v>1.0766267964189984</v>
      </c>
      <c r="DG30" s="44">
        <v>1.0685968982499887</v>
      </c>
      <c r="DH30" s="44">
        <v>1.1552540244975118</v>
      </c>
      <c r="DI30" s="44">
        <v>1.5009531254788928</v>
      </c>
      <c r="DJ30" s="44">
        <v>2.6788401039183771</v>
      </c>
      <c r="DK30" s="44">
        <v>3.0273443582242696</v>
      </c>
      <c r="DL30" s="44">
        <v>3.8621874301185155</v>
      </c>
      <c r="DM30" s="44">
        <v>3.2356199348209507</v>
      </c>
      <c r="DN30" s="44">
        <v>2.0691280422002696</v>
      </c>
      <c r="DO30" s="44">
        <v>1.9114199513559256</v>
      </c>
      <c r="DP30" s="44">
        <v>1.5172271700676314</v>
      </c>
      <c r="DQ30" s="58">
        <v>2.6890293143590402</v>
      </c>
      <c r="DR30" s="44">
        <v>3.0327728137367522</v>
      </c>
      <c r="DS30" s="44">
        <v>2.1077166900299584</v>
      </c>
      <c r="DT30" s="44">
        <v>3.0774044740978428</v>
      </c>
      <c r="DU30" s="44">
        <v>3.9279862989789698</v>
      </c>
      <c r="DV30" s="44">
        <v>4.5450406167952684</v>
      </c>
      <c r="DW30" s="44">
        <v>1.7678859147555581</v>
      </c>
      <c r="DX30" s="44">
        <v>2.4651977303614689</v>
      </c>
      <c r="DY30" s="44">
        <v>0.81739300194473741</v>
      </c>
      <c r="DZ30" s="44">
        <v>1.1689284108014553</v>
      </c>
      <c r="EA30" s="44">
        <v>14.878665409595643</v>
      </c>
      <c r="EB30" s="44">
        <v>6.1198449114371769</v>
      </c>
      <c r="EC30" s="58">
        <v>45.66234464578033</v>
      </c>
      <c r="ED30" s="47">
        <v>0</v>
      </c>
      <c r="EE30" s="47">
        <v>0</v>
      </c>
      <c r="EF30" s="47">
        <v>0</v>
      </c>
      <c r="EG30" s="47">
        <v>0</v>
      </c>
      <c r="EH30" s="47">
        <v>0</v>
      </c>
      <c r="EI30" s="47">
        <v>0</v>
      </c>
      <c r="EJ30" s="47">
        <v>0</v>
      </c>
      <c r="EK30" s="47">
        <v>0</v>
      </c>
      <c r="EL30" s="47">
        <v>0</v>
      </c>
      <c r="EM30" s="47">
        <v>0</v>
      </c>
      <c r="EN30" s="47">
        <v>0</v>
      </c>
      <c r="EO30" s="48">
        <v>0</v>
      </c>
      <c r="EP30" s="49">
        <v>0</v>
      </c>
      <c r="EQ30" s="50">
        <v>0</v>
      </c>
      <c r="ER30" s="50">
        <v>0</v>
      </c>
      <c r="ES30" s="50">
        <v>0</v>
      </c>
      <c r="ET30" s="50">
        <v>0</v>
      </c>
      <c r="EU30" s="50">
        <v>0</v>
      </c>
      <c r="EV30" s="50">
        <v>0</v>
      </c>
      <c r="EW30" s="50">
        <v>0</v>
      </c>
      <c r="EX30" s="50">
        <v>0</v>
      </c>
      <c r="EY30" s="50">
        <v>0</v>
      </c>
      <c r="EZ30" s="50">
        <v>0</v>
      </c>
      <c r="FA30" s="253">
        <v>0</v>
      </c>
      <c r="FB30" s="50">
        <v>0</v>
      </c>
      <c r="FC30" s="50">
        <v>0</v>
      </c>
      <c r="FD30" s="50">
        <v>0</v>
      </c>
      <c r="FE30" s="50">
        <v>0</v>
      </c>
      <c r="FF30" s="50">
        <v>0</v>
      </c>
      <c r="FG30" s="50">
        <v>0</v>
      </c>
      <c r="FH30" s="50">
        <v>0</v>
      </c>
      <c r="FI30" s="50">
        <v>0</v>
      </c>
      <c r="FJ30" s="50">
        <v>0</v>
      </c>
      <c r="FK30" s="50">
        <v>0</v>
      </c>
      <c r="FL30" s="50">
        <v>0</v>
      </c>
      <c r="FM30" s="50">
        <v>0</v>
      </c>
      <c r="FN30" s="50">
        <v>0</v>
      </c>
      <c r="FO30" s="50">
        <v>0</v>
      </c>
      <c r="FP30" s="50">
        <v>0</v>
      </c>
      <c r="FQ30" s="50">
        <v>0</v>
      </c>
      <c r="FR30" s="50">
        <v>0</v>
      </c>
      <c r="FS30" s="50">
        <v>0</v>
      </c>
      <c r="FT30" s="50">
        <v>0</v>
      </c>
      <c r="FU30" s="50">
        <v>0</v>
      </c>
      <c r="FV30" s="50">
        <v>0</v>
      </c>
      <c r="FW30" s="50">
        <v>0</v>
      </c>
      <c r="FX30" s="50">
        <v>0</v>
      </c>
      <c r="FY30" s="50">
        <v>0</v>
      </c>
      <c r="FZ30" s="50">
        <v>0</v>
      </c>
      <c r="GA30" s="50">
        <v>0</v>
      </c>
      <c r="GB30" s="50">
        <v>0</v>
      </c>
      <c r="GC30" s="50">
        <v>0</v>
      </c>
      <c r="GD30" s="50">
        <v>0</v>
      </c>
      <c r="GE30" s="50">
        <v>0</v>
      </c>
      <c r="GF30" s="50"/>
      <c r="GG30" s="50"/>
      <c r="GH30" s="50"/>
      <c r="GI30" s="50"/>
      <c r="GJ30" s="50"/>
      <c r="GK30" s="50"/>
      <c r="GL30" s="50"/>
      <c r="GM30" s="50"/>
      <c r="GN30" s="50"/>
      <c r="GO30" s="50"/>
      <c r="GP30" s="50"/>
      <c r="GQ30" s="50"/>
      <c r="GR30" s="50"/>
      <c r="GS30" s="50"/>
      <c r="GT30" s="50"/>
      <c r="GU30" s="50"/>
      <c r="GV30" s="50"/>
      <c r="GW30" s="50"/>
      <c r="GX30" s="50"/>
      <c r="GY30" s="50"/>
      <c r="GZ30" s="50"/>
      <c r="HA30" s="50"/>
      <c r="HB30" s="50"/>
      <c r="HC30" s="50"/>
      <c r="HD30" s="50"/>
      <c r="HE30" s="50"/>
      <c r="HF30" s="50"/>
      <c r="HG30" s="50"/>
      <c r="HH30" s="50"/>
      <c r="HI30" s="50"/>
      <c r="HJ30" s="50"/>
      <c r="HK30" s="50"/>
      <c r="HL30" s="50"/>
      <c r="HM30" s="50"/>
      <c r="HN30" s="50"/>
      <c r="HO30" s="50"/>
      <c r="HP30" s="50"/>
      <c r="HQ30" s="50"/>
      <c r="HR30" s="50"/>
      <c r="HS30" s="50"/>
      <c r="HT30" s="50"/>
      <c r="HU30" s="50"/>
      <c r="HV30" s="50"/>
      <c r="HW30" s="50"/>
    </row>
    <row r="31" spans="1:232" ht="14.5">
      <c r="A31" s="59" t="s">
        <v>239</v>
      </c>
      <c r="B31" s="60">
        <v>1.7768352682743174</v>
      </c>
      <c r="C31" s="61">
        <v>2.002393829377962</v>
      </c>
      <c r="D31" s="61">
        <v>1.8104159345172786</v>
      </c>
      <c r="E31" s="61">
        <v>1.7356608314906159</v>
      </c>
      <c r="F31" s="61">
        <v>1.731076428521527</v>
      </c>
      <c r="G31" s="61">
        <v>1.6338346445112935</v>
      </c>
      <c r="H31" s="61">
        <v>1.6362300158079919</v>
      </c>
      <c r="I31" s="61">
        <v>1.5133070624378997</v>
      </c>
      <c r="J31" s="61">
        <v>1.4556442990114689</v>
      </c>
      <c r="K31" s="61">
        <v>1.4945737059867827</v>
      </c>
      <c r="L31" s="61">
        <v>1.2714448599256978</v>
      </c>
      <c r="M31" s="62">
        <v>1.4466984745116922</v>
      </c>
      <c r="N31" s="60">
        <v>1.3394686061051189</v>
      </c>
      <c r="O31" s="61">
        <v>1.4722867580857606</v>
      </c>
      <c r="P31" s="61">
        <v>1.4496596634765588</v>
      </c>
      <c r="Q31" s="61">
        <v>1.4356802635680197</v>
      </c>
      <c r="R31" s="61">
        <v>1.4055960480670737</v>
      </c>
      <c r="S31" s="61">
        <v>1.5268101659184086</v>
      </c>
      <c r="T31" s="61">
        <v>1.3449486936489106</v>
      </c>
      <c r="U31" s="61">
        <v>1.3196388291860393</v>
      </c>
      <c r="V31" s="61">
        <v>1.3409288538377901</v>
      </c>
      <c r="W31" s="61">
        <v>1.3087605663558588</v>
      </c>
      <c r="X31" s="61">
        <v>1.2337280947826441</v>
      </c>
      <c r="Y31" s="62">
        <v>1.3176617235087473</v>
      </c>
      <c r="Z31" s="60">
        <v>1.2533847541618983</v>
      </c>
      <c r="AA31" s="61">
        <v>1.3216689028991249</v>
      </c>
      <c r="AB31" s="61">
        <v>1.3330107950404577</v>
      </c>
      <c r="AC31" s="61">
        <v>1.2495597374536025</v>
      </c>
      <c r="AD31" s="61">
        <v>1.2776431456704938</v>
      </c>
      <c r="AE31" s="61">
        <v>1.245561403708102</v>
      </c>
      <c r="AF31" s="61">
        <v>1.314278376977535</v>
      </c>
      <c r="AG31" s="61">
        <v>1.2760631458418272</v>
      </c>
      <c r="AH31" s="61">
        <v>1.3038095057793984</v>
      </c>
      <c r="AI31" s="61">
        <v>1.301420552549833</v>
      </c>
      <c r="AJ31" s="61">
        <v>1.3899431115810938</v>
      </c>
      <c r="AK31" s="62">
        <v>1.4610866839043029</v>
      </c>
      <c r="AL31" s="60">
        <v>1.4321136707959572</v>
      </c>
      <c r="AM31" s="61">
        <v>1.3746733997953002</v>
      </c>
      <c r="AN31" s="61">
        <v>1.3000372665157887</v>
      </c>
      <c r="AO31" s="61">
        <v>1.2970968166431049</v>
      </c>
      <c r="AP31" s="61">
        <v>1.3676210266201363</v>
      </c>
      <c r="AQ31" s="61">
        <v>1.3142863014368982</v>
      </c>
      <c r="AR31" s="61">
        <v>1.2958681189505667</v>
      </c>
      <c r="AS31" s="61">
        <v>1.5177027121377229</v>
      </c>
      <c r="AT31" s="61">
        <v>1.8869818227649375</v>
      </c>
      <c r="AU31" s="61">
        <v>2.065833286845133</v>
      </c>
      <c r="AV31" s="61">
        <v>1.7574412143357088</v>
      </c>
      <c r="AW31" s="62">
        <v>1.4016556262201285</v>
      </c>
      <c r="AX31" s="63">
        <v>1.2081022325062087</v>
      </c>
      <c r="AY31" s="64">
        <v>1.4631481908001249</v>
      </c>
      <c r="AZ31" s="64">
        <v>1.3511772505309938</v>
      </c>
      <c r="BA31" s="64">
        <v>1.4135447541895723</v>
      </c>
      <c r="BB31" s="64">
        <v>1.5462907740359333</v>
      </c>
      <c r="BC31" s="64">
        <v>1.2021249532020355</v>
      </c>
      <c r="BD31" s="64">
        <v>1.3684197994211846</v>
      </c>
      <c r="BE31" s="64">
        <v>1.4214503104598719</v>
      </c>
      <c r="BF31" s="64">
        <v>1.3609632940450125</v>
      </c>
      <c r="BG31" s="64">
        <v>1.3186324695986194</v>
      </c>
      <c r="BH31" s="64">
        <v>1.3349607596695308</v>
      </c>
      <c r="BI31" s="65">
        <v>1.2980831906045533</v>
      </c>
      <c r="BJ31" s="63">
        <v>1.2448432392932958</v>
      </c>
      <c r="BK31" s="64">
        <v>1.2870728584910915</v>
      </c>
      <c r="BL31" s="64">
        <v>0.95058789809029309</v>
      </c>
      <c r="BM31" s="64">
        <v>1.0118291261768597</v>
      </c>
      <c r="BN31" s="64">
        <v>1.1651370200349591</v>
      </c>
      <c r="BO31" s="64">
        <v>1.2561293906449225</v>
      </c>
      <c r="BP31" s="64">
        <v>1.0757056613214209</v>
      </c>
      <c r="BQ31" s="64">
        <v>1.1482403230542566</v>
      </c>
      <c r="BR31" s="64">
        <v>1.2793266997180459</v>
      </c>
      <c r="BS31" s="64">
        <v>1.2328820920849133</v>
      </c>
      <c r="BT31" s="64">
        <v>1.0803924509843184</v>
      </c>
      <c r="BU31" s="65">
        <v>0.96947912678966397</v>
      </c>
      <c r="BV31" s="63">
        <v>1.0077093750751698</v>
      </c>
      <c r="BW31" s="64">
        <v>1.0433699572008905</v>
      </c>
      <c r="BX31" s="64">
        <v>1.0128345813835486</v>
      </c>
      <c r="BY31" s="64">
        <v>0.93517402138699457</v>
      </c>
      <c r="BZ31" s="64">
        <v>1.2429331930220817</v>
      </c>
      <c r="CA31" s="64">
        <v>1.1889068480654903</v>
      </c>
      <c r="CB31" s="64">
        <v>1.2051523894980096</v>
      </c>
      <c r="CC31" s="64">
        <v>0.99188386793706285</v>
      </c>
      <c r="CD31" s="64">
        <v>1.1193713259565903</v>
      </c>
      <c r="CE31" s="64">
        <v>1.1299462831902269</v>
      </c>
      <c r="CF31" s="64">
        <v>1.0128897395383418</v>
      </c>
      <c r="CG31" s="65">
        <v>1.2599402007732328</v>
      </c>
      <c r="CH31" s="63">
        <v>1.2316133468591128</v>
      </c>
      <c r="CI31" s="64">
        <v>1.1956345942766138</v>
      </c>
      <c r="CJ31" s="64">
        <v>1.0678725802473772</v>
      </c>
      <c r="CK31" s="64">
        <v>1.0755469707697993</v>
      </c>
      <c r="CL31" s="64">
        <v>1.0632599132360234</v>
      </c>
      <c r="CM31" s="64">
        <v>1.2437145780731935</v>
      </c>
      <c r="CN31" s="64">
        <v>1.2150085861775115</v>
      </c>
      <c r="CO31" s="64">
        <v>1.2510974509359916</v>
      </c>
      <c r="CP31" s="64">
        <v>1.310293308808989</v>
      </c>
      <c r="CQ31" s="64">
        <v>1.0698817039896371</v>
      </c>
      <c r="CR31" s="64">
        <v>1.2355253981077108</v>
      </c>
      <c r="CS31" s="65">
        <v>1.2754163550193385</v>
      </c>
      <c r="CT31" s="63">
        <v>1.2554994760311453</v>
      </c>
      <c r="CU31" s="64">
        <v>1.1621524541445958</v>
      </c>
      <c r="CV31" s="64">
        <v>1.1830307898703059</v>
      </c>
      <c r="CW31" s="64">
        <v>1.084297710446289</v>
      </c>
      <c r="CX31" s="64">
        <v>1.0096771958286441</v>
      </c>
      <c r="CY31" s="64">
        <v>1.3313504439388848</v>
      </c>
      <c r="CZ31" s="64">
        <v>1.308687580426229</v>
      </c>
      <c r="DA31" s="64">
        <v>1.3677249756906478</v>
      </c>
      <c r="DB31" s="64">
        <v>1.5050588102289468</v>
      </c>
      <c r="DC31" s="64">
        <v>1.3983631620177592</v>
      </c>
      <c r="DD31" s="64">
        <v>1.3576616867891191</v>
      </c>
      <c r="DE31" s="66">
        <v>1.5471998913187182</v>
      </c>
      <c r="DF31" s="64">
        <v>1.2830170564309942</v>
      </c>
      <c r="DG31" s="64">
        <v>1.2324668697713508</v>
      </c>
      <c r="DH31" s="64">
        <v>1.3844055531348978</v>
      </c>
      <c r="DI31" s="64">
        <v>1.3838970049850072</v>
      </c>
      <c r="DJ31" s="64">
        <v>1.3981905011033917</v>
      </c>
      <c r="DK31" s="64">
        <v>1.3951672066188143</v>
      </c>
      <c r="DL31" s="64">
        <v>1.3276743431280442</v>
      </c>
      <c r="DM31" s="64">
        <v>1.3443269480024467</v>
      </c>
      <c r="DN31" s="64">
        <v>1.2384199755016532</v>
      </c>
      <c r="DO31" s="64">
        <v>1.2543766474262648</v>
      </c>
      <c r="DP31" s="64">
        <v>1.3950291095905349</v>
      </c>
      <c r="DQ31" s="66">
        <v>1.4449537090478493</v>
      </c>
      <c r="DR31" s="64">
        <v>1.4326866901471127</v>
      </c>
      <c r="DS31" s="64">
        <v>1.4830711323642147</v>
      </c>
      <c r="DT31" s="64">
        <v>1.4785917923019043</v>
      </c>
      <c r="DU31" s="64">
        <v>1.4018591035400447</v>
      </c>
      <c r="DV31" s="64">
        <v>1.4627091099980714</v>
      </c>
      <c r="DW31" s="64">
        <v>1.3977116436641666</v>
      </c>
      <c r="DX31" s="64">
        <v>1.3312122055873559</v>
      </c>
      <c r="DY31" s="64">
        <v>1.4468137812403363</v>
      </c>
      <c r="DZ31" s="64">
        <v>1.4678951192367493</v>
      </c>
      <c r="EA31" s="64">
        <v>1.6427163317980362</v>
      </c>
      <c r="EB31" s="64">
        <v>1.6566498079122693</v>
      </c>
      <c r="EC31" s="66">
        <v>1.9223134720778643</v>
      </c>
      <c r="ED31" s="67">
        <v>1.8380383661190514</v>
      </c>
      <c r="EE31" s="67">
        <v>2.0009365132633361</v>
      </c>
      <c r="EF31" s="67">
        <v>1.9859249823495588</v>
      </c>
      <c r="EG31" s="67">
        <v>1.9379768004046651</v>
      </c>
      <c r="EH31" s="67">
        <v>1.8361419888742418</v>
      </c>
      <c r="EI31" s="67">
        <v>1.8314508696307161</v>
      </c>
      <c r="EJ31" s="67">
        <v>1.736153530162917</v>
      </c>
      <c r="EK31" s="67">
        <v>1.9543059629532429</v>
      </c>
      <c r="EL31" s="67">
        <v>1.7035240172696988</v>
      </c>
      <c r="EM31" s="67">
        <v>1.4925707641033139</v>
      </c>
      <c r="EN31" s="67">
        <v>1.5459790268729039</v>
      </c>
      <c r="EO31" s="68">
        <v>1.5690651692452557</v>
      </c>
      <c r="EP31" s="69">
        <v>1.64590930348063</v>
      </c>
      <c r="EQ31" s="70">
        <v>1.3836017921067991</v>
      </c>
      <c r="ER31" s="70">
        <v>1.5072244664568353</v>
      </c>
      <c r="ES31" s="70">
        <v>1.3479889961589924</v>
      </c>
      <c r="ET31" s="70">
        <f>SUMPRODUCT(ET12:ET15,ET25:ET28)/SUM(ET12:ET15)</f>
        <v>1.4843182687096794</v>
      </c>
      <c r="EU31" s="70">
        <v>1.4865451565464176</v>
      </c>
      <c r="EV31" s="70">
        <v>1.5057091111300227</v>
      </c>
      <c r="EW31" s="70">
        <v>1.4237606200271054</v>
      </c>
      <c r="EX31" s="70">
        <v>1.347839598236297</v>
      </c>
      <c r="EY31" s="70">
        <v>1.4939587143607873</v>
      </c>
      <c r="EZ31" s="70">
        <v>1.4946614030911105</v>
      </c>
      <c r="FA31" s="254">
        <v>1.5991206866719248</v>
      </c>
      <c r="FB31" s="70">
        <f>SUMPRODUCT(FB12:FB15,FB25:FB28)/SUM(FB12:FB15)</f>
        <v>1.4647421425893952</v>
      </c>
      <c r="FC31" s="70">
        <v>1.547092104275277</v>
      </c>
      <c r="FD31" s="70">
        <v>1.4661224488249061</v>
      </c>
      <c r="FE31" s="70">
        <v>1.7116779754108431</v>
      </c>
      <c r="FF31" s="70">
        <v>1.3747496118794327</v>
      </c>
      <c r="FG31" s="70">
        <v>1.5291129088952129</v>
      </c>
      <c r="FH31" s="70">
        <v>2.1051493542942947</v>
      </c>
      <c r="FI31" s="70">
        <v>1.7757437525695168</v>
      </c>
      <c r="FJ31" s="70">
        <v>1.9370273336555925</v>
      </c>
      <c r="FK31" s="70">
        <v>1.7541026306866305</v>
      </c>
      <c r="FL31" s="70">
        <v>1.8841813753306882</v>
      </c>
      <c r="FM31" s="70">
        <v>2.0939832097013369</v>
      </c>
      <c r="FN31" s="70">
        <v>1.7752150760621166</v>
      </c>
      <c r="FO31" s="70">
        <v>1.6322093576806693</v>
      </c>
      <c r="FP31" s="70">
        <v>1.7187911177709139</v>
      </c>
      <c r="FQ31" s="70">
        <v>1.8413526431161926</v>
      </c>
      <c r="FR31" s="70">
        <v>1.6772183880867966</v>
      </c>
      <c r="FS31" s="70">
        <v>1.2456015566223051</v>
      </c>
      <c r="FT31" s="70">
        <v>1.4145148538169761</v>
      </c>
      <c r="FU31" s="70">
        <v>1.5182252791295945</v>
      </c>
      <c r="FV31" s="70">
        <v>1.4915922464105533</v>
      </c>
      <c r="FW31" s="70">
        <v>1.4759231999296969</v>
      </c>
      <c r="FX31" s="70">
        <v>1.3679556616360933</v>
      </c>
      <c r="FY31" s="70">
        <v>1.5602278389089308</v>
      </c>
      <c r="FZ31" s="70">
        <v>1.3261675708811955</v>
      </c>
      <c r="GA31" s="70">
        <v>1.5685852666575535</v>
      </c>
      <c r="GB31" s="70">
        <v>1.4534555842409131</v>
      </c>
      <c r="GC31" s="70">
        <v>1.8500736528099342</v>
      </c>
      <c r="GD31" s="70">
        <v>2.02190434727114</v>
      </c>
      <c r="GE31" s="70">
        <v>2.2249168559376935</v>
      </c>
      <c r="GF31" s="70">
        <v>2.1371999065170932</v>
      </c>
      <c r="GG31" s="70">
        <v>2.1581831778045357</v>
      </c>
      <c r="GH31" s="70">
        <v>2.130990623952155</v>
      </c>
      <c r="GI31" s="70">
        <v>2.2119983102896899</v>
      </c>
      <c r="GJ31" s="70">
        <v>2.5034571638892444</v>
      </c>
      <c r="GK31" s="70">
        <v>2.0934744729916912</v>
      </c>
      <c r="GL31" s="70">
        <v>1.6629341437846228</v>
      </c>
      <c r="GM31" s="70">
        <v>2.2440349174545067</v>
      </c>
      <c r="GN31" s="70">
        <v>2.0543303952888894</v>
      </c>
      <c r="GO31" s="70">
        <v>2.4792347162814492</v>
      </c>
      <c r="GP31" s="70">
        <v>2.3461779686749069</v>
      </c>
      <c r="GQ31" s="70">
        <v>1.9432117140771428</v>
      </c>
      <c r="GR31" s="70">
        <v>2.2874715216896422</v>
      </c>
      <c r="GS31" s="70">
        <v>2.0016222456126211</v>
      </c>
      <c r="GT31" s="70">
        <v>1.7136204727663249</v>
      </c>
      <c r="GU31" s="70">
        <v>1.8623855166322161</v>
      </c>
      <c r="GV31" s="70">
        <v>2.35396376186416</v>
      </c>
      <c r="GW31" s="70">
        <v>2.2952155343077072</v>
      </c>
      <c r="GX31" s="70">
        <v>2.1094223883780874</v>
      </c>
      <c r="GY31" s="70">
        <v>2.2302561585526752</v>
      </c>
      <c r="GZ31" s="70">
        <v>1.9417564159339828</v>
      </c>
      <c r="HA31" s="70">
        <v>2.0509574012360217</v>
      </c>
      <c r="HB31" s="70">
        <v>2.15388544346651</v>
      </c>
      <c r="HC31" s="70">
        <v>1.9811818519655928</v>
      </c>
      <c r="HD31" s="70">
        <v>2.1954123121250335</v>
      </c>
      <c r="HE31" s="70">
        <v>2.1705941097300321</v>
      </c>
      <c r="HF31" s="70">
        <v>1.894327315308072</v>
      </c>
      <c r="HG31" s="70">
        <v>2.4520423943716083</v>
      </c>
      <c r="HH31" s="70">
        <v>1.8578317037602929</v>
      </c>
      <c r="HI31" s="70">
        <v>2.0302334575450849</v>
      </c>
      <c r="HJ31" s="70">
        <v>1.8326274473385145</v>
      </c>
      <c r="HK31" s="70">
        <v>1.5876703855609575</v>
      </c>
      <c r="HL31" s="70">
        <v>1.4518165414812589</v>
      </c>
      <c r="HM31" s="70">
        <v>1.5779505408516068</v>
      </c>
      <c r="HN31" s="70">
        <v>1.4998912759988554</v>
      </c>
      <c r="HO31" s="70">
        <v>1.3962172972593045</v>
      </c>
      <c r="HP31" s="70">
        <v>1.4552467949931027</v>
      </c>
      <c r="HQ31" s="70">
        <v>1.4359950569862523</v>
      </c>
      <c r="HR31" s="70">
        <v>1.637835047949509</v>
      </c>
      <c r="HS31" s="70">
        <v>1.3268265615247845</v>
      </c>
      <c r="HT31" s="70">
        <v>1.5571291987404094</v>
      </c>
      <c r="HU31" s="70">
        <v>1.6552337529860948</v>
      </c>
      <c r="HV31" s="70">
        <v>1.2806476904253941</v>
      </c>
      <c r="HW31" s="70">
        <v>1.3034358280676142</v>
      </c>
    </row>
    <row r="32" spans="1:232" s="415" customFormat="1">
      <c r="A32" s="415" t="s">
        <v>315</v>
      </c>
      <c r="B32" s="417"/>
      <c r="C32" s="417"/>
      <c r="D32" s="417"/>
      <c r="E32" s="417"/>
      <c r="F32" s="417"/>
      <c r="G32" s="417"/>
      <c r="H32" s="417"/>
      <c r="I32" s="417"/>
      <c r="J32" s="417"/>
      <c r="K32" s="417"/>
      <c r="L32" s="417"/>
      <c r="M32" s="417"/>
      <c r="N32" s="417"/>
      <c r="O32" s="417"/>
      <c r="P32" s="417"/>
      <c r="Q32" s="417"/>
      <c r="R32" s="417"/>
      <c r="S32" s="417"/>
      <c r="T32" s="417"/>
      <c r="U32" s="417"/>
      <c r="V32" s="417"/>
      <c r="W32" s="417"/>
      <c r="X32" s="417"/>
      <c r="Y32" s="417"/>
      <c r="Z32" s="417"/>
      <c r="AA32" s="417"/>
      <c r="AB32" s="417"/>
      <c r="AC32" s="417"/>
      <c r="AD32" s="417"/>
      <c r="AE32" s="417"/>
      <c r="AF32" s="417"/>
      <c r="AG32" s="417"/>
      <c r="AH32" s="417"/>
      <c r="AI32" s="417"/>
      <c r="AJ32" s="417"/>
      <c r="AK32" s="417"/>
      <c r="AL32" s="417"/>
      <c r="AM32" s="417"/>
      <c r="AN32" s="417"/>
      <c r="AO32" s="417"/>
      <c r="AP32" s="417"/>
      <c r="AQ32" s="417"/>
      <c r="AR32" s="417"/>
      <c r="AS32" s="417"/>
      <c r="AT32" s="417"/>
      <c r="AU32" s="417"/>
      <c r="AV32" s="417"/>
      <c r="AW32" s="417"/>
      <c r="AX32" s="417"/>
      <c r="AY32" s="417"/>
      <c r="AZ32" s="417"/>
      <c r="BA32" s="417"/>
      <c r="BB32" s="417"/>
      <c r="BC32" s="417"/>
      <c r="BD32" s="417"/>
      <c r="BE32" s="417"/>
      <c r="BF32" s="417"/>
      <c r="BG32" s="417"/>
      <c r="BH32" s="417"/>
      <c r="BI32" s="417"/>
      <c r="BJ32" s="417"/>
      <c r="BK32" s="417"/>
      <c r="BL32" s="417"/>
      <c r="BM32" s="417"/>
      <c r="BN32" s="417"/>
      <c r="BO32" s="417"/>
      <c r="BP32" s="417"/>
      <c r="BQ32" s="417"/>
      <c r="BR32" s="417"/>
      <c r="BS32" s="417"/>
      <c r="BT32" s="417"/>
      <c r="BU32" s="417"/>
      <c r="BV32" s="417"/>
      <c r="BW32" s="417"/>
      <c r="BX32" s="417"/>
      <c r="BY32" s="417"/>
      <c r="BZ32" s="417"/>
      <c r="CA32" s="417"/>
      <c r="CB32" s="417"/>
      <c r="CC32" s="417"/>
      <c r="CD32" s="417"/>
      <c r="CE32" s="417"/>
      <c r="CF32" s="417"/>
      <c r="CG32" s="417"/>
      <c r="CH32" s="417"/>
      <c r="CI32" s="417"/>
      <c r="CJ32" s="417"/>
      <c r="CK32" s="417"/>
      <c r="CL32" s="417"/>
      <c r="CM32" s="417"/>
      <c r="CN32" s="417"/>
      <c r="CO32" s="417"/>
      <c r="CP32" s="417"/>
      <c r="CQ32" s="417"/>
      <c r="CR32" s="417"/>
      <c r="CS32" s="417"/>
      <c r="CT32" s="417"/>
      <c r="CU32" s="417"/>
      <c r="CV32" s="417"/>
      <c r="CW32" s="417"/>
      <c r="CX32" s="417"/>
      <c r="CY32" s="417"/>
      <c r="CZ32" s="417"/>
      <c r="DA32" s="417"/>
      <c r="DB32" s="417"/>
      <c r="DC32" s="417"/>
      <c r="DD32" s="417"/>
      <c r="DE32" s="417"/>
      <c r="DF32" s="417"/>
      <c r="DG32" s="417"/>
      <c r="DH32" s="417"/>
      <c r="DI32" s="417"/>
      <c r="DJ32" s="417"/>
      <c r="DK32" s="417"/>
      <c r="DL32" s="417"/>
      <c r="DM32" s="417"/>
      <c r="DN32" s="417"/>
      <c r="DO32" s="417"/>
      <c r="DP32" s="417"/>
      <c r="DQ32" s="417"/>
      <c r="DR32" s="417"/>
      <c r="DS32" s="417"/>
      <c r="DT32" s="417"/>
      <c r="DU32" s="417"/>
      <c r="DV32" s="417"/>
      <c r="DW32" s="417"/>
      <c r="DX32" s="417"/>
      <c r="DY32" s="417"/>
      <c r="DZ32" s="417"/>
      <c r="EA32" s="417"/>
      <c r="EB32" s="417"/>
      <c r="EC32" s="417"/>
      <c r="ED32" s="417"/>
      <c r="EE32" s="417"/>
      <c r="EF32" s="417"/>
      <c r="EG32" s="417"/>
      <c r="EH32" s="417"/>
      <c r="EI32" s="417"/>
      <c r="EJ32" s="417"/>
      <c r="EK32" s="417"/>
      <c r="EL32" s="417"/>
      <c r="EM32" s="417"/>
      <c r="EN32" s="417"/>
      <c r="EO32" s="417"/>
      <c r="EP32" s="417"/>
      <c r="EQ32" s="417"/>
      <c r="ER32" s="417"/>
      <c r="ES32" s="417"/>
      <c r="ET32" s="417"/>
      <c r="EU32" s="417"/>
      <c r="EV32" s="417"/>
      <c r="EW32" s="417"/>
      <c r="EX32" s="417"/>
      <c r="EY32" s="417"/>
      <c r="EZ32" s="417"/>
      <c r="FA32" s="417"/>
      <c r="FB32" s="417"/>
      <c r="FC32" s="417"/>
      <c r="FD32" s="417"/>
      <c r="FE32" s="417"/>
      <c r="FF32" s="417"/>
      <c r="FG32" s="417"/>
      <c r="FH32" s="417"/>
      <c r="FI32" s="417"/>
      <c r="FJ32" s="417"/>
      <c r="FK32" s="417"/>
      <c r="FL32" s="417"/>
      <c r="FM32" s="417"/>
      <c r="FN32" s="417"/>
      <c r="FO32" s="417"/>
      <c r="FP32" s="417"/>
      <c r="FQ32" s="417"/>
      <c r="FR32" s="417"/>
      <c r="FS32" s="417"/>
      <c r="FT32" s="417"/>
      <c r="FV32" s="25"/>
      <c r="FW32" s="25"/>
      <c r="FX32" s="484"/>
      <c r="GC32" s="494"/>
      <c r="GD32" s="494"/>
      <c r="GY32" s="484"/>
      <c r="GZ32" s="484"/>
      <c r="HA32" s="484"/>
      <c r="HB32" s="484"/>
      <c r="HC32" s="484"/>
      <c r="HD32" s="484"/>
      <c r="HE32" s="484"/>
      <c r="HF32" s="484"/>
      <c r="HG32" s="484"/>
      <c r="HH32" s="484"/>
      <c r="HI32" s="484"/>
      <c r="HJ32" s="484"/>
      <c r="HK32" s="484"/>
      <c r="HL32" s="484"/>
      <c r="HM32" s="484"/>
      <c r="HN32" s="484"/>
      <c r="HO32" s="484"/>
      <c r="HP32" s="484"/>
      <c r="HQ32" s="484"/>
      <c r="HR32" s="484"/>
      <c r="HS32" s="484"/>
      <c r="HT32" s="484"/>
      <c r="HU32" s="484"/>
      <c r="HV32" s="484"/>
      <c r="HW32" s="484"/>
    </row>
    <row r="33" spans="1:280" s="415" customFormat="1">
      <c r="A33" s="415" t="s">
        <v>316</v>
      </c>
      <c r="B33" s="417"/>
      <c r="C33" s="417"/>
      <c r="D33" s="417"/>
      <c r="E33" s="417"/>
      <c r="F33" s="417"/>
      <c r="G33" s="417"/>
      <c r="H33" s="417"/>
      <c r="I33" s="417"/>
      <c r="J33" s="417"/>
      <c r="K33" s="417"/>
      <c r="L33" s="417"/>
      <c r="M33" s="417"/>
      <c r="N33" s="417"/>
      <c r="O33" s="417"/>
      <c r="P33" s="417"/>
      <c r="Q33" s="417"/>
      <c r="R33" s="417"/>
      <c r="S33" s="417"/>
      <c r="T33" s="417"/>
      <c r="U33" s="417"/>
      <c r="V33" s="417"/>
      <c r="W33" s="417"/>
      <c r="X33" s="417"/>
      <c r="Y33" s="417"/>
      <c r="Z33" s="417"/>
      <c r="AA33" s="417"/>
      <c r="AB33" s="417"/>
      <c r="AC33" s="417"/>
      <c r="AD33" s="417"/>
      <c r="AE33" s="417"/>
      <c r="AF33" s="417"/>
      <c r="AG33" s="417"/>
      <c r="AH33" s="417"/>
      <c r="AI33" s="417"/>
      <c r="AJ33" s="417"/>
      <c r="AK33" s="417"/>
      <c r="AL33" s="417"/>
      <c r="AM33" s="417"/>
      <c r="AN33" s="417"/>
      <c r="AO33" s="417"/>
      <c r="AP33" s="417"/>
      <c r="AQ33" s="417"/>
      <c r="AR33" s="417"/>
      <c r="AS33" s="417"/>
      <c r="AT33" s="417"/>
      <c r="AU33" s="417"/>
      <c r="AV33" s="417"/>
      <c r="AW33" s="417"/>
      <c r="AX33" s="417"/>
      <c r="AY33" s="417"/>
      <c r="AZ33" s="417"/>
      <c r="BA33" s="417"/>
      <c r="BB33" s="417"/>
      <c r="BC33" s="417"/>
      <c r="BD33" s="417"/>
      <c r="BE33" s="417"/>
      <c r="BF33" s="417"/>
      <c r="BG33" s="417"/>
      <c r="BH33" s="417"/>
      <c r="BI33" s="417"/>
      <c r="BJ33" s="417"/>
      <c r="BK33" s="417"/>
      <c r="BL33" s="417"/>
      <c r="BM33" s="417"/>
      <c r="BN33" s="417"/>
      <c r="BO33" s="417"/>
      <c r="BP33" s="417"/>
      <c r="BQ33" s="417"/>
      <c r="BR33" s="417"/>
      <c r="BS33" s="417"/>
      <c r="BT33" s="417"/>
      <c r="BU33" s="417"/>
      <c r="BV33" s="417"/>
      <c r="BW33" s="417"/>
      <c r="BX33" s="417"/>
      <c r="BY33" s="417"/>
      <c r="BZ33" s="417"/>
      <c r="CA33" s="417"/>
      <c r="CB33" s="417"/>
      <c r="CC33" s="417"/>
      <c r="CD33" s="417"/>
      <c r="CE33" s="417"/>
      <c r="CF33" s="417"/>
      <c r="CG33" s="417"/>
      <c r="CH33" s="417"/>
      <c r="CI33" s="417"/>
      <c r="CJ33" s="417"/>
      <c r="CK33" s="417"/>
      <c r="CL33" s="417"/>
      <c r="CM33" s="417"/>
      <c r="CN33" s="417"/>
      <c r="CO33" s="417"/>
      <c r="CP33" s="417"/>
      <c r="CQ33" s="417"/>
      <c r="CR33" s="417"/>
      <c r="CS33" s="417"/>
      <c r="CT33" s="417"/>
      <c r="CU33" s="417"/>
      <c r="CV33" s="417"/>
      <c r="CW33" s="417"/>
      <c r="CX33" s="417"/>
      <c r="CY33" s="417"/>
      <c r="CZ33" s="417"/>
      <c r="DA33" s="417"/>
      <c r="DB33" s="417"/>
      <c r="DC33" s="417"/>
      <c r="DD33" s="417"/>
      <c r="DE33" s="417"/>
      <c r="DF33" s="417"/>
      <c r="DG33" s="417"/>
      <c r="DH33" s="417"/>
      <c r="DI33" s="417"/>
      <c r="DJ33" s="417"/>
      <c r="DK33" s="417"/>
      <c r="DL33" s="417"/>
      <c r="DM33" s="417"/>
      <c r="DN33" s="417"/>
      <c r="DO33" s="417"/>
      <c r="DP33" s="417"/>
      <c r="DQ33" s="417"/>
      <c r="DR33" s="417"/>
      <c r="DS33" s="417"/>
      <c r="DT33" s="417"/>
      <c r="DU33" s="417"/>
      <c r="DV33" s="417"/>
      <c r="DW33" s="417"/>
      <c r="DX33" s="417"/>
      <c r="DY33" s="417"/>
      <c r="DZ33" s="417"/>
      <c r="EA33" s="417"/>
      <c r="EB33" s="417"/>
      <c r="EC33" s="417"/>
      <c r="ED33" s="417"/>
      <c r="EE33" s="417"/>
      <c r="EF33" s="417"/>
      <c r="EG33" s="417"/>
      <c r="EH33" s="417"/>
      <c r="EI33" s="417"/>
      <c r="EJ33" s="417"/>
      <c r="EK33" s="417"/>
      <c r="EL33" s="417"/>
      <c r="EM33" s="417"/>
      <c r="EN33" s="417"/>
      <c r="EO33" s="417"/>
      <c r="EP33" s="417"/>
      <c r="EQ33" s="417"/>
      <c r="ER33" s="417"/>
      <c r="ES33" s="417"/>
      <c r="ET33" s="417"/>
      <c r="EU33" s="417"/>
      <c r="EV33" s="417"/>
      <c r="EW33" s="417"/>
      <c r="EX33" s="417"/>
      <c r="EY33" s="417"/>
      <c r="EZ33" s="417"/>
      <c r="FA33" s="417"/>
      <c r="FB33" s="417"/>
      <c r="FC33" s="417"/>
      <c r="FD33" s="417"/>
      <c r="FE33" s="417"/>
      <c r="FF33" s="417"/>
      <c r="FG33" s="417"/>
      <c r="FH33" s="417"/>
      <c r="FI33" s="417"/>
      <c r="FJ33" s="417"/>
      <c r="FK33" s="417"/>
      <c r="FL33" s="417"/>
      <c r="FM33" s="417"/>
      <c r="FN33" s="417"/>
      <c r="FO33" s="417"/>
      <c r="FP33" s="417"/>
      <c r="FQ33" s="417"/>
      <c r="FR33" s="417"/>
      <c r="FS33" s="417"/>
      <c r="FT33" s="417"/>
      <c r="FV33" s="25"/>
      <c r="FW33" s="25"/>
      <c r="GC33" s="494"/>
      <c r="GD33" s="494"/>
    </row>
    <row r="34" spans="1:280" s="415" customFormat="1">
      <c r="A34" s="415" t="s">
        <v>317</v>
      </c>
      <c r="B34" s="417"/>
      <c r="C34" s="417"/>
      <c r="D34" s="417"/>
      <c r="E34" s="417"/>
      <c r="F34" s="417"/>
      <c r="G34" s="417"/>
      <c r="H34" s="417"/>
      <c r="I34" s="417"/>
      <c r="J34" s="417"/>
      <c r="K34" s="417"/>
      <c r="L34" s="417"/>
      <c r="M34" s="417"/>
      <c r="N34" s="417"/>
      <c r="O34" s="417"/>
      <c r="P34" s="417"/>
      <c r="Q34" s="417"/>
      <c r="R34" s="417"/>
      <c r="S34" s="417"/>
      <c r="T34" s="417"/>
      <c r="U34" s="417"/>
      <c r="V34" s="417"/>
      <c r="W34" s="417"/>
      <c r="X34" s="417"/>
      <c r="Y34" s="417"/>
      <c r="Z34" s="417"/>
      <c r="AA34" s="417"/>
      <c r="AB34" s="417"/>
      <c r="AC34" s="417"/>
      <c r="AD34" s="417"/>
      <c r="AE34" s="417"/>
      <c r="AF34" s="417"/>
      <c r="AG34" s="417"/>
      <c r="AH34" s="417"/>
      <c r="AI34" s="417"/>
      <c r="AJ34" s="417"/>
      <c r="AK34" s="417"/>
      <c r="AL34" s="417"/>
      <c r="AM34" s="417"/>
      <c r="AN34" s="417"/>
      <c r="AO34" s="417"/>
      <c r="AP34" s="417"/>
      <c r="AQ34" s="417"/>
      <c r="AR34" s="417"/>
      <c r="AS34" s="417"/>
      <c r="AT34" s="417"/>
      <c r="AU34" s="417"/>
      <c r="AV34" s="417"/>
      <c r="AW34" s="417"/>
      <c r="AX34" s="417"/>
      <c r="AY34" s="417"/>
      <c r="AZ34" s="417"/>
      <c r="BA34" s="417"/>
      <c r="BB34" s="417"/>
      <c r="BC34" s="417"/>
      <c r="BD34" s="417"/>
      <c r="BE34" s="417"/>
      <c r="BF34" s="417"/>
      <c r="BG34" s="417"/>
      <c r="BH34" s="417"/>
      <c r="BI34" s="417"/>
      <c r="BJ34" s="417"/>
      <c r="BK34" s="417"/>
      <c r="BL34" s="417"/>
      <c r="BM34" s="417"/>
      <c r="BN34" s="417"/>
      <c r="BO34" s="417"/>
      <c r="BP34" s="417"/>
      <c r="BQ34" s="417"/>
      <c r="BR34" s="417"/>
      <c r="BS34" s="417"/>
      <c r="BT34" s="417"/>
      <c r="BU34" s="417"/>
      <c r="BV34" s="417"/>
      <c r="BW34" s="417"/>
      <c r="BX34" s="417"/>
      <c r="BY34" s="417"/>
      <c r="BZ34" s="417"/>
      <c r="CA34" s="417"/>
      <c r="CB34" s="417"/>
      <c r="CC34" s="417"/>
      <c r="CD34" s="417"/>
      <c r="CE34" s="417"/>
      <c r="CF34" s="417"/>
      <c r="CG34" s="417"/>
      <c r="CH34" s="417"/>
      <c r="CI34" s="417"/>
      <c r="CJ34" s="417"/>
      <c r="CK34" s="417"/>
      <c r="CL34" s="417"/>
      <c r="CM34" s="417"/>
      <c r="CN34" s="417"/>
      <c r="CO34" s="417"/>
      <c r="CP34" s="417"/>
      <c r="CQ34" s="417"/>
      <c r="CR34" s="417"/>
      <c r="CS34" s="417"/>
      <c r="CT34" s="417"/>
      <c r="CU34" s="417"/>
      <c r="CV34" s="417"/>
      <c r="CW34" s="417"/>
      <c r="CX34" s="417"/>
      <c r="CY34" s="417"/>
      <c r="CZ34" s="417"/>
      <c r="DA34" s="417"/>
      <c r="DB34" s="417"/>
      <c r="DC34" s="417"/>
      <c r="DD34" s="417"/>
      <c r="DE34" s="417"/>
      <c r="DF34" s="417"/>
      <c r="DG34" s="417"/>
      <c r="DH34" s="417"/>
      <c r="DI34" s="417"/>
      <c r="DJ34" s="417"/>
      <c r="DK34" s="417"/>
      <c r="DL34" s="417"/>
      <c r="DM34" s="417"/>
      <c r="DN34" s="417"/>
      <c r="DO34" s="417"/>
      <c r="DP34" s="417"/>
      <c r="DQ34" s="417"/>
      <c r="DR34" s="417"/>
      <c r="DS34" s="417"/>
      <c r="DT34" s="417"/>
      <c r="DU34" s="417"/>
      <c r="DV34" s="417"/>
      <c r="DW34" s="417"/>
      <c r="DX34" s="417"/>
      <c r="DY34" s="417"/>
      <c r="DZ34" s="417"/>
      <c r="EA34" s="417"/>
      <c r="EB34" s="417"/>
      <c r="EC34" s="417"/>
      <c r="ED34" s="417"/>
      <c r="EE34" s="417"/>
      <c r="EF34" s="417"/>
      <c r="EG34" s="417"/>
      <c r="EH34" s="417"/>
      <c r="EI34" s="417"/>
      <c r="EJ34" s="417"/>
      <c r="EK34" s="417"/>
      <c r="EL34" s="417"/>
      <c r="EM34" s="417"/>
      <c r="EN34" s="417"/>
      <c r="EO34" s="417"/>
      <c r="EP34" s="417"/>
      <c r="EQ34" s="417"/>
      <c r="ER34" s="417"/>
      <c r="ES34" s="417"/>
      <c r="ET34" s="417"/>
      <c r="EU34" s="417"/>
      <c r="EV34" s="417"/>
      <c r="EW34" s="417"/>
      <c r="EX34" s="417"/>
      <c r="EY34" s="417"/>
      <c r="EZ34" s="417"/>
      <c r="FA34" s="417"/>
      <c r="FB34" s="417"/>
      <c r="FC34" s="417"/>
      <c r="FD34" s="417"/>
      <c r="FE34" s="417"/>
      <c r="FF34" s="417"/>
      <c r="FG34" s="417"/>
      <c r="FH34" s="417"/>
      <c r="FI34" s="417"/>
      <c r="FJ34" s="417"/>
      <c r="FK34" s="417"/>
      <c r="FL34" s="417"/>
      <c r="FM34" s="417"/>
      <c r="FN34" s="417"/>
      <c r="FO34" s="417"/>
      <c r="FP34" s="417"/>
      <c r="FQ34" s="417"/>
      <c r="FR34" s="417"/>
      <c r="FS34" s="417"/>
      <c r="FT34" s="417"/>
      <c r="FU34" s="25"/>
      <c r="FV34" s="25"/>
      <c r="GC34" s="494"/>
      <c r="GD34" s="494"/>
    </row>
    <row r="35" spans="1:280" ht="12.75" customHeight="1">
      <c r="A35" s="285"/>
      <c r="B35" s="437"/>
      <c r="C35" s="437"/>
      <c r="D35" s="437"/>
      <c r="E35" s="437"/>
      <c r="F35" s="437"/>
      <c r="G35" s="437"/>
      <c r="H35" s="437"/>
      <c r="I35" s="437"/>
      <c r="J35" s="437"/>
      <c r="K35" s="437"/>
      <c r="L35" s="437"/>
      <c r="M35" s="437"/>
      <c r="N35" s="437"/>
      <c r="O35" s="437"/>
      <c r="P35" s="437"/>
      <c r="Q35" s="437"/>
      <c r="R35" s="437"/>
      <c r="S35" s="437"/>
      <c r="T35" s="437"/>
      <c r="U35" s="437"/>
      <c r="V35" s="437"/>
      <c r="W35" s="437"/>
      <c r="X35" s="437"/>
      <c r="Y35" s="437"/>
      <c r="Z35" s="437"/>
      <c r="AA35" s="437"/>
      <c r="AB35" s="437"/>
      <c r="AC35" s="437"/>
      <c r="AD35" s="437"/>
      <c r="AE35" s="437"/>
      <c r="AF35" s="437"/>
      <c r="AG35" s="437"/>
      <c r="AH35" s="437"/>
      <c r="AI35" s="437"/>
      <c r="AJ35" s="437"/>
      <c r="AK35" s="437"/>
      <c r="AL35" s="437"/>
      <c r="AM35" s="437"/>
      <c r="AN35" s="437"/>
      <c r="AO35" s="437"/>
      <c r="AP35" s="437"/>
      <c r="AQ35" s="437"/>
      <c r="AR35" s="437"/>
      <c r="AS35" s="437"/>
      <c r="AT35" s="437"/>
      <c r="AU35" s="437"/>
      <c r="AV35" s="437"/>
      <c r="AW35" s="437"/>
      <c r="AX35" s="437"/>
      <c r="AY35" s="437"/>
      <c r="AZ35" s="437"/>
      <c r="BA35" s="437"/>
      <c r="BB35" s="437"/>
      <c r="BC35" s="437"/>
      <c r="BD35" s="437"/>
      <c r="BE35" s="437"/>
      <c r="BF35" s="437"/>
      <c r="BG35" s="437"/>
      <c r="BH35" s="437"/>
      <c r="BI35" s="437"/>
      <c r="BJ35" s="437"/>
      <c r="BK35" s="437"/>
      <c r="BL35" s="437"/>
      <c r="BM35" s="437"/>
      <c r="BN35" s="437"/>
      <c r="BO35" s="437"/>
      <c r="BP35" s="437"/>
      <c r="BQ35" s="437"/>
      <c r="BR35" s="437"/>
      <c r="BS35" s="437"/>
      <c r="BT35" s="437"/>
      <c r="BU35" s="437"/>
      <c r="BV35" s="437"/>
      <c r="BW35" s="437"/>
      <c r="BX35" s="437"/>
      <c r="BY35" s="437"/>
      <c r="BZ35" s="437"/>
      <c r="CA35" s="437"/>
      <c r="CB35" s="437"/>
      <c r="CC35" s="437"/>
      <c r="CD35" s="437"/>
      <c r="CE35" s="437"/>
      <c r="CF35" s="437"/>
      <c r="CG35" s="437"/>
      <c r="CH35" s="437"/>
      <c r="CI35" s="437"/>
      <c r="CJ35" s="437"/>
      <c r="CK35" s="437"/>
      <c r="CL35" s="437"/>
      <c r="CM35" s="437"/>
      <c r="CN35" s="437"/>
      <c r="CO35" s="437"/>
      <c r="CP35" s="437"/>
      <c r="CQ35" s="437"/>
      <c r="CR35" s="437"/>
      <c r="CS35" s="437"/>
      <c r="CT35" s="437"/>
      <c r="CU35" s="437"/>
      <c r="CV35" s="437"/>
      <c r="CW35" s="437"/>
      <c r="CX35" s="437"/>
      <c r="CY35" s="437"/>
      <c r="CZ35" s="437"/>
      <c r="DA35" s="437"/>
      <c r="DB35" s="437"/>
      <c r="DC35" s="437"/>
      <c r="DD35" s="437"/>
      <c r="DE35" s="437"/>
      <c r="DF35" s="437"/>
      <c r="DG35" s="437"/>
      <c r="DH35" s="437"/>
      <c r="DI35" s="437"/>
      <c r="DJ35" s="437"/>
      <c r="DK35" s="437"/>
      <c r="DL35" s="437"/>
      <c r="DM35" s="437"/>
      <c r="DN35" s="437"/>
      <c r="DO35" s="437"/>
      <c r="DP35" s="437"/>
      <c r="DQ35" s="437"/>
      <c r="DR35" s="437"/>
      <c r="DS35" s="437"/>
      <c r="DT35" s="437"/>
      <c r="DU35" s="437"/>
      <c r="DV35" s="437"/>
      <c r="DW35" s="437"/>
      <c r="DX35" s="437"/>
      <c r="DY35" s="437"/>
      <c r="DZ35" s="437"/>
      <c r="EA35" s="437"/>
      <c r="EB35" s="437"/>
      <c r="EC35" s="437"/>
      <c r="ED35" s="437"/>
      <c r="EE35" s="437"/>
      <c r="EF35" s="437"/>
      <c r="EG35" s="437"/>
      <c r="EH35" s="437"/>
      <c r="EI35" s="437"/>
      <c r="EJ35" s="437"/>
      <c r="EK35" s="437"/>
      <c r="EL35" s="437"/>
      <c r="EM35" s="437"/>
      <c r="EN35" s="437"/>
      <c r="EO35" s="437"/>
      <c r="EP35" s="437"/>
      <c r="EQ35" s="437"/>
      <c r="ER35" s="437"/>
      <c r="ES35" s="437"/>
      <c r="ET35" s="437"/>
      <c r="EU35" s="437"/>
      <c r="EV35" s="437"/>
      <c r="EW35" s="437"/>
      <c r="EX35" s="437"/>
      <c r="EY35" s="437"/>
      <c r="EZ35" s="437"/>
      <c r="FA35" s="437"/>
      <c r="FB35" s="437"/>
      <c r="FC35" s="437"/>
      <c r="FD35" s="437"/>
      <c r="FE35" s="437"/>
      <c r="FF35" s="437"/>
      <c r="FG35" s="437"/>
      <c r="FH35" s="437"/>
      <c r="FI35" s="437"/>
      <c r="FJ35" s="437"/>
      <c r="FK35" s="437"/>
      <c r="FL35" s="437"/>
      <c r="FM35" s="437"/>
      <c r="FN35" s="437"/>
      <c r="FO35" s="437"/>
      <c r="FP35" s="437"/>
      <c r="FQ35" s="437"/>
      <c r="FR35" s="437"/>
      <c r="FS35" s="437"/>
      <c r="FT35" s="437"/>
      <c r="GC35" s="494"/>
      <c r="GD35" s="494"/>
    </row>
    <row r="36" spans="1:280" ht="12.75" customHeight="1">
      <c r="B36" s="436"/>
      <c r="C36" s="436"/>
      <c r="D36" s="436"/>
      <c r="E36" s="436"/>
      <c r="F36" s="436"/>
      <c r="G36" s="436"/>
      <c r="H36" s="436"/>
      <c r="I36" s="436"/>
      <c r="J36" s="436"/>
      <c r="K36" s="436"/>
      <c r="L36" s="436"/>
      <c r="M36" s="436"/>
      <c r="N36" s="436"/>
      <c r="O36" s="436"/>
      <c r="P36" s="436"/>
      <c r="Q36" s="436"/>
      <c r="R36" s="436"/>
      <c r="S36" s="436"/>
      <c r="T36" s="436"/>
      <c r="U36" s="436"/>
      <c r="V36" s="436"/>
      <c r="W36" s="436"/>
      <c r="X36" s="436"/>
      <c r="Y36" s="436"/>
      <c r="Z36" s="436"/>
      <c r="AA36" s="436"/>
      <c r="AB36" s="436"/>
      <c r="AC36" s="436"/>
      <c r="AD36" s="436"/>
      <c r="AE36" s="436"/>
      <c r="AF36" s="436"/>
      <c r="AG36" s="436"/>
      <c r="AH36" s="436"/>
      <c r="AI36" s="436"/>
      <c r="AJ36" s="436"/>
      <c r="AK36" s="436"/>
      <c r="AL36" s="436"/>
      <c r="AM36" s="436"/>
      <c r="AN36" s="436"/>
      <c r="AO36" s="436"/>
      <c r="AP36" s="436"/>
      <c r="AQ36" s="436"/>
      <c r="AR36" s="436"/>
      <c r="AS36" s="436"/>
      <c r="AT36" s="436"/>
      <c r="AU36" s="436"/>
      <c r="AV36" s="436"/>
      <c r="AW36" s="436"/>
      <c r="AX36" s="436"/>
      <c r="AY36" s="436"/>
      <c r="AZ36" s="436"/>
      <c r="BA36" s="436"/>
      <c r="BB36" s="436"/>
      <c r="BC36" s="436"/>
      <c r="BD36" s="436"/>
      <c r="BE36" s="436"/>
      <c r="BF36" s="436"/>
      <c r="BG36" s="436"/>
      <c r="BH36" s="436"/>
      <c r="BI36" s="436"/>
      <c r="BJ36" s="436"/>
      <c r="BK36" s="436"/>
      <c r="BL36" s="436"/>
      <c r="BM36" s="436"/>
      <c r="BN36" s="436"/>
      <c r="BO36" s="436"/>
      <c r="BP36" s="436"/>
      <c r="BQ36" s="436"/>
      <c r="BR36" s="436"/>
      <c r="BS36" s="436"/>
      <c r="BT36" s="436"/>
      <c r="BU36" s="436"/>
      <c r="BV36" s="436"/>
      <c r="BW36" s="436"/>
      <c r="BX36" s="436"/>
      <c r="BY36" s="436"/>
      <c r="BZ36" s="436"/>
      <c r="CA36" s="436"/>
      <c r="CB36" s="436"/>
      <c r="CC36" s="436"/>
      <c r="CD36" s="436"/>
      <c r="CE36" s="436"/>
      <c r="CF36" s="436"/>
      <c r="CG36" s="436"/>
      <c r="CH36" s="436"/>
      <c r="CI36" s="436"/>
      <c r="CJ36" s="436"/>
      <c r="CK36" s="436"/>
      <c r="CL36" s="436"/>
      <c r="CM36" s="436"/>
      <c r="CN36" s="436"/>
      <c r="CO36" s="436"/>
      <c r="CP36" s="436"/>
      <c r="CQ36" s="436"/>
      <c r="CR36" s="436"/>
      <c r="CS36" s="436"/>
      <c r="CT36" s="436"/>
      <c r="CU36" s="436"/>
      <c r="CV36" s="436"/>
      <c r="CW36" s="436"/>
      <c r="CX36" s="436"/>
      <c r="CY36" s="436"/>
      <c r="CZ36" s="436"/>
      <c r="DA36" s="436"/>
      <c r="DB36" s="436"/>
      <c r="DC36" s="436"/>
      <c r="DD36" s="436"/>
      <c r="DE36" s="436"/>
      <c r="DF36" s="436"/>
      <c r="DG36" s="436"/>
      <c r="DH36" s="436"/>
      <c r="DI36" s="436"/>
      <c r="DJ36" s="436"/>
      <c r="DK36" s="436"/>
      <c r="DL36" s="436"/>
      <c r="DM36" s="436"/>
      <c r="DN36" s="436"/>
      <c r="DO36" s="436"/>
      <c r="DP36" s="436"/>
      <c r="DQ36" s="436"/>
      <c r="DR36" s="436"/>
      <c r="DS36" s="436"/>
      <c r="DT36" s="436"/>
      <c r="DU36" s="436"/>
      <c r="DV36" s="436"/>
      <c r="DW36" s="436"/>
      <c r="DX36" s="436"/>
      <c r="DY36" s="436"/>
      <c r="DZ36" s="436"/>
      <c r="EA36" s="436"/>
      <c r="EB36" s="436"/>
      <c r="EC36" s="436"/>
      <c r="ED36" s="436"/>
      <c r="EE36" s="436"/>
      <c r="EF36" s="436"/>
      <c r="EG36" s="436"/>
      <c r="EH36" s="436"/>
      <c r="EI36" s="436"/>
      <c r="EJ36" s="436"/>
      <c r="EK36" s="436"/>
      <c r="EL36" s="436"/>
      <c r="EM36" s="436"/>
      <c r="EN36" s="436"/>
      <c r="EO36" s="436"/>
      <c r="EP36" s="436"/>
      <c r="EQ36" s="436"/>
      <c r="ER36" s="436"/>
      <c r="ES36" s="436"/>
      <c r="ET36" s="436"/>
      <c r="EU36" s="436"/>
      <c r="EV36" s="436"/>
      <c r="EW36" s="436"/>
      <c r="EX36" s="436"/>
      <c r="EY36" s="436"/>
      <c r="EZ36" s="436"/>
      <c r="FA36" s="436"/>
      <c r="FB36" s="436"/>
      <c r="FC36" s="436"/>
      <c r="FD36" s="436"/>
      <c r="FE36" s="436"/>
      <c r="FF36" s="436"/>
      <c r="FG36" s="436"/>
      <c r="FH36" s="436"/>
      <c r="FI36" s="436"/>
      <c r="FJ36" s="436"/>
      <c r="FK36" s="436"/>
      <c r="FL36" s="436"/>
      <c r="FM36" s="436"/>
      <c r="FN36" s="436"/>
      <c r="FO36" s="436"/>
      <c r="FP36" s="436"/>
      <c r="FQ36" s="436"/>
      <c r="FR36" s="436"/>
      <c r="FS36" s="436"/>
      <c r="FT36" s="436"/>
      <c r="GC36" s="495"/>
      <c r="GD36" s="495"/>
    </row>
    <row r="37" spans="1:280" ht="15.5">
      <c r="A37" s="411" t="s">
        <v>288</v>
      </c>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4"/>
      <c r="BQ37" s="114"/>
      <c r="BR37" s="114"/>
      <c r="BS37" s="114"/>
      <c r="BT37" s="114"/>
      <c r="BU37" s="114"/>
    </row>
    <row r="38" spans="1:280">
      <c r="A38" s="372"/>
      <c r="B38" s="225">
        <v>38353</v>
      </c>
      <c r="C38" s="225">
        <v>38384</v>
      </c>
      <c r="D38" s="225">
        <v>38412</v>
      </c>
      <c r="E38" s="225">
        <v>38443</v>
      </c>
      <c r="F38" s="225">
        <v>38473</v>
      </c>
      <c r="G38" s="225">
        <v>38504</v>
      </c>
      <c r="H38" s="225">
        <v>38534</v>
      </c>
      <c r="I38" s="225">
        <v>38565</v>
      </c>
      <c r="J38" s="225">
        <v>38596</v>
      </c>
      <c r="K38" s="225">
        <v>38626</v>
      </c>
      <c r="L38" s="225">
        <v>38657</v>
      </c>
      <c r="M38" s="225">
        <v>38687</v>
      </c>
      <c r="N38" s="225">
        <v>38718</v>
      </c>
      <c r="O38" s="225">
        <v>38749</v>
      </c>
      <c r="P38" s="225">
        <v>38777</v>
      </c>
      <c r="Q38" s="225">
        <v>38808</v>
      </c>
      <c r="R38" s="225">
        <v>38838</v>
      </c>
      <c r="S38" s="225">
        <v>38869</v>
      </c>
      <c r="T38" s="225">
        <v>38899</v>
      </c>
      <c r="U38" s="225">
        <v>38930</v>
      </c>
      <c r="V38" s="225">
        <v>38961</v>
      </c>
      <c r="W38" s="225">
        <v>38991</v>
      </c>
      <c r="X38" s="225">
        <v>39022</v>
      </c>
      <c r="Y38" s="225">
        <v>39052</v>
      </c>
      <c r="Z38" s="225">
        <v>39083</v>
      </c>
      <c r="AA38" s="225">
        <v>39114</v>
      </c>
      <c r="AB38" s="225">
        <v>39142</v>
      </c>
      <c r="AC38" s="225">
        <v>39173</v>
      </c>
      <c r="AD38" s="225">
        <v>39203</v>
      </c>
      <c r="AE38" s="225">
        <v>39234</v>
      </c>
      <c r="AF38" s="225">
        <v>39264</v>
      </c>
      <c r="AG38" s="225">
        <v>39295</v>
      </c>
      <c r="AH38" s="225">
        <v>39326</v>
      </c>
      <c r="AI38" s="225">
        <v>39356</v>
      </c>
      <c r="AJ38" s="225">
        <v>39387</v>
      </c>
      <c r="AK38" s="225">
        <v>39417</v>
      </c>
      <c r="AL38" s="225">
        <v>39448</v>
      </c>
      <c r="AM38" s="225">
        <v>39479</v>
      </c>
      <c r="AN38" s="225">
        <v>39508</v>
      </c>
      <c r="AO38" s="225">
        <v>39539</v>
      </c>
      <c r="AP38" s="225">
        <v>39569</v>
      </c>
      <c r="AQ38" s="225">
        <v>39600</v>
      </c>
      <c r="AR38" s="225">
        <v>39630</v>
      </c>
      <c r="AS38" s="225">
        <v>39661</v>
      </c>
      <c r="AT38" s="225">
        <v>39692</v>
      </c>
      <c r="AU38" s="225">
        <v>39722</v>
      </c>
      <c r="AV38" s="225">
        <v>39753</v>
      </c>
      <c r="AW38" s="225">
        <v>39783</v>
      </c>
      <c r="AX38" s="225">
        <v>39814</v>
      </c>
      <c r="AY38" s="225">
        <v>39845</v>
      </c>
      <c r="AZ38" s="225">
        <v>39873</v>
      </c>
      <c r="BA38" s="225">
        <v>39904</v>
      </c>
      <c r="BB38" s="225">
        <v>39934</v>
      </c>
      <c r="BC38" s="225">
        <v>39965</v>
      </c>
      <c r="BD38" s="225">
        <v>39995</v>
      </c>
      <c r="BE38" s="225">
        <v>40026</v>
      </c>
      <c r="BF38" s="225">
        <v>40057</v>
      </c>
      <c r="BG38" s="225">
        <v>40087</v>
      </c>
      <c r="BH38" s="225">
        <v>40118</v>
      </c>
      <c r="BI38" s="225">
        <v>40148</v>
      </c>
      <c r="BJ38" s="225">
        <v>40179</v>
      </c>
      <c r="BK38" s="225">
        <v>40210</v>
      </c>
      <c r="BL38" s="225">
        <v>40238</v>
      </c>
      <c r="BM38" s="225">
        <v>40269</v>
      </c>
      <c r="BN38" s="225">
        <v>40299</v>
      </c>
      <c r="BO38" s="225">
        <v>40330</v>
      </c>
      <c r="BP38" s="225">
        <v>40360</v>
      </c>
      <c r="BQ38" s="225">
        <v>40391</v>
      </c>
      <c r="BR38" s="225">
        <v>40422</v>
      </c>
      <c r="BS38" s="225">
        <v>40452</v>
      </c>
      <c r="BT38" s="225">
        <v>40483</v>
      </c>
      <c r="BU38" s="225">
        <v>40513</v>
      </c>
      <c r="BV38" s="225">
        <v>40544</v>
      </c>
      <c r="BW38" s="225">
        <v>40575</v>
      </c>
      <c r="BX38" s="225">
        <v>40603</v>
      </c>
      <c r="BY38" s="225">
        <v>40634</v>
      </c>
      <c r="BZ38" s="225">
        <v>40664</v>
      </c>
      <c r="CA38" s="225">
        <v>40695</v>
      </c>
      <c r="CB38" s="225">
        <v>40725</v>
      </c>
      <c r="CC38" s="225">
        <v>40756</v>
      </c>
      <c r="CD38" s="225">
        <v>40787</v>
      </c>
      <c r="CE38" s="225">
        <v>40817</v>
      </c>
      <c r="CF38" s="225">
        <v>40848</v>
      </c>
      <c r="CG38" s="225">
        <v>40878</v>
      </c>
      <c r="CH38" s="225">
        <v>40909</v>
      </c>
      <c r="CI38" s="225">
        <v>40940</v>
      </c>
      <c r="CJ38" s="225">
        <v>40969</v>
      </c>
      <c r="CK38" s="225">
        <v>41000</v>
      </c>
      <c r="CL38" s="225">
        <v>41030</v>
      </c>
      <c r="CM38" s="225">
        <v>41061</v>
      </c>
      <c r="CN38" s="225">
        <v>41091</v>
      </c>
      <c r="CO38" s="225">
        <v>41122</v>
      </c>
      <c r="CP38" s="225">
        <v>41153</v>
      </c>
      <c r="CQ38" s="225">
        <v>41183</v>
      </c>
      <c r="CR38" s="225">
        <v>41214</v>
      </c>
      <c r="CS38" s="225">
        <v>41244</v>
      </c>
      <c r="CT38" s="225">
        <v>41275</v>
      </c>
      <c r="CU38" s="225">
        <v>41306</v>
      </c>
      <c r="CV38" s="225">
        <v>41334</v>
      </c>
      <c r="CW38" s="225">
        <v>41365</v>
      </c>
      <c r="CX38" s="225">
        <v>41395</v>
      </c>
      <c r="CY38" s="225">
        <v>41426</v>
      </c>
      <c r="CZ38" s="225">
        <v>41456</v>
      </c>
      <c r="DA38" s="225">
        <v>41487</v>
      </c>
      <c r="DB38" s="225">
        <v>41518</v>
      </c>
      <c r="DC38" s="225">
        <v>41548</v>
      </c>
      <c r="DD38" s="225">
        <v>41579</v>
      </c>
      <c r="DE38" s="225">
        <v>41609</v>
      </c>
      <c r="DF38" s="225">
        <v>41640</v>
      </c>
      <c r="DG38" s="225">
        <v>41671</v>
      </c>
      <c r="DH38" s="225">
        <v>41699</v>
      </c>
      <c r="DI38" s="225">
        <v>41730</v>
      </c>
      <c r="DJ38" s="225">
        <v>41760</v>
      </c>
      <c r="DK38" s="225">
        <v>41791</v>
      </c>
      <c r="DL38" s="225">
        <v>41821</v>
      </c>
      <c r="DM38" s="225">
        <v>41852</v>
      </c>
      <c r="DN38" s="225">
        <v>41883</v>
      </c>
      <c r="DO38" s="225">
        <v>41913</v>
      </c>
      <c r="DP38" s="225">
        <v>41944</v>
      </c>
      <c r="DQ38" s="225">
        <v>41974</v>
      </c>
      <c r="DR38" s="225">
        <v>42005</v>
      </c>
      <c r="DS38" s="225">
        <v>42036</v>
      </c>
      <c r="DT38" s="225">
        <v>42064</v>
      </c>
      <c r="DU38" s="225">
        <v>42095</v>
      </c>
      <c r="DV38" s="225">
        <v>42125</v>
      </c>
      <c r="DW38" s="225">
        <v>42156</v>
      </c>
      <c r="DX38" s="225">
        <v>42186</v>
      </c>
      <c r="DY38" s="225">
        <v>42217</v>
      </c>
      <c r="DZ38" s="225">
        <v>42248</v>
      </c>
      <c r="EA38" s="225">
        <v>42278</v>
      </c>
      <c r="EB38" s="225">
        <v>42309</v>
      </c>
      <c r="EC38" s="225">
        <v>42339</v>
      </c>
      <c r="ED38" s="225">
        <v>42370</v>
      </c>
      <c r="EE38" s="225">
        <v>42401</v>
      </c>
      <c r="EF38" s="225">
        <v>42430</v>
      </c>
      <c r="EG38" s="225">
        <v>42461</v>
      </c>
      <c r="EH38" s="225">
        <v>42491</v>
      </c>
      <c r="EI38" s="225">
        <v>42522</v>
      </c>
      <c r="EJ38" s="225">
        <v>42552</v>
      </c>
      <c r="EK38" s="225">
        <v>42583</v>
      </c>
      <c r="EL38" s="225">
        <v>42614</v>
      </c>
      <c r="EM38" s="225">
        <v>42644</v>
      </c>
      <c r="EN38" s="225">
        <v>42675</v>
      </c>
      <c r="EO38" s="225">
        <v>42705</v>
      </c>
      <c r="EP38" s="225">
        <v>42736</v>
      </c>
      <c r="EQ38" s="225">
        <v>42767</v>
      </c>
      <c r="ER38" s="225">
        <v>42795</v>
      </c>
      <c r="ES38" s="225">
        <v>42826</v>
      </c>
      <c r="ET38" s="225">
        <v>42856</v>
      </c>
      <c r="EU38" s="225">
        <v>42887</v>
      </c>
      <c r="EV38" s="225">
        <v>42917</v>
      </c>
      <c r="EW38" s="225">
        <v>42948</v>
      </c>
      <c r="EX38" s="225">
        <v>42979</v>
      </c>
      <c r="EY38" s="225">
        <v>43009</v>
      </c>
      <c r="EZ38" s="225">
        <v>43040</v>
      </c>
      <c r="FA38" s="225">
        <v>43070</v>
      </c>
      <c r="FB38" s="225">
        <v>43101</v>
      </c>
      <c r="FC38" s="225">
        <v>43132</v>
      </c>
      <c r="FD38" s="225">
        <v>43160</v>
      </c>
      <c r="FE38" s="225">
        <v>43191</v>
      </c>
      <c r="FF38" s="225">
        <v>43221</v>
      </c>
      <c r="FG38" s="225">
        <v>43252</v>
      </c>
      <c r="FH38" s="225">
        <v>43282</v>
      </c>
      <c r="FI38" s="225">
        <v>43313</v>
      </c>
      <c r="FJ38" s="225">
        <v>43344</v>
      </c>
      <c r="FK38" s="225">
        <v>43374</v>
      </c>
      <c r="FL38" s="225">
        <v>43405</v>
      </c>
      <c r="FM38" s="225">
        <v>43435</v>
      </c>
      <c r="FN38" s="225">
        <v>43466</v>
      </c>
      <c r="FO38" s="225">
        <v>43497</v>
      </c>
      <c r="FP38" s="225">
        <v>43525</v>
      </c>
      <c r="FQ38" s="225">
        <v>43556</v>
      </c>
      <c r="FR38" s="225">
        <v>43586</v>
      </c>
      <c r="FS38" s="225">
        <v>43617</v>
      </c>
      <c r="FT38" s="225">
        <v>43647</v>
      </c>
      <c r="FU38" s="225">
        <v>43678</v>
      </c>
      <c r="FV38" s="225">
        <v>43709</v>
      </c>
      <c r="FW38" s="225">
        <v>43739</v>
      </c>
      <c r="FX38" s="225">
        <v>43770</v>
      </c>
      <c r="FY38" s="225">
        <v>43800</v>
      </c>
      <c r="FZ38" s="225">
        <v>43831</v>
      </c>
      <c r="GA38" s="225">
        <v>43862</v>
      </c>
      <c r="GB38" s="225">
        <v>43891</v>
      </c>
      <c r="GC38" s="225">
        <v>43922</v>
      </c>
      <c r="GD38" s="225">
        <v>43952</v>
      </c>
      <c r="GE38" s="225">
        <v>43983</v>
      </c>
      <c r="GF38" s="225">
        <v>44013</v>
      </c>
      <c r="GG38" s="225">
        <v>44044</v>
      </c>
      <c r="GH38" s="271">
        <v>44075</v>
      </c>
      <c r="GI38" s="271">
        <v>44105</v>
      </c>
      <c r="GJ38" s="271">
        <v>44136</v>
      </c>
      <c r="GK38" s="271">
        <v>44166</v>
      </c>
      <c r="GL38" s="271">
        <v>44197</v>
      </c>
      <c r="GM38" s="271">
        <v>44228</v>
      </c>
      <c r="GN38" s="271">
        <v>44256</v>
      </c>
      <c r="GO38" s="271">
        <v>44287</v>
      </c>
      <c r="GP38" s="271">
        <v>44317</v>
      </c>
      <c r="GQ38" s="271">
        <v>44348</v>
      </c>
      <c r="GR38" s="271">
        <v>44378</v>
      </c>
      <c r="GS38" s="271">
        <v>44409</v>
      </c>
      <c r="GT38" s="271">
        <v>44440</v>
      </c>
      <c r="GU38" s="271">
        <v>44470</v>
      </c>
      <c r="GV38" s="271">
        <v>44501</v>
      </c>
      <c r="GW38" s="271">
        <v>44531</v>
      </c>
      <c r="GX38" s="271">
        <v>44562</v>
      </c>
      <c r="GY38" s="271">
        <v>44593</v>
      </c>
      <c r="GZ38" s="271">
        <v>44621</v>
      </c>
      <c r="HA38" s="271">
        <v>44652</v>
      </c>
      <c r="HB38" s="271">
        <v>44682</v>
      </c>
      <c r="HC38" s="271">
        <v>44713</v>
      </c>
      <c r="HD38" s="271">
        <v>44743</v>
      </c>
      <c r="HE38" s="271">
        <v>44774</v>
      </c>
      <c r="HF38" s="271">
        <v>44805</v>
      </c>
      <c r="HG38" s="271">
        <v>44835</v>
      </c>
      <c r="HH38" s="271">
        <f t="shared" ref="HH38:HW38" si="1">HH$11</f>
        <v>44866</v>
      </c>
      <c r="HI38" s="271">
        <f t="shared" si="1"/>
        <v>44896</v>
      </c>
      <c r="HJ38" s="271">
        <f t="shared" si="1"/>
        <v>44927</v>
      </c>
      <c r="HK38" s="271">
        <f t="shared" si="1"/>
        <v>44958</v>
      </c>
      <c r="HL38" s="271">
        <f t="shared" si="1"/>
        <v>44986</v>
      </c>
      <c r="HM38" s="271">
        <f t="shared" si="1"/>
        <v>45017</v>
      </c>
      <c r="HN38" s="271">
        <f t="shared" si="1"/>
        <v>45047</v>
      </c>
      <c r="HO38" s="271">
        <f t="shared" si="1"/>
        <v>45078</v>
      </c>
      <c r="HP38" s="271">
        <f t="shared" si="1"/>
        <v>45108</v>
      </c>
      <c r="HQ38" s="271">
        <f t="shared" si="1"/>
        <v>45139</v>
      </c>
      <c r="HR38" s="271">
        <f t="shared" si="1"/>
        <v>45170</v>
      </c>
      <c r="HS38" s="271">
        <f t="shared" si="1"/>
        <v>45200</v>
      </c>
      <c r="HT38" s="271">
        <f t="shared" si="1"/>
        <v>45231</v>
      </c>
      <c r="HU38" s="271">
        <f t="shared" si="1"/>
        <v>45261</v>
      </c>
      <c r="HV38" s="271">
        <f t="shared" si="1"/>
        <v>45292</v>
      </c>
      <c r="HW38" s="271">
        <f t="shared" si="1"/>
        <v>45323</v>
      </c>
    </row>
    <row r="39" spans="1:280">
      <c r="A39" s="448" t="s">
        <v>318</v>
      </c>
      <c r="B39" s="115">
        <v>24296.762999999999</v>
      </c>
      <c r="C39" s="116">
        <v>33137.578999999998</v>
      </c>
      <c r="D39" s="116">
        <v>41362.498715000002</v>
      </c>
      <c r="E39" s="116">
        <v>20814.53</v>
      </c>
      <c r="F39" s="116">
        <v>26831.962500000001</v>
      </c>
      <c r="G39" s="116">
        <v>27298.542000000001</v>
      </c>
      <c r="H39" s="116">
        <v>27992.626006869996</v>
      </c>
      <c r="I39" s="116">
        <v>27167.023799999999</v>
      </c>
      <c r="J39" s="116">
        <v>26679.545999999998</v>
      </c>
      <c r="K39" s="116">
        <v>25794.367999999999</v>
      </c>
      <c r="L39" s="116">
        <v>32116.026974</v>
      </c>
      <c r="M39" s="117">
        <v>47391.395841320002</v>
      </c>
      <c r="N39" s="115">
        <v>36636.071560160002</v>
      </c>
      <c r="O39" s="118">
        <v>31508.913</v>
      </c>
      <c r="P39" s="118">
        <v>37934.671499999997</v>
      </c>
      <c r="Q39" s="118">
        <v>33028.454712999999</v>
      </c>
      <c r="R39" s="118">
        <v>35938.089999999997</v>
      </c>
      <c r="S39" s="118">
        <v>33001.393775999997</v>
      </c>
      <c r="T39" s="118">
        <v>33820.559874999999</v>
      </c>
      <c r="U39" s="118">
        <v>41994.047838190003</v>
      </c>
      <c r="V39" s="118">
        <v>42137.944000000003</v>
      </c>
      <c r="W39" s="118">
        <v>40581.436370830001</v>
      </c>
      <c r="X39" s="118">
        <v>40346.973367999999</v>
      </c>
      <c r="Y39" s="119">
        <v>34518.203331999997</v>
      </c>
      <c r="Z39" s="120">
        <v>46599.523986</v>
      </c>
      <c r="AA39" s="118">
        <v>44933.375159839998</v>
      </c>
      <c r="AB39" s="118">
        <v>63250.411453100001</v>
      </c>
      <c r="AC39" s="118">
        <v>62520.30442629</v>
      </c>
      <c r="AD39" s="118">
        <v>70287.91322480001</v>
      </c>
      <c r="AE39" s="118">
        <v>63287.381070919997</v>
      </c>
      <c r="AF39" s="118">
        <v>62994.966041560001</v>
      </c>
      <c r="AG39" s="118">
        <v>63649.970029110002</v>
      </c>
      <c r="AH39" s="118">
        <v>45038.663492500003</v>
      </c>
      <c r="AI39" s="118">
        <v>63417.600651250003</v>
      </c>
      <c r="AJ39" s="118">
        <v>69197.03827972</v>
      </c>
      <c r="AK39" s="119">
        <v>49793.00016743</v>
      </c>
      <c r="AL39" s="120">
        <v>49728.201712839997</v>
      </c>
      <c r="AM39" s="118">
        <v>45998.360906129994</v>
      </c>
      <c r="AN39" s="118">
        <v>75607.683000000005</v>
      </c>
      <c r="AO39" s="118">
        <v>73761.128662930001</v>
      </c>
      <c r="AP39" s="118">
        <v>59794.143880000003</v>
      </c>
      <c r="AQ39" s="118">
        <v>55676.168235660007</v>
      </c>
      <c r="AR39" s="118">
        <v>67926.660789820002</v>
      </c>
      <c r="AS39" s="118">
        <v>87853.481</v>
      </c>
      <c r="AT39" s="118">
        <v>67877.351577530004</v>
      </c>
      <c r="AU39" s="121">
        <v>74123.670368899999</v>
      </c>
      <c r="AV39" s="121">
        <v>55983.278042639999</v>
      </c>
      <c r="AW39" s="122">
        <v>56734.99</v>
      </c>
      <c r="AX39" s="123">
        <v>48561.258579139998</v>
      </c>
      <c r="AY39" s="121">
        <v>52974.183654199995</v>
      </c>
      <c r="AZ39" s="121">
        <v>64763.199999999997</v>
      </c>
      <c r="BA39" s="121">
        <v>70072.47302225999</v>
      </c>
      <c r="BB39" s="121">
        <v>58083.080780189994</v>
      </c>
      <c r="BC39" s="121">
        <v>42418.758890900004</v>
      </c>
      <c r="BD39" s="121">
        <v>40017.11551964</v>
      </c>
      <c r="BE39" s="121">
        <v>46921.421003260002</v>
      </c>
      <c r="BF39" s="121">
        <v>57675.717535469987</v>
      </c>
      <c r="BG39" s="121">
        <v>58503.652153479998</v>
      </c>
      <c r="BH39" s="121">
        <v>41489.544170749992</v>
      </c>
      <c r="BI39" s="122">
        <v>56856.707360410001</v>
      </c>
      <c r="BJ39" s="123">
        <v>45966.18351363</v>
      </c>
      <c r="BK39" s="121">
        <v>45332.370668930002</v>
      </c>
      <c r="BL39" s="121">
        <v>69637.597134220006</v>
      </c>
      <c r="BM39" s="121">
        <v>68071.709387730007</v>
      </c>
      <c r="BN39" s="121">
        <v>64670.179579939999</v>
      </c>
      <c r="BO39" s="121">
        <v>75423.493753279996</v>
      </c>
      <c r="BP39" s="121">
        <v>65536.148243100004</v>
      </c>
      <c r="BQ39" s="121">
        <v>59775.730748839997</v>
      </c>
      <c r="BR39" s="121">
        <v>64688.863340360003</v>
      </c>
      <c r="BS39" s="121">
        <v>61419.839810589998</v>
      </c>
      <c r="BT39" s="121">
        <v>58950.761319290003</v>
      </c>
      <c r="BU39" s="122">
        <v>67428.650150479996</v>
      </c>
      <c r="BV39" s="123">
        <v>52719.104415280002</v>
      </c>
      <c r="BW39" s="121">
        <v>53955.855858499999</v>
      </c>
      <c r="BX39" s="121">
        <v>72599.568311840005</v>
      </c>
      <c r="BY39" s="121">
        <v>53858.57163875</v>
      </c>
      <c r="BZ39" s="121">
        <v>60688.098213500001</v>
      </c>
      <c r="CA39" s="121">
        <v>56827.489208309999</v>
      </c>
      <c r="CB39" s="121">
        <v>44761.626550389999</v>
      </c>
      <c r="CC39" s="121">
        <v>54245.874619069997</v>
      </c>
      <c r="CD39" s="121">
        <v>48368.465419749999</v>
      </c>
      <c r="CE39" s="121">
        <v>37750.421931800003</v>
      </c>
      <c r="CF39" s="121">
        <v>39829.686619669999</v>
      </c>
      <c r="CG39" s="121">
        <v>40729.465947930003</v>
      </c>
      <c r="CH39" s="123">
        <v>60059.676689330001</v>
      </c>
      <c r="CI39" s="121">
        <v>43713.966248510013</v>
      </c>
      <c r="CJ39" s="121">
        <v>47060.457500269993</v>
      </c>
      <c r="CK39" s="121">
        <v>40254.616282849987</v>
      </c>
      <c r="CL39" s="121">
        <v>42222.019237989996</v>
      </c>
      <c r="CM39" s="121">
        <v>42934.588416489998</v>
      </c>
      <c r="CN39" s="121">
        <v>46023.167861679998</v>
      </c>
      <c r="CO39" s="121">
        <v>38564.181443349997</v>
      </c>
      <c r="CP39" s="121">
        <v>37713.845570129997</v>
      </c>
      <c r="CQ39" s="121">
        <v>37900.60773399</v>
      </c>
      <c r="CR39" s="121">
        <v>34427.609953450003</v>
      </c>
      <c r="CS39" s="122">
        <v>42806.420148999998</v>
      </c>
      <c r="CT39" s="123">
        <v>56804.266045899982</v>
      </c>
      <c r="CU39" s="121">
        <v>56049.527074730002</v>
      </c>
      <c r="CV39" s="121">
        <v>57068.470043100002</v>
      </c>
      <c r="CW39" s="121">
        <v>57175.23147281001</v>
      </c>
      <c r="CX39" s="121">
        <v>60412.500904469998</v>
      </c>
      <c r="CY39" s="121">
        <v>50368.510789339998</v>
      </c>
      <c r="CZ39" s="121">
        <v>31896.613210049996</v>
      </c>
      <c r="DA39" s="121">
        <v>26799.266065529999</v>
      </c>
      <c r="DB39" s="121">
        <v>28036.128073690001</v>
      </c>
      <c r="DC39" s="124">
        <v>32189.679875229998</v>
      </c>
      <c r="DD39" s="124">
        <v>21852.28626836</v>
      </c>
      <c r="DE39" s="125">
        <v>26430.994154699998</v>
      </c>
      <c r="DF39" s="123">
        <v>29522.962566589998</v>
      </c>
      <c r="DG39" s="124">
        <v>24075.706489400003</v>
      </c>
      <c r="DH39" s="124">
        <v>30373.880667600002</v>
      </c>
      <c r="DI39" s="124">
        <v>30257.352321999999</v>
      </c>
      <c r="DJ39" s="124">
        <v>27341.769621970001</v>
      </c>
      <c r="DK39" s="124">
        <v>22676.294993290001</v>
      </c>
      <c r="DL39" s="124">
        <v>23343.948562389996</v>
      </c>
      <c r="DM39" s="124">
        <v>29624.35103297</v>
      </c>
      <c r="DN39" s="124">
        <v>29648.727766430002</v>
      </c>
      <c r="DO39" s="124">
        <v>34255.246406869999</v>
      </c>
      <c r="DP39" s="124">
        <v>20499.12626429</v>
      </c>
      <c r="DQ39" s="124">
        <v>32324.400690039998</v>
      </c>
      <c r="DR39" s="123">
        <v>34324.816172880004</v>
      </c>
      <c r="DS39" s="124">
        <v>20836.084234009999</v>
      </c>
      <c r="DT39" s="124">
        <v>32529.657190200003</v>
      </c>
      <c r="DU39" s="124">
        <v>26182.586548269999</v>
      </c>
      <c r="DV39" s="124">
        <v>26758.774654090004</v>
      </c>
      <c r="DW39" s="124">
        <v>24231.766680080003</v>
      </c>
      <c r="DX39" s="124">
        <v>25822.847514869991</v>
      </c>
      <c r="DY39" s="124">
        <v>26070.032925649994</v>
      </c>
      <c r="DZ39" s="124">
        <v>31756.708056830001</v>
      </c>
      <c r="EA39" s="124">
        <v>26623.783903489999</v>
      </c>
      <c r="EB39" s="124">
        <v>22436.956040820001</v>
      </c>
      <c r="EC39" s="124">
        <v>27567.757385039997</v>
      </c>
      <c r="ED39" s="123">
        <v>19860.693817529998</v>
      </c>
      <c r="EE39" s="124">
        <v>19143.686353150002</v>
      </c>
      <c r="EF39" s="124">
        <v>34321.728475889999</v>
      </c>
      <c r="EG39" s="124">
        <v>25688.324217310001</v>
      </c>
      <c r="EH39" s="124">
        <v>21669.84931895</v>
      </c>
      <c r="EI39" s="124">
        <v>34635.411099949997</v>
      </c>
      <c r="EJ39" s="124">
        <v>24300.304159790005</v>
      </c>
      <c r="EK39" s="124">
        <v>19811.72227966</v>
      </c>
      <c r="EL39" s="124">
        <v>25893.835258520001</v>
      </c>
      <c r="EM39" s="124">
        <v>26729.297824260007</v>
      </c>
      <c r="EN39" s="124">
        <v>20120.143687669999</v>
      </c>
      <c r="EO39" s="124">
        <v>30600.861348400002</v>
      </c>
      <c r="EP39" s="126">
        <v>29258.40753085</v>
      </c>
      <c r="EQ39" s="127">
        <v>23524.954963289998</v>
      </c>
      <c r="ER39" s="127">
        <v>33459.195580949992</v>
      </c>
      <c r="ES39" s="127">
        <v>24452.230270389995</v>
      </c>
      <c r="ET39" s="127">
        <v>27293.099200029999</v>
      </c>
      <c r="EU39" s="127">
        <v>19851.944212909995</v>
      </c>
      <c r="EV39" s="127">
        <v>27889.437415929999</v>
      </c>
      <c r="EW39" s="127">
        <v>24317.879494159995</v>
      </c>
      <c r="EX39" s="127">
        <v>30742.281538649997</v>
      </c>
      <c r="EY39" s="127">
        <v>20362.596623979996</v>
      </c>
      <c r="EZ39" s="127">
        <v>27382.30127887</v>
      </c>
      <c r="FA39" s="127">
        <f>31718935451.23/(10^6)</f>
        <v>31718.935451229998</v>
      </c>
      <c r="FB39" s="255">
        <f>29532677618.14/(10^6)</f>
        <v>29532.677618139998</v>
      </c>
      <c r="FC39" s="121">
        <f>16119632786.76/(10^6)</f>
        <v>16119.632786759999</v>
      </c>
      <c r="FD39" s="121">
        <f>29364341234.19/(10^6)</f>
        <v>29364.34123419</v>
      </c>
      <c r="FE39" s="121">
        <f>31875793749.15/(10^6)</f>
        <v>31875.793749150002</v>
      </c>
      <c r="FF39" s="121">
        <f>23389306644.26/(10^6)</f>
        <v>23389.306644259999</v>
      </c>
      <c r="FG39" s="121">
        <f>23718886533.94/(10^6)</f>
        <v>23718.88653394</v>
      </c>
      <c r="FH39" s="121">
        <f>18774063997.05/(10^6)</f>
        <v>18774.063997049998</v>
      </c>
      <c r="FI39" s="121">
        <v>21827.090864719998</v>
      </c>
      <c r="FJ39" s="121">
        <v>19844.051895370001</v>
      </c>
      <c r="FK39" s="121">
        <v>26923.008046409999</v>
      </c>
      <c r="FL39" s="121">
        <v>30700.783609670001</v>
      </c>
      <c r="FM39" s="121">
        <v>27815.454588000001</v>
      </c>
      <c r="FN39" s="121">
        <v>32034.139485810007</v>
      </c>
      <c r="FO39" s="121">
        <v>29985.498755500001</v>
      </c>
      <c r="FP39" s="121">
        <v>28657.90864428</v>
      </c>
      <c r="FQ39" s="121">
        <v>31302.672149760001</v>
      </c>
      <c r="FR39" s="121">
        <v>28170.32375009</v>
      </c>
      <c r="FS39" s="121">
        <v>29983.5</v>
      </c>
      <c r="FT39" s="121">
        <v>30207.380534020002</v>
      </c>
      <c r="FU39" s="121">
        <v>26103.422891180002</v>
      </c>
      <c r="FV39" s="121">
        <v>23614.445423730005</v>
      </c>
      <c r="FW39" s="121">
        <v>25627.628636709993</v>
      </c>
      <c r="FX39" s="121">
        <v>21251.020942209998</v>
      </c>
      <c r="FY39" s="121">
        <v>32268.474769960008</v>
      </c>
      <c r="FZ39" s="121">
        <v>26301.603715109995</v>
      </c>
      <c r="GA39" s="121">
        <v>21573.66638264</v>
      </c>
      <c r="GB39" s="121">
        <v>37689.825415740008</v>
      </c>
      <c r="GC39" s="121">
        <v>24439.106232949998</v>
      </c>
      <c r="GD39" s="121">
        <v>15816.750555629998</v>
      </c>
      <c r="GE39" s="121">
        <v>21309.600881570004</v>
      </c>
      <c r="GF39" s="121">
        <v>19635.885237450002</v>
      </c>
      <c r="GG39" s="121">
        <v>20016.360685</v>
      </c>
      <c r="GH39" s="121">
        <v>22774.575747639999</v>
      </c>
      <c r="GI39" s="121">
        <v>19975.466003930007</v>
      </c>
      <c r="GJ39" s="121">
        <v>16070.842292459994</v>
      </c>
      <c r="GK39" s="121">
        <v>25432.659979069998</v>
      </c>
      <c r="GL39" s="121">
        <v>24073.209231090001</v>
      </c>
      <c r="GM39" s="121">
        <v>17392.816314430002</v>
      </c>
      <c r="GN39" s="121">
        <v>33527.157457369998</v>
      </c>
      <c r="GO39" s="121">
        <v>23960.502961129998</v>
      </c>
      <c r="GP39" s="121">
        <v>18815.505380549999</v>
      </c>
      <c r="GQ39" s="121">
        <v>31583.693281550004</v>
      </c>
      <c r="GR39" s="121">
        <v>24326.049492110003</v>
      </c>
      <c r="GS39" s="121">
        <v>20876.594312739999</v>
      </c>
      <c r="GT39" s="121">
        <v>21355.479218620003</v>
      </c>
      <c r="GU39" s="121">
        <v>20056.23357194</v>
      </c>
      <c r="GV39" s="121">
        <v>20396.09103702</v>
      </c>
      <c r="GW39" s="121">
        <v>31293.960089330001</v>
      </c>
      <c r="GX39" s="121">
        <v>25665.566209469998</v>
      </c>
      <c r="GY39" s="121">
        <v>24706.266170999999</v>
      </c>
      <c r="GZ39" s="121">
        <v>34879.008206320003</v>
      </c>
      <c r="HA39" s="121">
        <v>29328.471525010002</v>
      </c>
      <c r="HB39" s="121">
        <v>35354.872177429999</v>
      </c>
      <c r="HC39" s="121">
        <v>31432.228826709998</v>
      </c>
      <c r="HD39" s="121">
        <v>24800.016038140002</v>
      </c>
      <c r="HE39" s="121">
        <v>32703.684024319999</v>
      </c>
      <c r="HF39" s="121">
        <v>40064.581876489996</v>
      </c>
      <c r="HG39" s="121">
        <v>34178.660965050003</v>
      </c>
      <c r="HH39" s="121">
        <v>35503.21322741</v>
      </c>
      <c r="HI39" s="121">
        <v>45945.344802049993</v>
      </c>
      <c r="HJ39" s="121">
        <v>38508.588741799991</v>
      </c>
      <c r="HK39" s="121">
        <v>32008.984583720001</v>
      </c>
      <c r="HL39" s="121">
        <v>41538.59408517</v>
      </c>
      <c r="HM39" s="121">
        <v>38670.054938489993</v>
      </c>
      <c r="HN39" s="121">
        <v>41594.999907150006</v>
      </c>
      <c r="HO39" s="121">
        <v>50249.940849080005</v>
      </c>
      <c r="HP39" s="121">
        <v>43395.330954750003</v>
      </c>
      <c r="HQ39" s="121">
        <v>47007.014624690004</v>
      </c>
      <c r="HR39" s="121">
        <v>42331.022138640001</v>
      </c>
      <c r="HS39" s="121">
        <v>42707.839675279996</v>
      </c>
      <c r="HT39" s="121">
        <v>52288.076363439992</v>
      </c>
      <c r="HU39" s="121">
        <v>53619.633392579999</v>
      </c>
      <c r="HV39" s="121">
        <v>50201.790631879987</v>
      </c>
      <c r="HW39" s="607"/>
    </row>
    <row r="40" spans="1:280">
      <c r="A40" s="431" t="s">
        <v>289</v>
      </c>
      <c r="B40" s="115"/>
      <c r="C40" s="116"/>
      <c r="D40" s="116"/>
      <c r="E40" s="116"/>
      <c r="F40" s="116"/>
      <c r="G40" s="116"/>
      <c r="H40" s="116"/>
      <c r="I40" s="116"/>
      <c r="J40" s="116"/>
      <c r="K40" s="116"/>
      <c r="L40" s="116"/>
      <c r="M40" s="117"/>
      <c r="N40" s="115"/>
      <c r="O40" s="118">
        <v>55010.336091439996</v>
      </c>
      <c r="P40" s="118">
        <v>68564.797798779997</v>
      </c>
      <c r="Q40" s="118">
        <v>59073.150777620001</v>
      </c>
      <c r="R40" s="118">
        <v>63656.111045290003</v>
      </c>
      <c r="S40" s="118">
        <v>61750.388262339999</v>
      </c>
      <c r="T40" s="118">
        <v>62855.4028942</v>
      </c>
      <c r="U40" s="118">
        <v>76622.803405950006</v>
      </c>
      <c r="V40" s="118">
        <v>79283.492550370007</v>
      </c>
      <c r="W40" s="118">
        <v>74147.25314252</v>
      </c>
      <c r="X40" s="118">
        <v>68267.837412459994</v>
      </c>
      <c r="Y40" s="119">
        <v>60107.763894219999</v>
      </c>
      <c r="Z40" s="120">
        <v>76323.664193100005</v>
      </c>
      <c r="AA40" s="118">
        <v>76166.793807130001</v>
      </c>
      <c r="AB40" s="118">
        <v>105261.71159902999</v>
      </c>
      <c r="AC40" s="118">
        <v>106776.50558947001</v>
      </c>
      <c r="AD40" s="118">
        <v>121877.17386229</v>
      </c>
      <c r="AE40" s="118">
        <v>101727.62931919</v>
      </c>
      <c r="AF40" s="118">
        <v>96113.797962940007</v>
      </c>
      <c r="AG40" s="118">
        <v>99954.909702250006</v>
      </c>
      <c r="AH40" s="118">
        <v>66077.188342309993</v>
      </c>
      <c r="AI40" s="118">
        <v>96066.970326149996</v>
      </c>
      <c r="AJ40" s="118">
        <v>103121.74623529</v>
      </c>
      <c r="AK40" s="119">
        <v>75531.279175670003</v>
      </c>
      <c r="AL40" s="120">
        <v>71660.139396140003</v>
      </c>
      <c r="AM40" s="118">
        <v>64538.558881789999</v>
      </c>
      <c r="AN40" s="118">
        <v>107500.75412753</v>
      </c>
      <c r="AO40" s="118">
        <v>107382.75435146999</v>
      </c>
      <c r="AP40" s="118">
        <v>84961.398368640002</v>
      </c>
      <c r="AQ40" s="118">
        <v>75849.477451190003</v>
      </c>
      <c r="AR40" s="118">
        <v>99097.119613379997</v>
      </c>
      <c r="AS40" s="118">
        <v>139381.68074292</v>
      </c>
      <c r="AT40" s="118">
        <v>117777.97784263</v>
      </c>
      <c r="AU40" s="121">
        <v>157183.69481396</v>
      </c>
      <c r="AV40" s="121">
        <v>126663.79941538</v>
      </c>
      <c r="AW40" s="122">
        <v>133907.9684594</v>
      </c>
      <c r="AX40" s="123">
        <v>109167.53009181999</v>
      </c>
      <c r="AY40" s="121">
        <v>121399.39053013</v>
      </c>
      <c r="AZ40" s="121">
        <v>148074.08762057</v>
      </c>
      <c r="BA40" s="121">
        <v>144281.46600565</v>
      </c>
      <c r="BB40" s="121">
        <v>118920.02828052</v>
      </c>
      <c r="BC40" s="121">
        <v>87704.158735639998</v>
      </c>
      <c r="BD40" s="121">
        <v>77063.195612049996</v>
      </c>
      <c r="BE40" s="121">
        <v>86648.3460165</v>
      </c>
      <c r="BF40" s="121">
        <v>96002.116552149993</v>
      </c>
      <c r="BG40" s="121">
        <v>101801.5059937</v>
      </c>
      <c r="BH40" s="121">
        <v>71637.529861500007</v>
      </c>
      <c r="BI40" s="122">
        <v>99677.518487299996</v>
      </c>
      <c r="BJ40" s="123">
        <v>81594.042000040004</v>
      </c>
      <c r="BK40" s="121">
        <v>83431.718071159994</v>
      </c>
      <c r="BL40" s="121">
        <v>124353.12967136</v>
      </c>
      <c r="BM40" s="121">
        <v>119560.53403580999</v>
      </c>
      <c r="BN40" s="121">
        <v>117802.84833614</v>
      </c>
      <c r="BO40" s="121">
        <v>136304.21570691999</v>
      </c>
      <c r="BP40" s="121">
        <v>115881.79513416</v>
      </c>
      <c r="BQ40" s="121">
        <v>105179.72970821</v>
      </c>
      <c r="BR40" s="121">
        <v>111099.95761919</v>
      </c>
      <c r="BS40" s="121">
        <v>103360.24048882999</v>
      </c>
      <c r="BT40" s="121">
        <v>101049.48366975</v>
      </c>
      <c r="BU40" s="122">
        <v>114316.45754726</v>
      </c>
      <c r="BV40" s="123">
        <v>88227.259426329998</v>
      </c>
      <c r="BW40" s="121">
        <v>89961.315732339994</v>
      </c>
      <c r="BX40" s="121">
        <v>120356.83701738001</v>
      </c>
      <c r="BY40" s="121">
        <v>85545.015429320003</v>
      </c>
      <c r="BZ40" s="121">
        <v>97882.774879689998</v>
      </c>
      <c r="CA40" s="121">
        <v>90001.663869609998</v>
      </c>
      <c r="CB40" s="121">
        <v>70015.827098110007</v>
      </c>
      <c r="CC40" s="121">
        <v>86600.184192340006</v>
      </c>
      <c r="CD40" s="121">
        <v>84420.384221989996</v>
      </c>
      <c r="CE40" s="121">
        <v>66972.55439392</v>
      </c>
      <c r="CF40" s="121">
        <v>71377.081770370001</v>
      </c>
      <c r="CG40" s="121">
        <v>74921.581126039993</v>
      </c>
      <c r="CH40" s="123">
        <v>107353.56893798</v>
      </c>
      <c r="CI40" s="121">
        <v>75099.476879239985</v>
      </c>
      <c r="CJ40" s="121">
        <v>84434.303984769998</v>
      </c>
      <c r="CK40" s="121">
        <v>74591.258685840017</v>
      </c>
      <c r="CL40" s="121">
        <v>83839.340144639995</v>
      </c>
      <c r="CM40" s="121">
        <v>87993.180783899996</v>
      </c>
      <c r="CN40" s="121">
        <v>93407.206008349996</v>
      </c>
      <c r="CO40" s="121">
        <v>78292.887300500006</v>
      </c>
      <c r="CP40" s="121">
        <v>76442.454330869994</v>
      </c>
      <c r="CQ40" s="121">
        <v>76906.357945299998</v>
      </c>
      <c r="CR40" s="121">
        <v>71240.385423510015</v>
      </c>
      <c r="CS40" s="122">
        <v>88912.625150070002</v>
      </c>
      <c r="CT40" s="123">
        <v>115136.19111764002</v>
      </c>
      <c r="CU40" s="121">
        <v>110605.93196663998</v>
      </c>
      <c r="CV40" s="121">
        <v>113214.52240124001</v>
      </c>
      <c r="CW40" s="121">
        <v>114429.19303835998</v>
      </c>
      <c r="CX40" s="121">
        <v>122886.02369890001</v>
      </c>
      <c r="CY40" s="121">
        <v>109621.20426383002</v>
      </c>
      <c r="CZ40" s="121">
        <v>71631.071919670008</v>
      </c>
      <c r="DA40" s="121">
        <v>62696.944851690001</v>
      </c>
      <c r="DB40" s="121">
        <v>63501.397950270002</v>
      </c>
      <c r="DC40" s="121">
        <v>70503.603941470006</v>
      </c>
      <c r="DD40" s="121">
        <v>50351.73517806999</v>
      </c>
      <c r="DE40" s="128">
        <v>62040.266350380007</v>
      </c>
      <c r="DF40" s="123">
        <v>70342.046961710003</v>
      </c>
      <c r="DG40" s="121">
        <v>57376.488932820001</v>
      </c>
      <c r="DH40" s="121">
        <v>70515.838801390011</v>
      </c>
      <c r="DI40" s="121">
        <v>67529.285450879994</v>
      </c>
      <c r="DJ40" s="121">
        <v>60770.746785820003</v>
      </c>
      <c r="DK40" s="121">
        <v>50856.506691629998</v>
      </c>
      <c r="DL40" s="121">
        <v>51831.003741239991</v>
      </c>
      <c r="DM40" s="121">
        <v>67126.27356981</v>
      </c>
      <c r="DN40" s="121">
        <v>69439.684402269995</v>
      </c>
      <c r="DO40" s="121">
        <v>84235.904575940003</v>
      </c>
      <c r="DP40" s="121">
        <v>52357.479496070002</v>
      </c>
      <c r="DQ40" s="121">
        <v>85486.870942879992</v>
      </c>
      <c r="DR40" s="123">
        <v>90448.427374770006</v>
      </c>
      <c r="DS40" s="121">
        <v>58801.995507140004</v>
      </c>
      <c r="DT40" s="121">
        <v>102184.85192972999</v>
      </c>
      <c r="DU40" s="121">
        <v>79539.576502209995</v>
      </c>
      <c r="DV40" s="121">
        <v>82175.812936410002</v>
      </c>
      <c r="DW40" s="121">
        <v>75345.517696059993</v>
      </c>
      <c r="DX40" s="121">
        <v>83502.659903439999</v>
      </c>
      <c r="DY40" s="121">
        <v>91614.378951240025</v>
      </c>
      <c r="DZ40" s="121">
        <v>124796.09840844</v>
      </c>
      <c r="EA40" s="121">
        <v>103464.80293560002</v>
      </c>
      <c r="EB40" s="121">
        <v>84682.106623759988</v>
      </c>
      <c r="EC40" s="121">
        <v>106914.77525546</v>
      </c>
      <c r="ED40" s="123">
        <v>80534.333685890029</v>
      </c>
      <c r="EE40" s="121">
        <v>75950.813873089995</v>
      </c>
      <c r="EF40" s="121">
        <v>126643.43058422</v>
      </c>
      <c r="EG40" s="121">
        <v>91517.94411293001</v>
      </c>
      <c r="EH40" s="121">
        <v>76707.886042460013</v>
      </c>
      <c r="EI40" s="121">
        <v>117610.73101012</v>
      </c>
      <c r="EJ40" s="121">
        <v>79547.494290419985</v>
      </c>
      <c r="EK40" s="121">
        <v>63560.330498689997</v>
      </c>
      <c r="EL40" s="121">
        <v>84245.299536999999</v>
      </c>
      <c r="EM40" s="121">
        <v>84911.492067169995</v>
      </c>
      <c r="EN40" s="121">
        <v>67340.379022919995</v>
      </c>
      <c r="EO40" s="122">
        <v>102442.42817487</v>
      </c>
      <c r="EP40" s="123">
        <v>93506.096468820018</v>
      </c>
      <c r="EQ40" s="121">
        <v>72903.910279320015</v>
      </c>
      <c r="ER40" s="121">
        <v>104754.94340060999</v>
      </c>
      <c r="ES40" s="121">
        <v>76790.638492239988</v>
      </c>
      <c r="ET40" s="121">
        <v>87988.023572979961</v>
      </c>
      <c r="EU40" s="121">
        <v>65505.019343380001</v>
      </c>
      <c r="EV40" s="121">
        <v>88953.985439249998</v>
      </c>
      <c r="EW40" s="121">
        <v>76654.211857560018</v>
      </c>
      <c r="EX40" s="121">
        <v>96402.395951190018</v>
      </c>
      <c r="EY40" s="121">
        <v>65026.187785630005</v>
      </c>
      <c r="EZ40" s="121">
        <v>89193.574664579995</v>
      </c>
      <c r="FA40" s="121">
        <f>104551354485.79/(10^6)</f>
        <v>104551.35448579</v>
      </c>
      <c r="FB40" s="243">
        <f>94794556437.19/(10^6)</f>
        <v>94794.556437189996</v>
      </c>
      <c r="FC40" s="243">
        <f>52328723926.8/(10^6)</f>
        <v>52328.723926800005</v>
      </c>
      <c r="FD40" s="121">
        <f>96359926521.67/(10^6)</f>
        <v>96359.926521670001</v>
      </c>
      <c r="FE40" s="121">
        <f>108633404914.9/(10^6)</f>
        <v>108633.40491489999</v>
      </c>
      <c r="FF40" s="121">
        <f>85214416695.24/(10^6)</f>
        <v>85214.416695240012</v>
      </c>
      <c r="FG40" s="121">
        <f>89759205729.36/(10^6)</f>
        <v>89759.205729359994</v>
      </c>
      <c r="FH40" s="121">
        <f>71623601595.26/(10^6)</f>
        <v>71623.601595259999</v>
      </c>
      <c r="FI40" s="121">
        <v>85964.089624900007</v>
      </c>
      <c r="FJ40" s="121">
        <v>81211.718775200003</v>
      </c>
      <c r="FK40" s="121">
        <v>101343.92048181999</v>
      </c>
      <c r="FL40" s="121">
        <v>116599.87407549001</v>
      </c>
      <c r="FM40" s="121">
        <v>108013.738256</v>
      </c>
      <c r="FN40" s="121">
        <v>119626.17993172997</v>
      </c>
      <c r="FO40" s="121">
        <v>111748.50805494</v>
      </c>
      <c r="FP40" s="121">
        <v>110497.74994485</v>
      </c>
      <c r="FQ40" s="121">
        <v>121818.02664933</v>
      </c>
      <c r="FR40" s="121">
        <v>112683.06888121</v>
      </c>
      <c r="FS40" s="121">
        <v>115596.37447292999</v>
      </c>
      <c r="FT40" s="121">
        <v>114150.73230221999</v>
      </c>
      <c r="FU40" s="121">
        <v>105499.65690442</v>
      </c>
      <c r="FV40" s="121">
        <v>97393.373192599989</v>
      </c>
      <c r="FW40" s="121">
        <v>104561.77459007001</v>
      </c>
      <c r="FX40" s="121">
        <v>88468.947546359981</v>
      </c>
      <c r="FY40" s="121">
        <v>132351.65210713001</v>
      </c>
      <c r="FZ40" s="121">
        <v>109192.92477875001</v>
      </c>
      <c r="GA40" s="121">
        <v>93835.101275549998</v>
      </c>
      <c r="GB40" s="121">
        <v>184587.22558204</v>
      </c>
      <c r="GC40" s="121">
        <v>130700.28122927999</v>
      </c>
      <c r="GD40" s="121">
        <v>89462.312902780002</v>
      </c>
      <c r="GE40" s="121">
        <v>111348.55311771001</v>
      </c>
      <c r="GF40" s="121">
        <v>103438.77962011</v>
      </c>
      <c r="GG40" s="121">
        <v>111560.02804752</v>
      </c>
      <c r="GH40" s="121">
        <v>123916.50028027</v>
      </c>
      <c r="GI40" s="121">
        <v>112391.78735713</v>
      </c>
      <c r="GJ40" s="121">
        <v>86936.918068160012</v>
      </c>
      <c r="GK40" s="121">
        <v>130907.87958810001</v>
      </c>
      <c r="GL40" s="121">
        <v>128698.67567791001</v>
      </c>
      <c r="GM40" s="121">
        <v>94345.989597880005</v>
      </c>
      <c r="GN40" s="121">
        <v>189439.91414502999</v>
      </c>
      <c r="GO40" s="121">
        <v>133054.66014558999</v>
      </c>
      <c r="GP40" s="121">
        <v>99461.498701420001</v>
      </c>
      <c r="GQ40" s="121">
        <v>158450.05859283003</v>
      </c>
      <c r="GR40" s="121">
        <v>125412.81819741998</v>
      </c>
      <c r="GS40" s="121">
        <v>109708.88159386002</v>
      </c>
      <c r="GT40" s="121">
        <v>113541.26408269002</v>
      </c>
      <c r="GU40" s="121">
        <v>111156.46827541001</v>
      </c>
      <c r="GV40" s="121">
        <v>113334.09814624999</v>
      </c>
      <c r="GW40" s="121">
        <v>177044.09254666997</v>
      </c>
      <c r="GX40" s="121">
        <v>141854.70253726002</v>
      </c>
      <c r="GY40" s="121">
        <v>127980.81691646</v>
      </c>
      <c r="GZ40" s="121">
        <v>172812.75657175994</v>
      </c>
      <c r="HA40" s="121">
        <v>139907.4149301</v>
      </c>
      <c r="HB40" s="121">
        <v>174975.43279959998</v>
      </c>
      <c r="HC40" s="121">
        <v>159833.33774797001</v>
      </c>
      <c r="HD40" s="121">
        <v>132631.23826884999</v>
      </c>
      <c r="HE40" s="121">
        <v>168142.30229862998</v>
      </c>
      <c r="HF40" s="121">
        <v>210432.25208520002</v>
      </c>
      <c r="HG40" s="121">
        <v>179323.89295728999</v>
      </c>
      <c r="HH40" s="121">
        <v>187743.43006213999</v>
      </c>
      <c r="HI40" s="121">
        <v>241120.06387036998</v>
      </c>
      <c r="HJ40" s="121">
        <v>200548.17073895008</v>
      </c>
      <c r="HK40" s="121">
        <v>165853.85134634</v>
      </c>
      <c r="HL40" s="121">
        <v>216302.32617078998</v>
      </c>
      <c r="HM40" s="121">
        <v>194048.21757423002</v>
      </c>
      <c r="HN40" s="121">
        <v>207430.15464959</v>
      </c>
      <c r="HO40" s="121">
        <v>243725.57546564002</v>
      </c>
      <c r="HP40" s="121">
        <v>208080.80106257001</v>
      </c>
      <c r="HQ40" s="121">
        <v>230312.86612437005</v>
      </c>
      <c r="HR40" s="121">
        <v>209436.45022919998</v>
      </c>
      <c r="HS40" s="121">
        <v>215993.14247398</v>
      </c>
      <c r="HT40" s="121">
        <v>256111.63511191998</v>
      </c>
      <c r="HU40" s="121">
        <v>262680.55715163</v>
      </c>
      <c r="HV40" s="121">
        <v>246050.81701147999</v>
      </c>
      <c r="HW40" s="607"/>
    </row>
    <row r="41" spans="1:280">
      <c r="A41" s="59" t="s">
        <v>304</v>
      </c>
      <c r="B41" s="129">
        <v>1.2124609329446066</v>
      </c>
      <c r="C41" s="130">
        <v>1.4399686064139943</v>
      </c>
      <c r="D41" s="130">
        <v>1.8838695393586005</v>
      </c>
      <c r="E41" s="130">
        <v>1.0517941807580176</v>
      </c>
      <c r="F41" s="130">
        <v>1.2325272886297374</v>
      </c>
      <c r="G41" s="130">
        <v>1.2454234052478135</v>
      </c>
      <c r="H41" s="130">
        <v>1.2367728629737611</v>
      </c>
      <c r="I41" s="130">
        <v>1.2060878600583091</v>
      </c>
      <c r="J41" s="130">
        <v>1.1451636501457727</v>
      </c>
      <c r="K41" s="130">
        <v>1.0861128979591839</v>
      </c>
      <c r="L41" s="130">
        <v>1.2584778309037903</v>
      </c>
      <c r="M41" s="131">
        <v>1.7172019241982508</v>
      </c>
      <c r="N41" s="129">
        <v>1.4510438950437317</v>
      </c>
      <c r="O41" s="130">
        <v>1.2118630680191793</v>
      </c>
      <c r="P41" s="130">
        <v>1.4588780195166615</v>
      </c>
      <c r="Q41" s="130">
        <v>1.2216805334554128</v>
      </c>
      <c r="R41" s="130">
        <v>1.4103057688038616</v>
      </c>
      <c r="S41" s="130">
        <v>1.3427725956195939</v>
      </c>
      <c r="T41" s="130">
        <v>1.3425462744701189</v>
      </c>
      <c r="U41" s="130">
        <v>1.5748874955224121</v>
      </c>
      <c r="V41" s="130">
        <v>1.5285248564521443</v>
      </c>
      <c r="W41" s="130">
        <v>1.4908038362849274</v>
      </c>
      <c r="X41" s="130">
        <v>1.474804041860428</v>
      </c>
      <c r="Y41" s="131">
        <v>1.2975217571420541</v>
      </c>
      <c r="Z41" s="129">
        <v>1.6848420139588305</v>
      </c>
      <c r="AA41" s="130">
        <v>1.5229698730533534</v>
      </c>
      <c r="AB41" s="130">
        <v>2.066384643551872</v>
      </c>
      <c r="AC41" s="130">
        <v>1.94200019841136</v>
      </c>
      <c r="AD41" s="130">
        <v>2.1100910409367999</v>
      </c>
      <c r="AE41" s="130">
        <v>1.8644632076396084</v>
      </c>
      <c r="AF41" s="130">
        <v>1.8399558209928597</v>
      </c>
      <c r="AG41" s="130">
        <v>1.9776559151226014</v>
      </c>
      <c r="AH41" s="130">
        <v>1.3853929829650871</v>
      </c>
      <c r="AI41" s="130">
        <v>1.7707417782810881</v>
      </c>
      <c r="AJ41" s="130">
        <v>1.8240079118136039</v>
      </c>
      <c r="AK41" s="131">
        <v>1.3803703833779084</v>
      </c>
      <c r="AL41" s="129">
        <v>1.4343624382494409</v>
      </c>
      <c r="AM41" s="130">
        <v>1.2786375307809046</v>
      </c>
      <c r="AN41" s="130">
        <v>1.908308953987258</v>
      </c>
      <c r="AO41" s="130">
        <v>1.8275022258953169</v>
      </c>
      <c r="AP41" s="130">
        <v>1.5251831110040206</v>
      </c>
      <c r="AQ41" s="130">
        <v>1.4288819929804244</v>
      </c>
      <c r="AR41" s="130">
        <v>1.6428166397609778</v>
      </c>
      <c r="AS41" s="130">
        <v>2.0218424588130137</v>
      </c>
      <c r="AT41" s="130">
        <v>1.8616921813523484</v>
      </c>
      <c r="AU41" s="130">
        <v>2.4435785551245242</v>
      </c>
      <c r="AV41" s="130">
        <v>1.9324295355034533</v>
      </c>
      <c r="AW41" s="131">
        <v>2.077</v>
      </c>
      <c r="AX41" s="129">
        <v>1.80019464</v>
      </c>
      <c r="AY41" s="130">
        <v>1.8888194899999924</v>
      </c>
      <c r="AZ41" s="130">
        <v>2.2400000000000002</v>
      </c>
      <c r="BA41" s="132">
        <v>2.0740341299999914</v>
      </c>
      <c r="BB41" s="132">
        <v>1.8873977900000001</v>
      </c>
      <c r="BC41" s="132">
        <v>1.59775073</v>
      </c>
      <c r="BD41" s="132">
        <v>1.55104647</v>
      </c>
      <c r="BE41" s="132">
        <v>1.49505972</v>
      </c>
      <c r="BF41" s="132">
        <v>1.6578139600000001</v>
      </c>
      <c r="BG41" s="132">
        <v>1.7510311199999999</v>
      </c>
      <c r="BH41" s="132">
        <v>1.3470119899999999</v>
      </c>
      <c r="BI41" s="133">
        <v>1.6645883499999998</v>
      </c>
      <c r="BJ41" s="134">
        <v>1.3945617400000001</v>
      </c>
      <c r="BK41" s="132">
        <v>1.37959773</v>
      </c>
      <c r="BL41" s="132">
        <v>1.97478431</v>
      </c>
      <c r="BM41" s="132">
        <v>1.76510726</v>
      </c>
      <c r="BN41" s="132">
        <v>1.81260675</v>
      </c>
      <c r="BO41" s="132">
        <v>1.8892619399999999</v>
      </c>
      <c r="BP41" s="132">
        <v>1.8501316400000001</v>
      </c>
      <c r="BQ41" s="132">
        <v>1.6844055500000001</v>
      </c>
      <c r="BR41" s="132">
        <v>1.75498146</v>
      </c>
      <c r="BS41" s="132">
        <v>1.5809292399999999</v>
      </c>
      <c r="BT41" s="132">
        <v>1.55485962</v>
      </c>
      <c r="BU41" s="133">
        <v>1.7700192400000001</v>
      </c>
      <c r="BV41" s="134">
        <v>1.4940947899999999</v>
      </c>
      <c r="BW41" s="132">
        <v>1.39766744</v>
      </c>
      <c r="BX41" s="132">
        <v>1.7104494299999999</v>
      </c>
      <c r="BY41" s="132">
        <v>1.2188686</v>
      </c>
      <c r="BZ41" s="132">
        <v>1.5154508799999999</v>
      </c>
      <c r="CA41" s="132">
        <v>1.4343500499999999</v>
      </c>
      <c r="CB41" s="132">
        <v>1.1397977399999999</v>
      </c>
      <c r="CC41" s="132">
        <v>1.2630166700000001</v>
      </c>
      <c r="CD41" s="132">
        <v>1.27244044</v>
      </c>
      <c r="CE41" s="132">
        <v>1.15066761</v>
      </c>
      <c r="CF41" s="132">
        <v>1.18300764</v>
      </c>
      <c r="CG41" s="132">
        <v>1.3222163600000001</v>
      </c>
      <c r="CH41" s="134">
        <f>1528.21534/1000</f>
        <v>1.52821534</v>
      </c>
      <c r="CI41" s="132">
        <v>1.18986649</v>
      </c>
      <c r="CJ41" s="132">
        <v>1.38905861</v>
      </c>
      <c r="CK41" s="132">
        <v>1.3120258300000001</v>
      </c>
      <c r="CL41" s="132">
        <v>1.55184196</v>
      </c>
      <c r="CM41" s="132">
        <v>1.4352301300000001</v>
      </c>
      <c r="CN41" s="132">
        <v>1.5799259999999999</v>
      </c>
      <c r="CO41" s="132">
        <v>1.4686394200000004</v>
      </c>
      <c r="CP41" s="132">
        <v>1.40315514</v>
      </c>
      <c r="CQ41" s="132">
        <v>1.43072785</v>
      </c>
      <c r="CR41" s="132">
        <v>1.3024360199999998</v>
      </c>
      <c r="CS41" s="133">
        <v>1.5340693400000001</v>
      </c>
      <c r="CT41" s="134">
        <v>1.821091</v>
      </c>
      <c r="CU41" s="132">
        <v>1.6615926900000002</v>
      </c>
      <c r="CV41" s="132">
        <v>1.86586155</v>
      </c>
      <c r="CW41" s="132">
        <v>1.8590162200000002</v>
      </c>
      <c r="CX41" s="132">
        <v>1.96166353</v>
      </c>
      <c r="CY41" s="132">
        <v>1.83467855</v>
      </c>
      <c r="CZ41" s="132">
        <v>1.6308687399999997</v>
      </c>
      <c r="DA41" s="132">
        <v>1.49185031</v>
      </c>
      <c r="DB41" s="132">
        <v>1.32125523</v>
      </c>
      <c r="DC41" s="132">
        <v>1.3351273600000002</v>
      </c>
      <c r="DD41" s="132">
        <v>1.1376490700000002</v>
      </c>
      <c r="DE41" s="135">
        <v>1.3774561299999999</v>
      </c>
      <c r="DF41" s="134">
        <v>1.3790753900000003</v>
      </c>
      <c r="DG41" s="132">
        <v>1.2379445500000004</v>
      </c>
      <c r="DH41" s="132">
        <v>1.3660754700000002</v>
      </c>
      <c r="DI41" s="132">
        <v>1.3477393600000001</v>
      </c>
      <c r="DJ41" s="132">
        <v>1.19592411</v>
      </c>
      <c r="DK41" s="132">
        <v>1.1914173399999999</v>
      </c>
      <c r="DL41" s="132">
        <v>1.3921511199999996</v>
      </c>
      <c r="DM41" s="132">
        <v>1.30602945</v>
      </c>
      <c r="DN41" s="132">
        <v>1.3831511599999999</v>
      </c>
      <c r="DO41" s="132">
        <v>1.62118838</v>
      </c>
      <c r="DP41" s="132">
        <v>1.07146572</v>
      </c>
      <c r="DQ41" s="132">
        <v>1.4958139100000001</v>
      </c>
      <c r="DR41" s="134">
        <v>1.6965412899999994</v>
      </c>
      <c r="DS41" s="132">
        <v>1.1510665200000005</v>
      </c>
      <c r="DT41" s="132">
        <v>1.8864963699999997</v>
      </c>
      <c r="DU41" s="132">
        <v>1.54077062</v>
      </c>
      <c r="DV41" s="132">
        <v>1.5569348499999998</v>
      </c>
      <c r="DW41" s="132">
        <v>1.57666332</v>
      </c>
      <c r="DX41" s="132">
        <v>1.6552143799999999</v>
      </c>
      <c r="DY41" s="132">
        <v>1.7925239200000007</v>
      </c>
      <c r="DZ41" s="132">
        <v>2.3942848399999992</v>
      </c>
      <c r="EA41" s="132">
        <v>2.0558412399999999</v>
      </c>
      <c r="EB41" s="132">
        <v>1.6742296999999999</v>
      </c>
      <c r="EC41" s="132">
        <v>1.9282761300000002</v>
      </c>
      <c r="ED41" s="134">
        <v>1.6213664299999999</v>
      </c>
      <c r="EE41" s="132">
        <v>1.4856789500000001</v>
      </c>
      <c r="EF41" s="132">
        <v>2.3207502799999999</v>
      </c>
      <c r="EG41" s="132">
        <v>1.7948827300000003</v>
      </c>
      <c r="EH41" s="132">
        <v>1.61099598</v>
      </c>
      <c r="EI41" s="132">
        <v>2.059896779999999</v>
      </c>
      <c r="EJ41" s="132">
        <v>1.5691330799999996</v>
      </c>
      <c r="EK41" s="132">
        <v>1.3506167200000001</v>
      </c>
      <c r="EL41" s="132">
        <v>1.6605393900000001</v>
      </c>
      <c r="EM41" s="132">
        <v>1.63719309</v>
      </c>
      <c r="EN41" s="132">
        <v>1.3808072600000001</v>
      </c>
      <c r="EO41" s="133">
        <v>1.8591242400000001</v>
      </c>
      <c r="EP41" s="134">
        <v>1.8399998700000006</v>
      </c>
      <c r="EQ41" s="132">
        <v>1.3327076400000002</v>
      </c>
      <c r="ER41" s="132">
        <v>1.8613202299999998</v>
      </c>
      <c r="ES41" s="132">
        <v>1.5033649099999997</v>
      </c>
      <c r="ET41" s="132">
        <v>1.76639682</v>
      </c>
      <c r="EU41" s="132">
        <v>1.32545796</v>
      </c>
      <c r="EV41" s="132">
        <v>1.5226264299999999</v>
      </c>
      <c r="EW41" s="132">
        <v>1.4785953099999998</v>
      </c>
      <c r="EX41" s="132">
        <v>1.6826604000000001</v>
      </c>
      <c r="EY41" s="132">
        <v>1.32839968</v>
      </c>
      <c r="EZ41" s="132">
        <v>1.4958163</v>
      </c>
      <c r="FA41" s="132">
        <f>1891892.26/(10^6)</f>
        <v>1.8918922600000001</v>
      </c>
      <c r="FB41" s="132">
        <v>1.67673541</v>
      </c>
      <c r="FC41" s="132">
        <v>1.1391579199999999</v>
      </c>
      <c r="FD41" s="132">
        <v>1.77816058</v>
      </c>
      <c r="FE41" s="132">
        <v>1.8260474200000001</v>
      </c>
      <c r="FF41" s="132">
        <v>1.7221805400000001</v>
      </c>
      <c r="FG41" s="132">
        <v>1.81105044</v>
      </c>
      <c r="FH41" s="132">
        <v>1.47336632</v>
      </c>
      <c r="FI41" s="132">
        <v>1.7518412999999999</v>
      </c>
      <c r="FJ41" s="132">
        <v>1.56527123</v>
      </c>
      <c r="FK41" s="132">
        <v>2.0040669000000002</v>
      </c>
      <c r="FL41" s="132">
        <v>1.8364896799999999</v>
      </c>
      <c r="FM41" s="132">
        <v>1.96087224</v>
      </c>
      <c r="FN41" s="132">
        <v>2.0987905200000001</v>
      </c>
      <c r="FO41" s="132">
        <v>1.9443132200000004</v>
      </c>
      <c r="FP41" s="132">
        <v>1.9506832599999999</v>
      </c>
      <c r="FQ41" s="132">
        <v>2.05979885</v>
      </c>
      <c r="FR41" s="132">
        <v>2.1573620299999998</v>
      </c>
      <c r="FS41" s="132">
        <v>2.0960000000000001</v>
      </c>
      <c r="FT41" s="132">
        <v>2.1038456800000005</v>
      </c>
      <c r="FU41" s="132">
        <v>1.9039338300000006</v>
      </c>
      <c r="FV41" s="132">
        <v>1.9673278799999994</v>
      </c>
      <c r="FW41" s="132">
        <v>2.0643720499999998</v>
      </c>
      <c r="FX41" s="132">
        <v>1.7242760399999999</v>
      </c>
      <c r="FY41" s="132">
        <v>2.17469884</v>
      </c>
      <c r="FZ41" s="132">
        <v>1.9037645799999998</v>
      </c>
      <c r="GA41" s="132">
        <v>1.59306266</v>
      </c>
      <c r="GB41" s="132">
        <v>2.9706266400000003</v>
      </c>
      <c r="GC41" s="132">
        <v>2.1851397799999996</v>
      </c>
      <c r="GD41" s="132">
        <v>1.5727776700000002</v>
      </c>
      <c r="GE41" s="132">
        <v>1.9908399600000002</v>
      </c>
      <c r="GF41" s="132">
        <v>1.8205916199999999</v>
      </c>
      <c r="GG41" s="132">
        <v>1.6459664700000001</v>
      </c>
      <c r="GH41" s="132">
        <v>2.0982693499999998</v>
      </c>
      <c r="GI41" s="132">
        <v>1.9792043399999999</v>
      </c>
      <c r="GJ41" s="132">
        <v>1.5971695399999999</v>
      </c>
      <c r="GK41" s="132">
        <v>2.4888279299999998</v>
      </c>
      <c r="GL41" s="132">
        <v>2.1034197199999998</v>
      </c>
      <c r="GM41" s="132">
        <v>1.6705931399999998</v>
      </c>
      <c r="GN41" s="132">
        <v>3.0217442000000001</v>
      </c>
      <c r="GO41" s="132">
        <v>2.2722073900000002</v>
      </c>
      <c r="GP41" s="132">
        <v>1.8394648900000004</v>
      </c>
      <c r="GQ41" s="132">
        <v>2.4938488499999996</v>
      </c>
      <c r="GR41" s="132">
        <v>2.0769040000000003</v>
      </c>
      <c r="GS41" s="132">
        <v>1.9873252200000002</v>
      </c>
      <c r="GT41" s="132">
        <v>1.9978768000000002</v>
      </c>
      <c r="GU41" s="132">
        <v>1.9874640900000002</v>
      </c>
      <c r="GV41" s="132">
        <v>2.0039630200000005</v>
      </c>
      <c r="GW41" s="132">
        <v>3.0264090799999996</v>
      </c>
      <c r="GX41" s="132">
        <v>2.4595958599999999</v>
      </c>
      <c r="GY41" s="132">
        <v>2.1498109899999998</v>
      </c>
      <c r="GZ41" s="132">
        <v>2.7756424899999996</v>
      </c>
      <c r="HA41" s="132">
        <v>2.27641597</v>
      </c>
      <c r="HB41" s="132">
        <v>2.8822439599999998</v>
      </c>
      <c r="HC41" s="132">
        <v>2.6675605400000006</v>
      </c>
      <c r="HD41" s="132">
        <v>2.2465280799999996</v>
      </c>
      <c r="HE41" s="132">
        <v>2.8468706300000002</v>
      </c>
      <c r="HF41" s="132">
        <v>3.1237333600000001</v>
      </c>
      <c r="HG41" s="132">
        <v>2.8610086400000001</v>
      </c>
      <c r="HH41" s="132">
        <v>2.8710958099999999</v>
      </c>
      <c r="HI41" s="132">
        <v>3.54771357</v>
      </c>
      <c r="HJ41" s="132">
        <v>2.9371935099999997</v>
      </c>
      <c r="HK41" s="132">
        <v>2.39814018</v>
      </c>
      <c r="HL41" s="132">
        <v>3.2635018000000002</v>
      </c>
      <c r="HM41" s="132">
        <v>2.8427403300000003</v>
      </c>
      <c r="HN41" s="132">
        <v>3.1392011699999998</v>
      </c>
      <c r="HO41" s="132">
        <v>3.5173489599999996</v>
      </c>
      <c r="HP41" s="132">
        <v>2.7862893400000002</v>
      </c>
      <c r="HQ41" s="132">
        <v>3.1745617899999994</v>
      </c>
      <c r="HR41" s="132">
        <v>2.9327603300000002</v>
      </c>
      <c r="HS41" s="132">
        <v>2.9241305399999997</v>
      </c>
      <c r="HT41" s="132">
        <v>3.04979282</v>
      </c>
      <c r="HU41" s="132">
        <v>3.3374447900000002</v>
      </c>
      <c r="HV41" s="132">
        <v>3.7161381050000006</v>
      </c>
      <c r="HW41" s="608"/>
    </row>
    <row r="42" spans="1:280">
      <c r="A42" s="444" t="s">
        <v>383</v>
      </c>
      <c r="B42" s="430"/>
      <c r="C42" s="349"/>
      <c r="D42" s="349"/>
      <c r="E42" s="349"/>
      <c r="F42" s="349"/>
      <c r="G42" s="349"/>
      <c r="H42" s="349"/>
      <c r="I42" s="349"/>
      <c r="J42" s="349"/>
      <c r="K42" s="349"/>
      <c r="L42" s="349"/>
      <c r="M42" s="349"/>
      <c r="N42" s="349"/>
      <c r="O42" s="349"/>
      <c r="P42" s="349"/>
      <c r="Q42" s="349"/>
      <c r="R42" s="349"/>
      <c r="S42" s="349"/>
      <c r="T42" s="349"/>
      <c r="U42" s="349"/>
      <c r="V42" s="349"/>
      <c r="W42" s="349"/>
      <c r="X42" s="349"/>
      <c r="Y42" s="349"/>
      <c r="Z42" s="349"/>
      <c r="AA42" s="349"/>
      <c r="AB42" s="349"/>
      <c r="AC42" s="349"/>
      <c r="AD42" s="349"/>
      <c r="AE42" s="349"/>
      <c r="AF42" s="349"/>
      <c r="AG42" s="349"/>
      <c r="AH42" s="349"/>
      <c r="AI42" s="349"/>
      <c r="AJ42" s="349"/>
      <c r="AK42" s="349"/>
      <c r="AL42" s="349"/>
      <c r="AM42" s="349"/>
      <c r="AN42" s="349"/>
      <c r="AO42" s="349"/>
      <c r="AP42" s="349"/>
      <c r="AQ42" s="349"/>
      <c r="AR42" s="349"/>
      <c r="AS42" s="349"/>
      <c r="AT42" s="349"/>
      <c r="AU42" s="349"/>
      <c r="AV42" s="349"/>
      <c r="AW42" s="349"/>
      <c r="AX42" s="349"/>
      <c r="AY42" s="349"/>
      <c r="AZ42" s="349"/>
      <c r="BA42" s="350"/>
      <c r="BB42" s="350"/>
      <c r="BC42" s="350"/>
      <c r="BD42" s="350"/>
      <c r="BE42" s="350"/>
      <c r="BF42" s="350"/>
      <c r="BG42" s="350"/>
      <c r="BH42" s="350"/>
      <c r="BI42" s="350"/>
      <c r="BJ42" s="350"/>
      <c r="BK42" s="350"/>
      <c r="BL42" s="350"/>
      <c r="BM42" s="350"/>
      <c r="BN42" s="350"/>
      <c r="BO42" s="350"/>
      <c r="BP42" s="350"/>
      <c r="BQ42" s="350"/>
      <c r="BR42" s="350"/>
      <c r="BS42" s="350"/>
      <c r="BT42" s="350"/>
      <c r="BU42" s="350"/>
      <c r="BV42" s="350"/>
      <c r="BW42" s="350"/>
      <c r="BX42" s="350"/>
      <c r="BY42" s="350"/>
      <c r="BZ42" s="350"/>
      <c r="CA42" s="350"/>
      <c r="CB42" s="350"/>
      <c r="CC42" s="350"/>
      <c r="CD42" s="350"/>
      <c r="CE42" s="350"/>
      <c r="CF42" s="350"/>
      <c r="CG42" s="350"/>
      <c r="CH42" s="350"/>
      <c r="CI42" s="350"/>
      <c r="CJ42" s="350"/>
      <c r="CK42" s="350"/>
      <c r="CL42" s="350"/>
      <c r="CM42" s="350"/>
      <c r="CN42" s="350"/>
      <c r="CO42" s="350"/>
      <c r="CP42" s="350"/>
      <c r="CQ42" s="350"/>
      <c r="CR42" s="350"/>
      <c r="CS42" s="350"/>
      <c r="CT42" s="350"/>
      <c r="CU42" s="350"/>
      <c r="CV42" s="350"/>
      <c r="CW42" s="350"/>
      <c r="CX42" s="350"/>
      <c r="CY42" s="350"/>
      <c r="CZ42" s="350"/>
      <c r="DA42" s="350"/>
      <c r="DB42" s="350"/>
      <c r="DC42" s="350"/>
      <c r="DD42" s="350"/>
      <c r="DE42" s="350"/>
      <c r="DF42" s="350"/>
      <c r="DG42" s="350"/>
      <c r="DH42" s="350"/>
      <c r="DI42" s="350"/>
      <c r="DJ42" s="350"/>
      <c r="DK42" s="350"/>
      <c r="DL42" s="350"/>
      <c r="DM42" s="350"/>
      <c r="DN42" s="350"/>
      <c r="DO42" s="350"/>
      <c r="DP42" s="350"/>
      <c r="DQ42" s="350"/>
      <c r="DR42" s="350"/>
      <c r="DS42" s="350"/>
      <c r="DT42" s="350"/>
      <c r="DU42" s="350"/>
      <c r="DV42" s="350"/>
      <c r="DW42" s="350"/>
      <c r="DX42" s="350"/>
      <c r="DY42" s="350"/>
      <c r="DZ42" s="350"/>
      <c r="EA42" s="350"/>
      <c r="EB42" s="350"/>
      <c r="EC42" s="350"/>
      <c r="ED42" s="350"/>
      <c r="EE42" s="350"/>
      <c r="EF42" s="350"/>
      <c r="EG42" s="350"/>
      <c r="EH42" s="350"/>
      <c r="EI42" s="350"/>
      <c r="EJ42" s="350"/>
      <c r="EK42" s="350"/>
      <c r="EL42" s="350"/>
      <c r="EM42" s="350"/>
      <c r="EN42" s="350"/>
      <c r="EO42" s="350"/>
      <c r="EP42" s="350"/>
      <c r="EQ42" s="350"/>
      <c r="ER42" s="350"/>
      <c r="ES42" s="350"/>
      <c r="ET42" s="350"/>
      <c r="EU42" s="350"/>
      <c r="EV42" s="350"/>
      <c r="EW42" s="350"/>
      <c r="EX42" s="350"/>
      <c r="EY42" s="350"/>
      <c r="EZ42" s="350"/>
      <c r="FA42" s="350"/>
      <c r="FB42" s="350"/>
      <c r="FC42" s="350"/>
      <c r="FD42" s="350"/>
      <c r="FE42" s="350"/>
      <c r="FF42" s="350"/>
      <c r="FG42" s="350"/>
      <c r="FH42" s="350"/>
      <c r="FI42" s="350"/>
      <c r="FJ42" s="350"/>
      <c r="FK42" s="350"/>
      <c r="FL42" s="350"/>
      <c r="FM42" s="350"/>
      <c r="FN42" s="350"/>
      <c r="FO42" s="350"/>
      <c r="FP42" s="350"/>
      <c r="FQ42" s="350"/>
      <c r="FR42" s="350"/>
      <c r="HV42" s="599"/>
      <c r="HW42" s="599"/>
    </row>
    <row r="43" spans="1:280" ht="12.75" customHeight="1">
      <c r="B43" s="349"/>
      <c r="C43" s="349"/>
      <c r="D43" s="349"/>
      <c r="E43" s="349"/>
      <c r="F43" s="349"/>
      <c r="G43" s="349"/>
      <c r="H43" s="349"/>
      <c r="I43" s="349"/>
      <c r="J43" s="349"/>
      <c r="K43" s="349"/>
      <c r="L43" s="349"/>
      <c r="M43" s="349"/>
      <c r="N43" s="349"/>
      <c r="O43" s="349"/>
      <c r="P43" s="349"/>
      <c r="Q43" s="349"/>
      <c r="R43" s="349"/>
      <c r="S43" s="349"/>
      <c r="T43" s="349"/>
      <c r="U43" s="349"/>
      <c r="V43" s="349"/>
      <c r="W43" s="349"/>
      <c r="X43" s="349"/>
      <c r="Y43" s="349"/>
      <c r="Z43" s="349"/>
      <c r="AA43" s="349"/>
      <c r="AB43" s="349"/>
      <c r="AC43" s="349"/>
      <c r="AD43" s="349"/>
      <c r="AE43" s="349"/>
      <c r="AF43" s="349"/>
      <c r="AG43" s="349"/>
      <c r="AH43" s="349"/>
      <c r="AI43" s="349"/>
      <c r="AJ43" s="349"/>
      <c r="AK43" s="349"/>
      <c r="AL43" s="349"/>
      <c r="AM43" s="349"/>
      <c r="AN43" s="349"/>
      <c r="AO43" s="349"/>
      <c r="AP43" s="349"/>
      <c r="AQ43" s="349"/>
      <c r="AR43" s="349"/>
      <c r="AS43" s="349"/>
      <c r="AT43" s="349"/>
      <c r="AU43" s="349"/>
      <c r="AV43" s="349"/>
      <c r="AW43" s="349"/>
      <c r="AX43" s="349"/>
      <c r="AY43" s="349"/>
      <c r="AZ43" s="349"/>
      <c r="BA43" s="350"/>
      <c r="BB43" s="350"/>
      <c r="BC43" s="350"/>
      <c r="BD43" s="350"/>
      <c r="BE43" s="350"/>
      <c r="BF43" s="350"/>
      <c r="BG43" s="350"/>
      <c r="BH43" s="350"/>
      <c r="BI43" s="350"/>
      <c r="BJ43" s="350"/>
      <c r="BK43" s="350"/>
      <c r="BL43" s="350"/>
      <c r="BM43" s="350"/>
      <c r="BN43" s="350"/>
      <c r="BO43" s="350"/>
      <c r="BP43" s="350"/>
      <c r="BQ43" s="350"/>
      <c r="BR43" s="350"/>
      <c r="BS43" s="350"/>
      <c r="BT43" s="350"/>
      <c r="BU43" s="350"/>
      <c r="BV43" s="350"/>
      <c r="BW43" s="350"/>
      <c r="BX43" s="350"/>
      <c r="BY43" s="350"/>
      <c r="BZ43" s="350"/>
      <c r="CA43" s="350"/>
      <c r="CB43" s="350"/>
      <c r="CC43" s="350"/>
      <c r="CD43" s="350"/>
      <c r="CE43" s="350"/>
      <c r="CF43" s="350"/>
      <c r="CG43" s="350"/>
      <c r="CH43" s="350"/>
      <c r="CI43" s="350"/>
      <c r="CJ43" s="350"/>
      <c r="CK43" s="350"/>
      <c r="CL43" s="350"/>
      <c r="CM43" s="350"/>
      <c r="CN43" s="350"/>
      <c r="CO43" s="350"/>
      <c r="CP43" s="350"/>
      <c r="CQ43" s="350"/>
      <c r="CR43" s="350"/>
      <c r="CS43" s="350"/>
      <c r="CT43" s="350"/>
      <c r="CU43" s="350"/>
      <c r="CV43" s="350"/>
      <c r="CW43" s="350"/>
      <c r="CX43" s="350"/>
      <c r="CY43" s="350"/>
      <c r="CZ43" s="350"/>
      <c r="DA43" s="350"/>
      <c r="DB43" s="350"/>
      <c r="DC43" s="350"/>
      <c r="DD43" s="350"/>
      <c r="DE43" s="350"/>
      <c r="DF43" s="350"/>
      <c r="DG43" s="350"/>
      <c r="DH43" s="350"/>
      <c r="DI43" s="350"/>
      <c r="DJ43" s="350"/>
      <c r="DK43" s="350"/>
      <c r="DL43" s="350"/>
      <c r="DM43" s="350"/>
      <c r="DN43" s="350"/>
      <c r="DO43" s="350"/>
      <c r="DP43" s="350"/>
      <c r="DQ43" s="350"/>
      <c r="DR43" s="350"/>
      <c r="DS43" s="350"/>
      <c r="DT43" s="350"/>
      <c r="DU43" s="350"/>
      <c r="DV43" s="350"/>
      <c r="DW43" s="350"/>
      <c r="DX43" s="350"/>
      <c r="DY43" s="350"/>
      <c r="DZ43" s="350"/>
      <c r="EA43" s="350"/>
      <c r="EB43" s="350"/>
      <c r="EC43" s="350"/>
      <c r="ED43" s="350"/>
      <c r="EE43" s="350"/>
      <c r="EF43" s="350"/>
      <c r="EG43" s="350"/>
      <c r="EH43" s="350"/>
      <c r="EI43" s="350"/>
      <c r="EJ43" s="350"/>
      <c r="EK43" s="350"/>
      <c r="EL43" s="350"/>
      <c r="EM43" s="350"/>
      <c r="EN43" s="350"/>
      <c r="EO43" s="350"/>
      <c r="EP43" s="350"/>
      <c r="EQ43" s="350"/>
      <c r="ER43" s="350"/>
      <c r="ES43" s="350"/>
      <c r="ET43" s="350"/>
      <c r="EU43" s="350"/>
      <c r="EV43" s="350"/>
      <c r="EW43" s="350"/>
      <c r="EX43" s="350"/>
      <c r="EY43" s="350"/>
      <c r="EZ43" s="350"/>
      <c r="FA43" s="350"/>
      <c r="FB43" s="350"/>
      <c r="FC43" s="350"/>
      <c r="FD43" s="350"/>
      <c r="FE43" s="350"/>
      <c r="FF43" s="350"/>
      <c r="FG43" s="350"/>
      <c r="FH43" s="350"/>
      <c r="FI43" s="350"/>
      <c r="FJ43" s="350"/>
      <c r="FK43" s="350"/>
      <c r="FL43" s="350"/>
      <c r="FM43" s="350"/>
      <c r="FN43" s="350"/>
      <c r="FO43" s="350"/>
      <c r="FP43" s="350"/>
      <c r="FQ43" s="350"/>
      <c r="FR43" s="350"/>
      <c r="FS43" s="350"/>
      <c r="FT43" s="350"/>
      <c r="FU43" s="350"/>
      <c r="FV43" s="350"/>
      <c r="FW43" s="350"/>
    </row>
    <row r="44" spans="1:280" s="344" customFormat="1">
      <c r="A44" s="346"/>
      <c r="B44" s="348"/>
      <c r="C44" s="348"/>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8"/>
      <c r="AJ44" s="348"/>
      <c r="AK44" s="348"/>
      <c r="AL44" s="348"/>
      <c r="AM44" s="348"/>
      <c r="AN44" s="348"/>
      <c r="AO44" s="348"/>
      <c r="AP44" s="348"/>
      <c r="AQ44" s="348"/>
      <c r="AR44" s="348"/>
      <c r="AS44" s="348"/>
      <c r="AT44" s="348"/>
      <c r="AU44" s="348"/>
      <c r="AV44" s="348"/>
      <c r="AW44" s="348"/>
      <c r="AX44" s="348"/>
      <c r="AY44" s="348"/>
      <c r="AZ44" s="348"/>
      <c r="BA44" s="348"/>
      <c r="BB44" s="348"/>
      <c r="BC44" s="348"/>
      <c r="BD44" s="348"/>
      <c r="BE44" s="348"/>
      <c r="BF44" s="348"/>
      <c r="BG44" s="348"/>
      <c r="BH44" s="348"/>
      <c r="BI44" s="348"/>
      <c r="BJ44" s="348"/>
      <c r="BK44" s="348"/>
      <c r="BL44" s="348"/>
      <c r="BM44" s="348"/>
      <c r="BN44" s="348"/>
      <c r="BO44" s="348"/>
      <c r="BP44" s="348"/>
      <c r="BQ44" s="348"/>
      <c r="BR44" s="348"/>
      <c r="BS44" s="348"/>
      <c r="BT44" s="348"/>
      <c r="BU44" s="348"/>
      <c r="BV44" s="348"/>
      <c r="BW44" s="348"/>
      <c r="BX44" s="348"/>
      <c r="BY44" s="348"/>
      <c r="BZ44" s="348"/>
      <c r="CA44" s="348"/>
      <c r="CB44" s="348"/>
      <c r="CC44" s="348"/>
      <c r="CD44" s="348"/>
      <c r="CE44" s="348"/>
      <c r="CF44" s="348"/>
      <c r="CG44" s="348"/>
      <c r="CH44" s="348"/>
      <c r="CI44" s="348"/>
      <c r="CJ44" s="348"/>
      <c r="CK44" s="348"/>
      <c r="CL44" s="348"/>
      <c r="CM44" s="348"/>
      <c r="CN44" s="348"/>
      <c r="CO44" s="348"/>
      <c r="CP44" s="348"/>
      <c r="CQ44" s="348"/>
      <c r="CR44" s="348"/>
      <c r="CS44" s="348"/>
      <c r="CT44" s="348"/>
      <c r="CU44" s="348"/>
      <c r="CV44" s="348"/>
      <c r="CW44" s="348"/>
      <c r="CX44" s="348"/>
      <c r="CY44" s="348"/>
      <c r="CZ44" s="348"/>
      <c r="DA44" s="348"/>
      <c r="DB44" s="348"/>
      <c r="DC44" s="348"/>
      <c r="DD44" s="348"/>
      <c r="DE44" s="348"/>
      <c r="DF44" s="348"/>
      <c r="DG44" s="348"/>
      <c r="DH44" s="348"/>
      <c r="DI44" s="348"/>
      <c r="DJ44" s="348"/>
      <c r="DK44" s="348"/>
      <c r="DL44" s="348"/>
      <c r="DM44" s="348"/>
      <c r="DN44" s="348"/>
      <c r="DO44" s="348"/>
      <c r="DP44" s="348"/>
      <c r="DQ44" s="348"/>
      <c r="DR44" s="348"/>
      <c r="DS44" s="348"/>
      <c r="DT44" s="348"/>
      <c r="DU44" s="348"/>
      <c r="DV44" s="348"/>
      <c r="DW44" s="348"/>
      <c r="DX44" s="348"/>
      <c r="DY44" s="348"/>
      <c r="DZ44" s="348"/>
      <c r="EA44" s="348"/>
      <c r="EB44" s="348"/>
      <c r="EC44" s="348"/>
      <c r="ED44" s="348"/>
      <c r="EE44" s="348"/>
      <c r="EF44" s="348"/>
      <c r="EG44" s="348"/>
      <c r="EH44" s="348"/>
      <c r="EI44" s="348"/>
      <c r="EJ44" s="348"/>
      <c r="EK44" s="348"/>
      <c r="EL44" s="348"/>
      <c r="EM44" s="348"/>
      <c r="EN44" s="348"/>
      <c r="EO44" s="348"/>
      <c r="EP44" s="348"/>
      <c r="EQ44" s="348"/>
      <c r="ER44" s="348"/>
      <c r="ES44" s="348"/>
      <c r="ET44" s="348"/>
      <c r="EU44" s="348"/>
      <c r="EV44" s="348"/>
      <c r="EW44" s="348"/>
      <c r="EX44" s="348"/>
      <c r="EY44" s="348"/>
      <c r="EZ44" s="348"/>
      <c r="FA44" s="348"/>
      <c r="FB44" s="348"/>
      <c r="FC44" s="348"/>
      <c r="FD44" s="348"/>
      <c r="FE44" s="348"/>
      <c r="FF44" s="348"/>
      <c r="FG44" s="348"/>
      <c r="FH44" s="348"/>
      <c r="FI44" s="348"/>
      <c r="FJ44" s="348"/>
      <c r="FK44" s="348"/>
      <c r="FL44" s="348"/>
      <c r="FM44" s="348"/>
      <c r="FN44" s="348"/>
      <c r="FO44" s="348"/>
      <c r="FP44" s="348"/>
      <c r="FQ44" s="348"/>
      <c r="FR44" s="348"/>
      <c r="FS44" s="348"/>
      <c r="FT44" s="348"/>
      <c r="FU44" s="348"/>
      <c r="FV44" s="348"/>
      <c r="FW44" s="348"/>
      <c r="FX44" s="348"/>
      <c r="FY44" s="348"/>
      <c r="FZ44" s="348"/>
      <c r="GA44" s="348"/>
      <c r="GB44" s="348"/>
      <c r="GC44" s="348"/>
      <c r="GD44" s="348"/>
      <c r="GE44" s="348"/>
      <c r="GF44" s="348"/>
      <c r="GG44" s="348"/>
      <c r="GH44" s="348"/>
      <c r="GI44" s="348"/>
      <c r="GJ44" s="348"/>
      <c r="GK44" s="348"/>
      <c r="GL44" s="348"/>
      <c r="GM44" s="348"/>
      <c r="GN44" s="348"/>
      <c r="GO44" s="348"/>
      <c r="GP44" s="348"/>
      <c r="GQ44" s="348"/>
      <c r="GR44" s="348"/>
      <c r="GS44" s="348"/>
      <c r="GT44" s="348"/>
      <c r="GU44" s="348"/>
      <c r="GV44" s="348"/>
      <c r="GW44" s="348"/>
      <c r="GX44" s="348"/>
      <c r="GY44" s="348"/>
      <c r="GZ44" s="348"/>
      <c r="HA44" s="348"/>
      <c r="HB44" s="348"/>
      <c r="HC44" s="348"/>
      <c r="HD44" s="348"/>
      <c r="HE44" s="348"/>
      <c r="HF44" s="348"/>
      <c r="HG44" s="348"/>
      <c r="HH44" s="348"/>
      <c r="HI44" s="348"/>
      <c r="HJ44" s="348"/>
      <c r="HK44" s="348"/>
      <c r="HL44" s="348"/>
      <c r="HM44" s="348"/>
      <c r="HN44" s="348"/>
      <c r="HO44" s="348"/>
      <c r="HP44" s="348"/>
      <c r="HQ44" s="348"/>
      <c r="HR44" s="348"/>
      <c r="HS44" s="348"/>
      <c r="HT44" s="348"/>
      <c r="HU44" s="348"/>
      <c r="HV44" s="348"/>
      <c r="HW44" s="348"/>
      <c r="HX44" s="348"/>
      <c r="HY44" s="348"/>
      <c r="HZ44" s="348"/>
      <c r="JT44" s="345"/>
    </row>
    <row r="45" spans="1:280" s="76" customFormat="1">
      <c r="A45" s="340"/>
      <c r="B45" s="343"/>
      <c r="C45" s="343"/>
      <c r="D45" s="343"/>
      <c r="E45" s="343"/>
      <c r="F45" s="343"/>
      <c r="G45" s="343"/>
      <c r="H45" s="343"/>
      <c r="I45" s="343"/>
      <c r="J45" s="343"/>
      <c r="K45" s="343"/>
      <c r="L45" s="343"/>
      <c r="M45" s="343"/>
      <c r="N45" s="343"/>
      <c r="O45" s="343"/>
      <c r="P45" s="343"/>
      <c r="Q45" s="343"/>
      <c r="R45" s="343"/>
      <c r="S45" s="343"/>
      <c r="T45" s="343"/>
      <c r="U45" s="343"/>
      <c r="V45" s="343"/>
      <c r="W45" s="343"/>
      <c r="X45" s="343"/>
      <c r="Y45" s="343"/>
      <c r="Z45" s="343"/>
      <c r="AA45" s="343"/>
      <c r="AB45" s="343"/>
      <c r="AC45" s="343"/>
      <c r="AD45" s="343"/>
      <c r="AE45" s="343"/>
      <c r="AF45" s="343"/>
      <c r="AG45" s="343"/>
      <c r="AH45" s="343"/>
      <c r="AI45" s="343"/>
      <c r="AJ45" s="343"/>
      <c r="AK45" s="343"/>
      <c r="AL45" s="343"/>
      <c r="AM45" s="343"/>
      <c r="AN45" s="343"/>
      <c r="AO45" s="343"/>
      <c r="AP45" s="343"/>
      <c r="AQ45" s="343"/>
      <c r="AR45" s="343"/>
      <c r="AS45" s="343"/>
      <c r="AT45" s="343"/>
      <c r="AU45" s="343"/>
      <c r="AV45" s="343"/>
      <c r="AW45" s="343"/>
      <c r="AX45" s="343"/>
      <c r="AY45" s="343"/>
      <c r="AZ45" s="343"/>
      <c r="BA45" s="343"/>
      <c r="BB45" s="343"/>
      <c r="BC45" s="343"/>
      <c r="BD45" s="343"/>
      <c r="BE45" s="343"/>
      <c r="BF45" s="343"/>
      <c r="BG45" s="343"/>
      <c r="BH45" s="343"/>
      <c r="BI45" s="343"/>
      <c r="BJ45" s="343"/>
      <c r="BK45" s="343"/>
      <c r="BL45" s="343"/>
      <c r="BM45" s="343"/>
      <c r="BN45" s="343"/>
      <c r="BO45" s="343"/>
      <c r="BP45" s="343"/>
      <c r="BQ45" s="343"/>
      <c r="BR45" s="343"/>
      <c r="BS45" s="343"/>
      <c r="BT45" s="343"/>
      <c r="BU45" s="343"/>
      <c r="BV45" s="343"/>
      <c r="BW45" s="343"/>
      <c r="BX45" s="343"/>
      <c r="BY45" s="343"/>
      <c r="BZ45" s="343"/>
      <c r="CA45" s="343"/>
      <c r="CB45" s="343"/>
      <c r="CC45" s="343"/>
      <c r="CD45" s="343"/>
      <c r="CE45" s="343"/>
      <c r="CF45" s="343"/>
      <c r="CG45" s="343"/>
      <c r="CH45" s="343"/>
      <c r="CI45" s="343"/>
      <c r="CJ45" s="343"/>
      <c r="CK45" s="343"/>
      <c r="CL45" s="343"/>
      <c r="CM45" s="343"/>
      <c r="CN45" s="343"/>
      <c r="CO45" s="343"/>
      <c r="CP45" s="343"/>
      <c r="CQ45" s="343"/>
      <c r="CR45" s="343"/>
      <c r="CS45" s="343"/>
      <c r="CT45" s="343"/>
      <c r="CU45" s="343"/>
      <c r="CV45" s="343"/>
      <c r="CW45" s="343"/>
      <c r="CX45" s="343"/>
      <c r="CY45" s="343"/>
      <c r="CZ45" s="343"/>
      <c r="DA45" s="343"/>
      <c r="DB45" s="343"/>
      <c r="DC45" s="343"/>
      <c r="DD45" s="343"/>
      <c r="DE45" s="343"/>
      <c r="DF45" s="343"/>
      <c r="DG45" s="343"/>
      <c r="DH45" s="343"/>
      <c r="DI45" s="343"/>
      <c r="DJ45" s="343"/>
      <c r="DK45" s="343"/>
      <c r="DL45" s="343"/>
      <c r="DM45" s="343"/>
      <c r="DN45" s="343"/>
      <c r="DO45" s="343"/>
      <c r="DP45" s="343"/>
      <c r="DQ45" s="343"/>
      <c r="DR45" s="343"/>
      <c r="DS45" s="343"/>
      <c r="DT45" s="343"/>
      <c r="DU45" s="343"/>
      <c r="DV45" s="343"/>
      <c r="DW45" s="343"/>
      <c r="DX45" s="343"/>
      <c r="DY45" s="343"/>
      <c r="DZ45" s="343"/>
      <c r="EA45" s="343"/>
      <c r="EB45" s="343"/>
      <c r="EC45" s="343"/>
      <c r="ED45" s="343"/>
      <c r="EE45" s="343"/>
      <c r="EF45" s="343"/>
      <c r="EG45" s="343"/>
      <c r="EH45" s="343"/>
      <c r="EI45" s="343"/>
      <c r="EJ45" s="343"/>
      <c r="EK45" s="343"/>
      <c r="EL45" s="343"/>
      <c r="EM45" s="343"/>
      <c r="EN45" s="343"/>
      <c r="EO45" s="343"/>
      <c r="EP45" s="343"/>
      <c r="EQ45" s="343"/>
      <c r="ER45" s="343"/>
      <c r="ES45" s="343"/>
      <c r="ET45" s="343"/>
      <c r="EU45" s="343"/>
      <c r="EV45" s="343"/>
      <c r="EW45" s="343"/>
      <c r="EX45" s="343"/>
      <c r="EY45" s="343"/>
      <c r="EZ45" s="343"/>
      <c r="FA45" s="343"/>
      <c r="FB45" s="343"/>
      <c r="FC45" s="343"/>
      <c r="FD45" s="343"/>
      <c r="FE45" s="343"/>
      <c r="FF45" s="343"/>
      <c r="FG45" s="343"/>
      <c r="FH45" s="343"/>
      <c r="FI45" s="343"/>
      <c r="FJ45" s="343"/>
      <c r="FK45" s="343"/>
      <c r="FL45" s="343"/>
      <c r="FM45" s="343"/>
      <c r="FN45" s="343"/>
      <c r="FO45" s="343"/>
      <c r="FP45" s="343"/>
      <c r="FQ45" s="343"/>
      <c r="FR45" s="343"/>
      <c r="FS45" s="343"/>
      <c r="FT45" s="343"/>
      <c r="FU45" s="25"/>
      <c r="FV45" s="343"/>
      <c r="FW45" s="343"/>
      <c r="FX45" s="343"/>
      <c r="FY45" s="343"/>
      <c r="FZ45" s="343"/>
      <c r="GA45" s="343"/>
      <c r="GB45" s="343"/>
      <c r="GC45" s="343"/>
      <c r="GD45" s="343"/>
      <c r="GE45" s="343"/>
      <c r="GF45" s="343"/>
      <c r="GG45" s="343"/>
      <c r="GH45" s="343"/>
      <c r="GI45" s="343"/>
      <c r="GJ45" s="343"/>
      <c r="GK45" s="343"/>
      <c r="GL45" s="343"/>
      <c r="GM45" s="343"/>
      <c r="GN45" s="343"/>
      <c r="GO45" s="343"/>
      <c r="GP45" s="343"/>
      <c r="GQ45" s="343"/>
      <c r="GR45" s="343"/>
      <c r="GS45" s="343"/>
      <c r="GT45" s="343"/>
      <c r="GU45" s="343"/>
      <c r="GV45" s="343"/>
      <c r="GW45" s="343"/>
      <c r="GX45" s="343"/>
      <c r="GY45" s="343"/>
      <c r="GZ45" s="343"/>
      <c r="HA45" s="343"/>
      <c r="HB45" s="343"/>
      <c r="HC45" s="343"/>
      <c r="HD45" s="343"/>
      <c r="HE45" s="343"/>
      <c r="HF45" s="343"/>
      <c r="HG45" s="343"/>
      <c r="HH45" s="343"/>
      <c r="HI45" s="343"/>
      <c r="HJ45" s="343"/>
      <c r="HK45" s="343"/>
      <c r="HL45" s="343"/>
      <c r="HM45" s="343"/>
      <c r="HN45" s="343"/>
      <c r="HO45" s="343"/>
      <c r="HP45" s="343"/>
      <c r="HQ45" s="343"/>
      <c r="HR45" s="343"/>
      <c r="HS45" s="343"/>
      <c r="HT45" s="343"/>
      <c r="HU45" s="343"/>
      <c r="HV45" s="343"/>
      <c r="HW45" s="343"/>
      <c r="HX45" s="343"/>
      <c r="HY45" s="343"/>
      <c r="HZ45" s="343"/>
      <c r="JT45" s="112"/>
    </row>
    <row r="46" spans="1:280" s="76" customFormat="1" ht="18.5">
      <c r="A46" s="592" t="s">
        <v>518</v>
      </c>
      <c r="B46" s="343"/>
      <c r="C46" s="343"/>
      <c r="D46" s="343"/>
      <c r="E46" s="343"/>
      <c r="F46" s="343"/>
      <c r="G46" s="343"/>
      <c r="H46" s="343"/>
      <c r="I46" s="343"/>
      <c r="J46" s="343"/>
      <c r="K46" s="343"/>
      <c r="L46" s="343"/>
      <c r="M46" s="343"/>
      <c r="N46" s="343"/>
      <c r="O46" s="343"/>
      <c r="P46" s="343"/>
      <c r="Q46" s="343"/>
      <c r="R46" s="343"/>
      <c r="S46" s="343"/>
      <c r="T46" s="343"/>
      <c r="U46" s="343"/>
      <c r="V46" s="343"/>
      <c r="W46" s="343"/>
      <c r="X46" s="343"/>
      <c r="Y46" s="343"/>
      <c r="Z46" s="343"/>
      <c r="AA46" s="343"/>
      <c r="AB46" s="343"/>
      <c r="AC46" s="343"/>
      <c r="AD46" s="343"/>
      <c r="AE46" s="343"/>
      <c r="AF46" s="343"/>
      <c r="AG46" s="343"/>
      <c r="AH46" s="343"/>
      <c r="AI46" s="343"/>
      <c r="AJ46" s="343"/>
      <c r="AK46" s="343"/>
      <c r="AL46" s="343"/>
      <c r="AM46" s="343"/>
      <c r="AN46" s="343"/>
      <c r="AO46" s="343"/>
      <c r="AP46" s="343"/>
      <c r="AQ46" s="343"/>
      <c r="AR46" s="343"/>
      <c r="AS46" s="343"/>
      <c r="AT46" s="343"/>
      <c r="AU46" s="343"/>
      <c r="AV46" s="343"/>
      <c r="AW46" s="343"/>
      <c r="AX46" s="343"/>
      <c r="AY46" s="343"/>
      <c r="AZ46" s="343"/>
      <c r="BA46" s="343"/>
      <c r="BB46" s="343"/>
      <c r="BC46" s="343"/>
      <c r="BD46" s="343"/>
      <c r="BE46" s="343"/>
      <c r="BF46" s="343"/>
      <c r="BG46" s="343"/>
      <c r="BH46" s="343"/>
      <c r="BI46" s="343"/>
      <c r="BJ46" s="343"/>
      <c r="BK46" s="343"/>
      <c r="BL46" s="343"/>
      <c r="BM46" s="343"/>
      <c r="BN46" s="343"/>
      <c r="BO46" s="343"/>
      <c r="BP46" s="343"/>
      <c r="BQ46" s="343"/>
      <c r="BR46" s="343"/>
      <c r="BS46" s="343"/>
      <c r="BT46" s="343"/>
      <c r="BU46" s="343"/>
      <c r="BV46" s="343"/>
      <c r="BW46" s="343"/>
      <c r="BX46" s="343"/>
      <c r="BY46" s="343"/>
      <c r="BZ46" s="343"/>
      <c r="CA46" s="343"/>
      <c r="CB46" s="343"/>
      <c r="CC46" s="343"/>
      <c r="CD46" s="343"/>
      <c r="CE46" s="343"/>
      <c r="CF46" s="343"/>
      <c r="CG46" s="343"/>
      <c r="CH46" s="343"/>
      <c r="CI46" s="343"/>
      <c r="CJ46" s="343"/>
      <c r="CK46" s="343"/>
      <c r="CL46" s="343"/>
      <c r="CM46" s="343"/>
      <c r="CN46" s="343"/>
      <c r="CO46" s="343"/>
      <c r="CP46" s="343"/>
      <c r="CQ46" s="343"/>
      <c r="CR46" s="343"/>
      <c r="CS46" s="343"/>
      <c r="CT46" s="343"/>
      <c r="CU46" s="343"/>
      <c r="CV46" s="343"/>
      <c r="CW46" s="343"/>
      <c r="CX46" s="343"/>
      <c r="CY46" s="343"/>
      <c r="CZ46" s="343"/>
      <c r="DA46" s="343"/>
      <c r="DB46" s="343"/>
      <c r="DC46" s="343"/>
      <c r="DD46" s="343"/>
      <c r="DE46" s="343"/>
      <c r="DF46" s="343"/>
      <c r="DG46" s="343"/>
      <c r="DH46" s="343"/>
      <c r="DI46" s="343"/>
      <c r="DJ46" s="343"/>
      <c r="DK46" s="343"/>
      <c r="DL46" s="343"/>
      <c r="DM46" s="343"/>
      <c r="DN46" s="343"/>
      <c r="DO46" s="343"/>
      <c r="DP46" s="343"/>
      <c r="DQ46" s="343"/>
      <c r="DR46" s="343"/>
      <c r="DS46" s="343"/>
      <c r="DT46" s="343"/>
      <c r="DU46" s="343"/>
      <c r="DV46" s="343"/>
      <c r="DW46" s="343"/>
      <c r="DX46" s="343"/>
      <c r="DY46" s="343"/>
      <c r="DZ46" s="343"/>
      <c r="EA46" s="343"/>
      <c r="EB46" s="343"/>
      <c r="EC46" s="343"/>
      <c r="ED46" s="343"/>
      <c r="EE46" s="343"/>
      <c r="EF46" s="343"/>
      <c r="EG46" s="343"/>
      <c r="EH46" s="343"/>
      <c r="EI46" s="343"/>
      <c r="EJ46" s="343"/>
      <c r="EK46" s="343"/>
      <c r="EL46" s="343"/>
      <c r="EM46" s="343"/>
      <c r="EN46" s="343"/>
      <c r="EO46" s="343"/>
      <c r="EP46" s="343"/>
      <c r="EQ46" s="343"/>
      <c r="ER46" s="343"/>
      <c r="ES46" s="343"/>
      <c r="ET46" s="343"/>
      <c r="EU46" s="343"/>
      <c r="EV46" s="343"/>
      <c r="EW46" s="343"/>
      <c r="EX46" s="343"/>
      <c r="EY46" s="343"/>
      <c r="EZ46" s="343"/>
      <c r="FA46" s="343"/>
      <c r="FB46" s="343"/>
      <c r="FC46" s="343"/>
      <c r="FD46" s="343"/>
      <c r="FE46" s="343"/>
      <c r="FF46" s="343"/>
      <c r="FG46" s="343"/>
      <c r="FH46" s="343"/>
      <c r="FI46" s="343"/>
      <c r="FJ46" s="343"/>
      <c r="FK46" s="343"/>
      <c r="FL46" s="343"/>
      <c r="FM46" s="343"/>
      <c r="FN46" s="343"/>
      <c r="FO46" s="343"/>
      <c r="FP46" s="343"/>
      <c r="FQ46" s="343"/>
      <c r="FR46" s="343"/>
      <c r="FS46" s="343"/>
      <c r="FT46" s="343"/>
      <c r="FU46" s="343"/>
      <c r="FV46" s="343"/>
      <c r="FW46" s="343"/>
      <c r="FX46" s="343"/>
      <c r="FY46" s="343"/>
      <c r="FZ46" s="343"/>
      <c r="GA46" s="343"/>
      <c r="GB46" s="343"/>
      <c r="GC46" s="343"/>
      <c r="GD46" s="343"/>
      <c r="GE46" s="343"/>
      <c r="GF46" s="343"/>
      <c r="GG46" s="343"/>
      <c r="GH46" s="343"/>
      <c r="GI46" s="343"/>
      <c r="GJ46" s="343"/>
      <c r="GK46" s="343"/>
      <c r="GL46" s="343"/>
      <c r="GM46" s="343"/>
      <c r="GN46" s="343"/>
      <c r="GO46" s="343"/>
      <c r="GP46" s="343"/>
      <c r="GQ46" s="343"/>
      <c r="GR46" s="343"/>
      <c r="GS46" s="343"/>
      <c r="GT46" s="343"/>
      <c r="GU46" s="343"/>
      <c r="GV46" s="343"/>
      <c r="GW46" s="343"/>
      <c r="GX46" s="343"/>
      <c r="GY46" s="343"/>
      <c r="GZ46" s="343"/>
      <c r="HA46" s="343"/>
      <c r="HB46" s="343"/>
      <c r="HC46" s="343"/>
      <c r="HD46" s="343"/>
      <c r="HE46" s="343"/>
      <c r="HF46" s="343"/>
      <c r="HG46" s="343"/>
      <c r="HH46" s="343"/>
      <c r="HI46" s="343"/>
      <c r="HJ46" s="343"/>
      <c r="HK46" s="343"/>
      <c r="HL46" s="343"/>
      <c r="HM46" s="343"/>
      <c r="HN46" s="343"/>
      <c r="HO46" s="343"/>
      <c r="HP46" s="343"/>
      <c r="HQ46" s="343"/>
      <c r="HR46" s="343"/>
      <c r="HS46" s="343"/>
      <c r="HT46" s="343"/>
      <c r="HU46" s="343"/>
      <c r="HV46" s="343"/>
      <c r="HW46" s="343"/>
      <c r="HX46" s="343"/>
      <c r="HY46" s="343"/>
      <c r="HZ46" s="343"/>
      <c r="JT46" s="112"/>
    </row>
    <row r="47" spans="1:280" s="76" customFormat="1" ht="12" customHeight="1">
      <c r="A47" s="377"/>
      <c r="B47" s="343"/>
      <c r="C47" s="343"/>
      <c r="D47" s="343"/>
      <c r="E47" s="343"/>
      <c r="F47" s="343"/>
      <c r="G47" s="343"/>
      <c r="H47" s="343"/>
      <c r="I47" s="343"/>
      <c r="J47" s="343"/>
      <c r="K47" s="343"/>
      <c r="L47" s="343"/>
      <c r="M47" s="343"/>
      <c r="N47" s="343"/>
      <c r="O47" s="343"/>
      <c r="P47" s="343"/>
      <c r="Q47" s="343"/>
      <c r="R47" s="343"/>
      <c r="S47" s="343"/>
      <c r="T47" s="343"/>
      <c r="U47" s="343"/>
      <c r="V47" s="343"/>
      <c r="W47" s="343"/>
      <c r="X47" s="343"/>
      <c r="Y47" s="343"/>
      <c r="Z47" s="343"/>
      <c r="AA47" s="343"/>
      <c r="AB47" s="343"/>
      <c r="AC47" s="343"/>
      <c r="AD47" s="343"/>
      <c r="AE47" s="343"/>
      <c r="AF47" s="343"/>
      <c r="AG47" s="343"/>
      <c r="AH47" s="343"/>
      <c r="AI47" s="343"/>
      <c r="AJ47" s="343"/>
      <c r="AK47" s="343"/>
      <c r="AL47" s="343"/>
      <c r="AM47" s="343"/>
      <c r="AN47" s="343"/>
      <c r="AO47" s="343"/>
      <c r="AP47" s="343"/>
      <c r="AQ47" s="343"/>
      <c r="AR47" s="343"/>
      <c r="AS47" s="343"/>
      <c r="AT47" s="343"/>
      <c r="AU47" s="343"/>
      <c r="AV47" s="343"/>
      <c r="AW47" s="343"/>
      <c r="AX47" s="343"/>
      <c r="AY47" s="343"/>
      <c r="AZ47" s="343"/>
      <c r="BA47" s="343"/>
      <c r="BB47" s="343"/>
      <c r="BC47" s="343"/>
      <c r="BD47" s="343"/>
      <c r="BE47" s="343"/>
      <c r="BF47" s="343"/>
      <c r="BG47" s="343"/>
      <c r="BH47" s="343"/>
      <c r="BI47" s="343"/>
      <c r="BJ47" s="343"/>
      <c r="BK47" s="343"/>
      <c r="BL47" s="343"/>
      <c r="BM47" s="343"/>
      <c r="BN47" s="343"/>
      <c r="BO47" s="343"/>
      <c r="BP47" s="343"/>
      <c r="BQ47" s="343"/>
      <c r="BR47" s="343"/>
      <c r="BS47" s="343"/>
      <c r="BT47" s="343"/>
      <c r="BU47" s="343"/>
      <c r="BV47" s="343"/>
      <c r="BW47" s="343"/>
      <c r="BX47" s="343"/>
      <c r="BY47" s="343"/>
      <c r="BZ47" s="343"/>
      <c r="CA47" s="343"/>
      <c r="CB47" s="343"/>
      <c r="CC47" s="343"/>
      <c r="CD47" s="343"/>
      <c r="CE47" s="343"/>
      <c r="CF47" s="343"/>
      <c r="CG47" s="343"/>
      <c r="CH47" s="343"/>
      <c r="CI47" s="343"/>
      <c r="CJ47" s="343"/>
      <c r="CK47" s="343"/>
      <c r="CL47" s="343"/>
      <c r="CM47" s="343"/>
      <c r="CN47" s="343"/>
      <c r="CO47" s="343"/>
      <c r="CP47" s="343"/>
      <c r="CQ47" s="343"/>
      <c r="CR47" s="343"/>
      <c r="CS47" s="343"/>
      <c r="CT47" s="343"/>
      <c r="CU47" s="343"/>
      <c r="CV47" s="343"/>
      <c r="CW47" s="343"/>
      <c r="CX47" s="343"/>
      <c r="CY47" s="343"/>
      <c r="CZ47" s="343"/>
      <c r="DA47" s="343"/>
      <c r="DB47" s="343"/>
      <c r="DC47" s="343"/>
      <c r="DD47" s="343"/>
      <c r="DE47" s="343"/>
      <c r="DF47" s="343"/>
      <c r="DG47" s="343"/>
      <c r="DH47" s="343"/>
      <c r="DI47" s="343"/>
      <c r="DJ47" s="343"/>
      <c r="DK47" s="343"/>
      <c r="DL47" s="343"/>
      <c r="DM47" s="343"/>
      <c r="DN47" s="343"/>
      <c r="DO47" s="343"/>
      <c r="DP47" s="343"/>
      <c r="DQ47" s="343"/>
      <c r="DR47" s="343"/>
      <c r="DS47" s="343"/>
      <c r="DT47" s="343"/>
      <c r="DU47" s="343"/>
      <c r="DV47" s="343"/>
      <c r="DW47" s="343"/>
      <c r="DX47" s="343"/>
      <c r="DY47" s="343"/>
      <c r="DZ47" s="343"/>
      <c r="EA47" s="343"/>
      <c r="EB47" s="343"/>
      <c r="EC47" s="343"/>
      <c r="ED47" s="343"/>
      <c r="EE47" s="343"/>
      <c r="EF47" s="343"/>
      <c r="EG47" s="343"/>
      <c r="EH47" s="343"/>
      <c r="EI47" s="343"/>
      <c r="EJ47" s="343"/>
      <c r="EK47" s="343"/>
      <c r="EL47" s="343"/>
      <c r="EM47" s="343"/>
      <c r="EN47" s="343"/>
      <c r="EO47" s="343"/>
      <c r="EP47" s="343"/>
      <c r="EQ47" s="343"/>
      <c r="ER47" s="343"/>
      <c r="ES47" s="343"/>
      <c r="ET47" s="343"/>
      <c r="EU47" s="343"/>
      <c r="EV47" s="343"/>
      <c r="EW47" s="343"/>
      <c r="EX47" s="343"/>
      <c r="EY47" s="343"/>
      <c r="EZ47" s="343"/>
      <c r="FA47" s="343"/>
      <c r="FB47" s="343"/>
      <c r="FC47" s="343"/>
      <c r="FD47" s="343"/>
      <c r="FE47" s="343"/>
      <c r="FF47" s="343"/>
      <c r="FG47" s="343"/>
      <c r="FH47" s="343"/>
      <c r="FI47" s="343"/>
      <c r="FJ47" s="343"/>
      <c r="FK47" s="343"/>
      <c r="FL47" s="343"/>
      <c r="FM47" s="343"/>
      <c r="FN47" s="343"/>
      <c r="FO47" s="343"/>
      <c r="FP47" s="343"/>
      <c r="FQ47" s="343"/>
      <c r="FR47" s="343"/>
      <c r="FS47" s="343"/>
      <c r="FT47" s="343"/>
      <c r="FU47" s="25"/>
      <c r="FV47" s="25"/>
      <c r="FW47" s="343"/>
      <c r="FX47" s="343"/>
      <c r="FY47" s="343"/>
      <c r="FZ47" s="343"/>
      <c r="GA47" s="343"/>
      <c r="GB47" s="343"/>
      <c r="GC47" s="343"/>
      <c r="GD47" s="343"/>
      <c r="GE47" s="343"/>
      <c r="GF47" s="343"/>
      <c r="GG47" s="343"/>
      <c r="GH47" s="343"/>
      <c r="GI47" s="343"/>
      <c r="GJ47" s="343"/>
      <c r="GK47" s="343"/>
      <c r="GL47" s="499"/>
      <c r="GM47" s="499"/>
      <c r="GN47" s="499"/>
      <c r="GO47" s="499"/>
      <c r="GP47" s="499"/>
      <c r="GQ47" s="499"/>
      <c r="GR47" s="499"/>
      <c r="GS47" s="499"/>
      <c r="GT47" s="499"/>
      <c r="GU47" s="499"/>
      <c r="GV47" s="499"/>
      <c r="GW47" s="499"/>
      <c r="GX47" s="343"/>
      <c r="GY47" s="343"/>
      <c r="GZ47" s="343"/>
      <c r="HA47" s="343"/>
      <c r="HB47" s="343"/>
      <c r="HC47" s="343"/>
      <c r="HD47" s="343"/>
      <c r="HE47" s="343"/>
      <c r="HF47" s="343"/>
      <c r="HG47" s="343"/>
      <c r="HH47" s="343"/>
      <c r="HI47" s="343"/>
      <c r="HJ47" s="343"/>
      <c r="HK47" s="343"/>
      <c r="HL47" s="343"/>
      <c r="HM47" s="343"/>
      <c r="HN47" s="343"/>
      <c r="HO47" s="343"/>
      <c r="HP47" s="343"/>
      <c r="HQ47" s="343"/>
      <c r="HR47" s="343"/>
      <c r="HS47" s="343"/>
      <c r="HT47" s="343"/>
      <c r="HU47" s="343"/>
      <c r="HV47" s="343"/>
      <c r="HW47" s="343"/>
      <c r="HX47" s="343"/>
      <c r="HY47" s="343"/>
      <c r="HZ47" s="343"/>
      <c r="JT47" s="112"/>
    </row>
    <row r="48" spans="1:280" ht="15.5">
      <c r="A48" s="411" t="s">
        <v>290</v>
      </c>
      <c r="GL48" s="498"/>
      <c r="GM48" s="498"/>
      <c r="GN48" s="498"/>
      <c r="GO48" s="498"/>
      <c r="GP48" s="498"/>
      <c r="GQ48" s="498"/>
      <c r="GR48" s="498"/>
      <c r="GS48" s="498"/>
      <c r="GT48" s="498"/>
      <c r="GU48" s="498"/>
      <c r="GV48" s="498"/>
      <c r="GW48" s="498"/>
    </row>
    <row r="49" spans="1:231" ht="14.5">
      <c r="A49" s="418" t="s">
        <v>292</v>
      </c>
      <c r="B49" s="227">
        <v>38353</v>
      </c>
      <c r="C49" s="227">
        <v>38384</v>
      </c>
      <c r="D49" s="227">
        <v>38412</v>
      </c>
      <c r="E49" s="227">
        <v>38443</v>
      </c>
      <c r="F49" s="227">
        <v>38473</v>
      </c>
      <c r="G49" s="227">
        <v>38504</v>
      </c>
      <c r="H49" s="227">
        <v>38534</v>
      </c>
      <c r="I49" s="227">
        <v>38565</v>
      </c>
      <c r="J49" s="227">
        <v>38596</v>
      </c>
      <c r="K49" s="227">
        <v>38626</v>
      </c>
      <c r="L49" s="227">
        <v>38657</v>
      </c>
      <c r="M49" s="228">
        <v>38687</v>
      </c>
      <c r="N49" s="226">
        <v>38718</v>
      </c>
      <c r="O49" s="227">
        <v>38749</v>
      </c>
      <c r="P49" s="227">
        <v>38777</v>
      </c>
      <c r="Q49" s="227">
        <v>38808</v>
      </c>
      <c r="R49" s="227">
        <v>38838</v>
      </c>
      <c r="S49" s="227">
        <v>38869</v>
      </c>
      <c r="T49" s="227">
        <v>38899</v>
      </c>
      <c r="U49" s="227">
        <v>38930</v>
      </c>
      <c r="V49" s="227">
        <v>38961</v>
      </c>
      <c r="W49" s="227">
        <v>38991</v>
      </c>
      <c r="X49" s="227">
        <v>39022</v>
      </c>
      <c r="Y49" s="228">
        <v>39052</v>
      </c>
      <c r="Z49" s="226">
        <v>39083</v>
      </c>
      <c r="AA49" s="227">
        <v>39114</v>
      </c>
      <c r="AB49" s="227">
        <v>39142</v>
      </c>
      <c r="AC49" s="227">
        <v>39173</v>
      </c>
      <c r="AD49" s="227">
        <v>39203</v>
      </c>
      <c r="AE49" s="227">
        <v>39234</v>
      </c>
      <c r="AF49" s="227">
        <v>39264</v>
      </c>
      <c r="AG49" s="227">
        <v>39295</v>
      </c>
      <c r="AH49" s="227">
        <v>39326</v>
      </c>
      <c r="AI49" s="227">
        <v>39356</v>
      </c>
      <c r="AJ49" s="227">
        <v>39387</v>
      </c>
      <c r="AK49" s="228">
        <v>39417</v>
      </c>
      <c r="AL49" s="226">
        <v>39448</v>
      </c>
      <c r="AM49" s="227">
        <v>39479</v>
      </c>
      <c r="AN49" s="227">
        <v>39508</v>
      </c>
      <c r="AO49" s="227">
        <v>39539</v>
      </c>
      <c r="AP49" s="227">
        <v>39569</v>
      </c>
      <c r="AQ49" s="227">
        <v>39600</v>
      </c>
      <c r="AR49" s="227">
        <v>39630</v>
      </c>
      <c r="AS49" s="227">
        <v>39661</v>
      </c>
      <c r="AT49" s="227">
        <v>39692</v>
      </c>
      <c r="AU49" s="227">
        <v>39722</v>
      </c>
      <c r="AV49" s="227">
        <v>39753</v>
      </c>
      <c r="AW49" s="228">
        <v>39783</v>
      </c>
      <c r="AX49" s="226">
        <v>39814</v>
      </c>
      <c r="AY49" s="227">
        <v>39845</v>
      </c>
      <c r="AZ49" s="227">
        <v>39873</v>
      </c>
      <c r="BA49" s="227">
        <v>39904</v>
      </c>
      <c r="BB49" s="227">
        <v>39934</v>
      </c>
      <c r="BC49" s="227">
        <v>39965</v>
      </c>
      <c r="BD49" s="227">
        <v>39995</v>
      </c>
      <c r="BE49" s="227">
        <v>40026</v>
      </c>
      <c r="BF49" s="227">
        <v>40057</v>
      </c>
      <c r="BG49" s="227">
        <v>40087</v>
      </c>
      <c r="BH49" s="227">
        <v>40118</v>
      </c>
      <c r="BI49" s="227">
        <v>40148</v>
      </c>
      <c r="BJ49" s="226">
        <v>40179</v>
      </c>
      <c r="BK49" s="227">
        <v>40210</v>
      </c>
      <c r="BL49" s="227">
        <v>40238</v>
      </c>
      <c r="BM49" s="227">
        <v>40269</v>
      </c>
      <c r="BN49" s="227">
        <v>40299</v>
      </c>
      <c r="BO49" s="227">
        <v>40330</v>
      </c>
      <c r="BP49" s="227">
        <v>40360</v>
      </c>
      <c r="BQ49" s="227">
        <v>40391</v>
      </c>
      <c r="BR49" s="227">
        <v>40422</v>
      </c>
      <c r="BS49" s="227">
        <v>40452</v>
      </c>
      <c r="BT49" s="227">
        <v>40483</v>
      </c>
      <c r="BU49" s="228">
        <v>40513</v>
      </c>
      <c r="BV49" s="226">
        <v>40544</v>
      </c>
      <c r="BW49" s="227">
        <v>40575</v>
      </c>
      <c r="BX49" s="227">
        <v>40603</v>
      </c>
      <c r="BY49" s="227">
        <v>40634</v>
      </c>
      <c r="BZ49" s="227">
        <v>40664</v>
      </c>
      <c r="CA49" s="227">
        <v>40695</v>
      </c>
      <c r="CB49" s="227">
        <v>40725</v>
      </c>
      <c r="CC49" s="227">
        <v>40756</v>
      </c>
      <c r="CD49" s="227">
        <v>40787</v>
      </c>
      <c r="CE49" s="227">
        <v>40817</v>
      </c>
      <c r="CF49" s="227">
        <v>40848</v>
      </c>
      <c r="CG49" s="228">
        <v>40878</v>
      </c>
      <c r="CH49" s="226">
        <v>40909</v>
      </c>
      <c r="CI49" s="227">
        <v>40940</v>
      </c>
      <c r="CJ49" s="227">
        <v>40969</v>
      </c>
      <c r="CK49" s="227">
        <v>41000</v>
      </c>
      <c r="CL49" s="227">
        <v>41030</v>
      </c>
      <c r="CM49" s="227">
        <v>41061</v>
      </c>
      <c r="CN49" s="227">
        <v>41091</v>
      </c>
      <c r="CO49" s="227">
        <v>41122</v>
      </c>
      <c r="CP49" s="227">
        <v>41153</v>
      </c>
      <c r="CQ49" s="227">
        <v>41183</v>
      </c>
      <c r="CR49" s="227">
        <v>41214</v>
      </c>
      <c r="CS49" s="228">
        <v>41244</v>
      </c>
      <c r="CT49" s="226">
        <v>41275</v>
      </c>
      <c r="CU49" s="227">
        <v>41306</v>
      </c>
      <c r="CV49" s="227">
        <v>41334</v>
      </c>
      <c r="CW49" s="227">
        <v>41365</v>
      </c>
      <c r="CX49" s="227">
        <v>41395</v>
      </c>
      <c r="CY49" s="227">
        <v>41426</v>
      </c>
      <c r="CZ49" s="227">
        <v>41456</v>
      </c>
      <c r="DA49" s="227">
        <v>41487</v>
      </c>
      <c r="DB49" s="227">
        <v>41518</v>
      </c>
      <c r="DC49" s="227">
        <v>41548</v>
      </c>
      <c r="DD49" s="227">
        <v>41579</v>
      </c>
      <c r="DE49" s="228">
        <v>41609</v>
      </c>
      <c r="DF49" s="226">
        <v>41640</v>
      </c>
      <c r="DG49" s="227">
        <v>41671</v>
      </c>
      <c r="DH49" s="227">
        <v>41699</v>
      </c>
      <c r="DI49" s="227">
        <v>41730</v>
      </c>
      <c r="DJ49" s="227">
        <v>41760</v>
      </c>
      <c r="DK49" s="227">
        <v>41791</v>
      </c>
      <c r="DL49" s="227">
        <v>41821</v>
      </c>
      <c r="DM49" s="227">
        <v>41852</v>
      </c>
      <c r="DN49" s="227">
        <v>41883</v>
      </c>
      <c r="DO49" s="227">
        <v>41913</v>
      </c>
      <c r="DP49" s="227">
        <v>41944</v>
      </c>
      <c r="DQ49" s="227">
        <v>41974</v>
      </c>
      <c r="DR49" s="226">
        <v>42005</v>
      </c>
      <c r="DS49" s="227">
        <v>42036</v>
      </c>
      <c r="DT49" s="227">
        <v>42064</v>
      </c>
      <c r="DU49" s="227">
        <v>42095</v>
      </c>
      <c r="DV49" s="227">
        <v>42125</v>
      </c>
      <c r="DW49" s="227">
        <v>42156</v>
      </c>
      <c r="DX49" s="227">
        <v>42186</v>
      </c>
      <c r="DY49" s="227">
        <v>42217</v>
      </c>
      <c r="DZ49" s="227">
        <v>42248</v>
      </c>
      <c r="EA49" s="227">
        <v>42278</v>
      </c>
      <c r="EB49" s="227">
        <v>42309</v>
      </c>
      <c r="EC49" s="227">
        <v>42339</v>
      </c>
      <c r="ED49" s="226">
        <v>42370</v>
      </c>
      <c r="EE49" s="227">
        <v>42401</v>
      </c>
      <c r="EF49" s="227">
        <v>42430</v>
      </c>
      <c r="EG49" s="227">
        <v>42461</v>
      </c>
      <c r="EH49" s="227">
        <v>42491</v>
      </c>
      <c r="EI49" s="227">
        <v>42522</v>
      </c>
      <c r="EJ49" s="227">
        <v>42552</v>
      </c>
      <c r="EK49" s="227">
        <v>42583</v>
      </c>
      <c r="EL49" s="227">
        <v>42614</v>
      </c>
      <c r="EM49" s="227">
        <v>42644</v>
      </c>
      <c r="EN49" s="227">
        <v>42675</v>
      </c>
      <c r="EO49" s="229">
        <v>42705</v>
      </c>
      <c r="EP49" s="230">
        <v>42736</v>
      </c>
      <c r="EQ49" s="227">
        <v>42767</v>
      </c>
      <c r="ER49" s="227">
        <v>42795</v>
      </c>
      <c r="ES49" s="227">
        <v>42826</v>
      </c>
      <c r="ET49" s="227">
        <v>42856</v>
      </c>
      <c r="EU49" s="227">
        <v>42887</v>
      </c>
      <c r="EV49" s="227">
        <v>42917</v>
      </c>
      <c r="EW49" s="227">
        <v>42948</v>
      </c>
      <c r="EX49" s="227">
        <v>42979</v>
      </c>
      <c r="EY49" s="227">
        <v>43009</v>
      </c>
      <c r="EZ49" s="227">
        <v>43040</v>
      </c>
      <c r="FA49" s="227">
        <v>43070</v>
      </c>
      <c r="FB49" s="227">
        <v>43101</v>
      </c>
      <c r="FC49" s="227">
        <v>43132</v>
      </c>
      <c r="FD49" s="227">
        <v>43160</v>
      </c>
      <c r="FE49" s="227">
        <v>43191</v>
      </c>
      <c r="FF49" s="227">
        <v>43221</v>
      </c>
      <c r="FG49" s="227">
        <v>43252</v>
      </c>
      <c r="FH49" s="227">
        <v>43282</v>
      </c>
      <c r="FI49" s="227">
        <v>43313</v>
      </c>
      <c r="FJ49" s="227">
        <v>43344</v>
      </c>
      <c r="FK49" s="227">
        <v>43374</v>
      </c>
      <c r="FL49" s="271">
        <v>43405</v>
      </c>
      <c r="FM49" s="271">
        <v>43435</v>
      </c>
      <c r="FN49" s="271">
        <v>43466</v>
      </c>
      <c r="FO49" s="271">
        <v>43497</v>
      </c>
      <c r="FP49" s="271">
        <v>43525</v>
      </c>
      <c r="FQ49" s="271">
        <v>43556</v>
      </c>
      <c r="FR49" s="271">
        <v>43586</v>
      </c>
      <c r="FS49" s="271">
        <v>43617</v>
      </c>
      <c r="FT49" s="271">
        <v>43647</v>
      </c>
      <c r="FU49" s="271">
        <v>43678</v>
      </c>
      <c r="FV49" s="271">
        <v>43709</v>
      </c>
      <c r="FW49" s="271">
        <v>43739</v>
      </c>
      <c r="FX49" s="271">
        <v>43770</v>
      </c>
      <c r="FY49" s="271">
        <v>43800</v>
      </c>
      <c r="FZ49" s="271">
        <v>43831</v>
      </c>
      <c r="GA49" s="271">
        <v>43862</v>
      </c>
      <c r="GB49" s="271">
        <v>43891</v>
      </c>
      <c r="GC49" s="271">
        <v>43922</v>
      </c>
      <c r="GD49" s="271">
        <v>43952</v>
      </c>
      <c r="GE49" s="271">
        <v>43983</v>
      </c>
      <c r="GF49" s="271">
        <v>44013</v>
      </c>
      <c r="GG49" s="271">
        <v>44044</v>
      </c>
      <c r="GH49" s="271">
        <v>44075</v>
      </c>
      <c r="GI49" s="271">
        <v>44105</v>
      </c>
      <c r="GJ49" s="271">
        <v>44136</v>
      </c>
      <c r="GK49" s="271">
        <v>44166</v>
      </c>
      <c r="GL49" s="271">
        <v>44197</v>
      </c>
      <c r="GM49" s="271">
        <v>44228</v>
      </c>
      <c r="GN49" s="271">
        <v>44256</v>
      </c>
      <c r="GO49" s="271">
        <v>44287</v>
      </c>
      <c r="GP49" s="271">
        <v>44317</v>
      </c>
      <c r="GQ49" s="271">
        <v>44348</v>
      </c>
      <c r="GR49" s="271">
        <v>44378</v>
      </c>
      <c r="GS49" s="271">
        <v>44409</v>
      </c>
      <c r="GT49" s="271">
        <v>44440</v>
      </c>
      <c r="GU49" s="271">
        <v>44470</v>
      </c>
      <c r="GV49" s="271">
        <v>44501</v>
      </c>
      <c r="GW49" s="271">
        <v>44531</v>
      </c>
      <c r="GX49" s="271">
        <v>44562</v>
      </c>
      <c r="GY49" s="271">
        <v>44593</v>
      </c>
      <c r="GZ49" s="271">
        <v>44621</v>
      </c>
      <c r="HA49" s="271">
        <v>44652</v>
      </c>
      <c r="HB49" s="271">
        <v>44682</v>
      </c>
      <c r="HC49" s="271">
        <v>44713</v>
      </c>
      <c r="HD49" s="271">
        <v>44743</v>
      </c>
      <c r="HE49" s="271">
        <v>44774</v>
      </c>
      <c r="HF49" s="271">
        <v>44805</v>
      </c>
      <c r="HG49" s="271">
        <v>44835</v>
      </c>
      <c r="HH49" s="271">
        <f t="shared" ref="HH49:HW49" si="2">HH$11</f>
        <v>44866</v>
      </c>
      <c r="HI49" s="271">
        <f t="shared" si="2"/>
        <v>44896</v>
      </c>
      <c r="HJ49" s="271">
        <f t="shared" si="2"/>
        <v>44927</v>
      </c>
      <c r="HK49" s="271">
        <f t="shared" si="2"/>
        <v>44958</v>
      </c>
      <c r="HL49" s="271">
        <f t="shared" si="2"/>
        <v>44986</v>
      </c>
      <c r="HM49" s="271">
        <f t="shared" si="2"/>
        <v>45017</v>
      </c>
      <c r="HN49" s="271">
        <f t="shared" si="2"/>
        <v>45047</v>
      </c>
      <c r="HO49" s="271">
        <f t="shared" si="2"/>
        <v>45078</v>
      </c>
      <c r="HP49" s="271">
        <f t="shared" si="2"/>
        <v>45108</v>
      </c>
      <c r="HQ49" s="271">
        <f t="shared" si="2"/>
        <v>45139</v>
      </c>
      <c r="HR49" s="271">
        <f t="shared" si="2"/>
        <v>45170</v>
      </c>
      <c r="HS49" s="271">
        <f t="shared" si="2"/>
        <v>45200</v>
      </c>
      <c r="HT49" s="271">
        <f t="shared" si="2"/>
        <v>45231</v>
      </c>
      <c r="HU49" s="271">
        <f t="shared" si="2"/>
        <v>45261</v>
      </c>
      <c r="HV49" s="271">
        <f t="shared" si="2"/>
        <v>45292</v>
      </c>
      <c r="HW49" s="271">
        <f t="shared" si="2"/>
        <v>45323</v>
      </c>
    </row>
    <row r="50" spans="1:231">
      <c r="A50" s="26" t="s">
        <v>273</v>
      </c>
      <c r="B50" s="287">
        <v>0</v>
      </c>
      <c r="C50" s="287">
        <v>4.7218172000935621E-3</v>
      </c>
      <c r="D50" s="287">
        <v>2.1564326477776646E-3</v>
      </c>
      <c r="E50" s="287">
        <v>0</v>
      </c>
      <c r="F50" s="287">
        <v>0</v>
      </c>
      <c r="G50" s="287">
        <v>0</v>
      </c>
      <c r="H50" s="287">
        <v>0</v>
      </c>
      <c r="I50" s="287">
        <v>0</v>
      </c>
      <c r="J50" s="287">
        <v>0</v>
      </c>
      <c r="K50" s="287">
        <v>0</v>
      </c>
      <c r="L50" s="287">
        <v>7.1867933139355101E-4</v>
      </c>
      <c r="M50" s="287">
        <v>5.07383141496256E-3</v>
      </c>
      <c r="N50" s="287">
        <v>3.5036303598172838E-3</v>
      </c>
      <c r="O50" s="287">
        <v>2.1986625609021378E-3</v>
      </c>
      <c r="P50" s="287">
        <v>5.3652332634979594E-4</v>
      </c>
      <c r="Q50" s="287">
        <v>0</v>
      </c>
      <c r="R50" s="287">
        <v>2.4425498958770443E-4</v>
      </c>
      <c r="S50" s="287">
        <v>4.1615286959511709E-4</v>
      </c>
      <c r="T50" s="287">
        <v>0</v>
      </c>
      <c r="U50" s="287">
        <v>5.6481947576825361E-4</v>
      </c>
      <c r="V50" s="287">
        <v>6.5908890460629954E-4</v>
      </c>
      <c r="W50" s="287">
        <v>3.2955352781848055E-4</v>
      </c>
      <c r="X50" s="287">
        <v>4.6558928313292572E-4</v>
      </c>
      <c r="Y50" s="287">
        <v>3.9484987437604467E-4</v>
      </c>
      <c r="Z50" s="287">
        <v>5.5641648293948041E-4</v>
      </c>
      <c r="AA50" s="287">
        <v>2.5626558820591804E-4</v>
      </c>
      <c r="AB50" s="287">
        <v>1.4542600830461832E-4</v>
      </c>
      <c r="AC50" s="287">
        <v>9.5035789880246473E-4</v>
      </c>
      <c r="AD50" s="287">
        <v>1.9674555219344088E-3</v>
      </c>
      <c r="AE50" s="287">
        <v>7.7079785087904012E-4</v>
      </c>
      <c r="AF50" s="287">
        <v>4.3277210874601078E-4</v>
      </c>
      <c r="AG50" s="287">
        <v>0</v>
      </c>
      <c r="AH50" s="287">
        <v>0</v>
      </c>
      <c r="AI50" s="287">
        <v>6.0519813771442064E-4</v>
      </c>
      <c r="AJ50" s="287">
        <v>9.7723828346405546E-4</v>
      </c>
      <c r="AK50" s="287">
        <v>7.6313617763327363E-4</v>
      </c>
      <c r="AL50" s="287">
        <v>5.2466789457661768E-4</v>
      </c>
      <c r="AM50" s="287">
        <v>6.4083996175467106E-4</v>
      </c>
      <c r="AN50" s="287">
        <v>4.0577699833688549E-4</v>
      </c>
      <c r="AO50" s="287">
        <v>5.4532171964083659E-4</v>
      </c>
      <c r="AP50" s="287">
        <v>5.7928284596803724E-4</v>
      </c>
      <c r="AQ50" s="287">
        <v>7.2133792183914534E-4</v>
      </c>
      <c r="AR50" s="287">
        <v>4.4582398851708978E-4</v>
      </c>
      <c r="AS50" s="287">
        <v>6.7334402601159683E-4</v>
      </c>
      <c r="AT50" s="287">
        <v>3.2799181078896919E-4</v>
      </c>
      <c r="AU50" s="287">
        <v>7.0580746958363834E-3</v>
      </c>
      <c r="AV50" s="287">
        <v>4.6079373963168737E-3</v>
      </c>
      <c r="AW50" s="287">
        <v>3.3691978209291701E-3</v>
      </c>
      <c r="AX50" s="287">
        <v>3.6107383782023219E-3</v>
      </c>
      <c r="AY50" s="287">
        <v>4.5618943328266772E-3</v>
      </c>
      <c r="AZ50" s="287">
        <v>1.877075357606336E-3</v>
      </c>
      <c r="BA50" s="287">
        <v>1.3586150767009538E-3</v>
      </c>
      <c r="BB50" s="287">
        <v>1.9585727639997727E-3</v>
      </c>
      <c r="BC50" s="287">
        <v>0</v>
      </c>
      <c r="BD50" s="287">
        <v>0</v>
      </c>
      <c r="BE50" s="287">
        <v>0</v>
      </c>
      <c r="BF50" s="287">
        <v>0</v>
      </c>
      <c r="BG50" s="287">
        <v>0</v>
      </c>
      <c r="BH50" s="287">
        <v>0</v>
      </c>
      <c r="BI50" s="287">
        <v>0</v>
      </c>
      <c r="BJ50" s="287">
        <v>0</v>
      </c>
      <c r="BK50" s="287">
        <v>0</v>
      </c>
      <c r="BL50" s="287">
        <v>0</v>
      </c>
      <c r="BM50" s="287">
        <v>0</v>
      </c>
      <c r="BN50" s="287">
        <v>0</v>
      </c>
      <c r="BO50" s="287">
        <v>0</v>
      </c>
      <c r="BP50" s="287">
        <v>0</v>
      </c>
      <c r="BQ50" s="287">
        <v>0</v>
      </c>
      <c r="BR50" s="287">
        <v>0</v>
      </c>
      <c r="BS50" s="287">
        <v>0</v>
      </c>
      <c r="BT50" s="287">
        <v>0</v>
      </c>
      <c r="BU50" s="287">
        <v>0</v>
      </c>
      <c r="BV50" s="287">
        <v>6.9707473481221607E-4</v>
      </c>
      <c r="BW50" s="287">
        <v>9.1261196947753343E-4</v>
      </c>
      <c r="BX50" s="287">
        <v>2.5148887062847352E-4</v>
      </c>
      <c r="BY50" s="287">
        <v>3.7360675022840383E-4</v>
      </c>
      <c r="BZ50" s="287">
        <v>2.8512381733845449E-4</v>
      </c>
      <c r="CA50" s="287">
        <v>0</v>
      </c>
      <c r="CB50" s="287">
        <v>5.5251029172734333E-4</v>
      </c>
      <c r="CC50" s="287">
        <v>6.5864422196847732E-5</v>
      </c>
      <c r="CD50" s="287">
        <v>5.9706907365156411E-4</v>
      </c>
      <c r="CE50" s="287">
        <v>6.8258489809413169E-4</v>
      </c>
      <c r="CF50" s="287">
        <v>1.5390633714345144E-4</v>
      </c>
      <c r="CG50" s="287">
        <f>CF50</f>
        <v>1.5390633714345144E-4</v>
      </c>
      <c r="CH50" s="287">
        <f>CG50</f>
        <v>1.5390633714345144E-4</v>
      </c>
      <c r="CI50" s="287">
        <v>3.943570792030814E-5</v>
      </c>
      <c r="CJ50" s="287">
        <v>2.4010721661054483E-4</v>
      </c>
      <c r="CK50" s="287">
        <v>3.0367334630588524E-4</v>
      </c>
      <c r="CL50" s="287">
        <v>6.517187040447547E-4</v>
      </c>
      <c r="CM50" s="287">
        <v>4.9810326979738036E-4</v>
      </c>
      <c r="CN50" s="287">
        <v>1.5913563182946035E-3</v>
      </c>
      <c r="CO50" s="287">
        <v>6.0783977149114766E-5</v>
      </c>
      <c r="CP50" s="287">
        <v>1.1992037371266373E-3</v>
      </c>
      <c r="CQ50" s="287">
        <v>2.0542843198293281E-4</v>
      </c>
      <c r="CR50" s="287">
        <v>9.7014341243249747E-4</v>
      </c>
      <c r="CS50" s="287">
        <v>8.0688856743959289E-4</v>
      </c>
      <c r="CT50" s="287">
        <v>0</v>
      </c>
      <c r="CU50" s="287">
        <v>5.9484403977043648E-4</v>
      </c>
      <c r="CV50" s="287">
        <v>3.2716999054200631E-4</v>
      </c>
      <c r="CW50" s="287">
        <v>0</v>
      </c>
      <c r="CX50" s="287">
        <v>0</v>
      </c>
      <c r="CY50" s="287">
        <v>2.8857824808034005E-3</v>
      </c>
      <c r="CZ50" s="287">
        <v>2.3457591378043285E-3</v>
      </c>
      <c r="DA50" s="287">
        <v>3.7556953464063926E-3</v>
      </c>
      <c r="DB50" s="287">
        <v>3.5825198300253134E-3</v>
      </c>
      <c r="DC50" s="287">
        <v>3.5708641895297478E-3</v>
      </c>
      <c r="DD50" s="287">
        <v>3.2296661258821428E-3</v>
      </c>
      <c r="DE50" s="287">
        <v>4.4977273990249684E-3</v>
      </c>
      <c r="DF50" s="287">
        <v>2.4568921231568311E-3</v>
      </c>
      <c r="DG50" s="287">
        <v>2.5499790809235669E-3</v>
      </c>
      <c r="DH50" s="287">
        <v>2.4803467962030935E-3</v>
      </c>
      <c r="DI50" s="287">
        <v>2.6154784332083339E-3</v>
      </c>
      <c r="DJ50" s="287">
        <v>2.6118258740115245E-3</v>
      </c>
      <c r="DK50" s="287">
        <v>2.1348968023636996E-3</v>
      </c>
      <c r="DL50" s="287">
        <v>2.7384168245961345E-3</v>
      </c>
      <c r="DM50" s="287">
        <v>2E-3</v>
      </c>
      <c r="DN50" s="287">
        <v>1.421772185353149E-3</v>
      </c>
      <c r="DO50" s="287">
        <v>1.7850601715892278E-3</v>
      </c>
      <c r="DP50" s="287">
        <v>3.2045959806889014E-3</v>
      </c>
      <c r="DQ50" s="287">
        <v>3.0448081325866053E-3</v>
      </c>
      <c r="DR50" s="287">
        <v>2.5276249173119729E-3</v>
      </c>
      <c r="DS50" s="287">
        <v>2.611598398666076E-3</v>
      </c>
      <c r="DT50" s="287">
        <v>2.0272821984543229E-3</v>
      </c>
      <c r="DU50" s="287">
        <v>1.4E-3</v>
      </c>
      <c r="DV50" s="287">
        <v>1.9837931780366711E-3</v>
      </c>
      <c r="DW50" s="287">
        <v>1.3412217740792708E-3</v>
      </c>
      <c r="DX50" s="287">
        <v>8.7768136509082102E-4</v>
      </c>
      <c r="DY50" s="287">
        <v>1.0440762744465737E-3</v>
      </c>
      <c r="DZ50" s="287">
        <v>2.0599756850436827E-3</v>
      </c>
      <c r="EA50" s="287">
        <v>1.8708682024231088E-3</v>
      </c>
      <c r="EB50" s="287">
        <v>2.4191800220511495E-3</v>
      </c>
      <c r="EC50" s="287">
        <v>2.5643881613913503E-3</v>
      </c>
      <c r="ED50" s="287">
        <v>2.0097347666773462E-3</v>
      </c>
      <c r="EE50" s="287">
        <v>2.0318508185546516E-3</v>
      </c>
      <c r="EF50" s="287">
        <v>1.8163204466372679E-3</v>
      </c>
      <c r="EG50" s="287">
        <v>6.5286092683805412E-3</v>
      </c>
      <c r="EH50" s="287">
        <v>1.9019982143578128E-3</v>
      </c>
      <c r="EI50" s="287">
        <v>0</v>
      </c>
      <c r="EJ50" s="287">
        <v>1.680075674852797E-3</v>
      </c>
      <c r="EK50" s="287">
        <v>2.2298810807987418E-3</v>
      </c>
      <c r="EL50" s="287">
        <v>1.0165920161365103E-3</v>
      </c>
      <c r="EM50" s="287">
        <v>6.6085448624198352E-4</v>
      </c>
      <c r="EN50" s="287">
        <v>4.7067155595575456E-4</v>
      </c>
      <c r="EO50" s="287">
        <v>9.0249812509951186E-4</v>
      </c>
      <c r="EP50" s="287">
        <v>8.0021983458116786E-4</v>
      </c>
      <c r="EQ50" s="287">
        <v>9.1639810355421708E-4</v>
      </c>
      <c r="ER50" s="287">
        <v>2.7272252487604419E-4</v>
      </c>
      <c r="ES50" s="287">
        <v>6.9600396788065707E-4</v>
      </c>
      <c r="ET50" s="287">
        <v>1.700287262102561E-3</v>
      </c>
      <c r="EU50" s="287">
        <v>5.2276909291523407E-4</v>
      </c>
      <c r="EV50" s="287">
        <v>8.6815020109310868E-4</v>
      </c>
      <c r="EW50" s="287">
        <v>6.240195842669539E-4</v>
      </c>
      <c r="EX50" s="287">
        <v>0</v>
      </c>
      <c r="EY50" s="287">
        <v>5.6880225971486526E-4</v>
      </c>
      <c r="EZ50" s="287">
        <v>0</v>
      </c>
      <c r="FA50" s="287">
        <v>5.589294453188958E-4</v>
      </c>
      <c r="FB50" s="287">
        <v>8.4505069760688304E-4</v>
      </c>
      <c r="FC50" s="287">
        <v>0</v>
      </c>
      <c r="FD50" s="287">
        <v>4.5269240443999829E-4</v>
      </c>
      <c r="FE50" s="287">
        <v>7.2955670615634045E-4</v>
      </c>
      <c r="FF50" s="287">
        <v>5.3576773900535304E-4</v>
      </c>
      <c r="FG50" s="287">
        <v>2.6348714747265237E-3</v>
      </c>
      <c r="FH50" s="287">
        <v>7.2088436776133026E-4</v>
      </c>
      <c r="FI50" s="287">
        <v>1.0746873563457443E-3</v>
      </c>
      <c r="FJ50" s="287">
        <v>4.4544855962152656E-4</v>
      </c>
      <c r="FK50" s="287">
        <v>5.3790981628319375E-4</v>
      </c>
      <c r="FL50" s="287">
        <v>5.6289469690149071E-4</v>
      </c>
      <c r="FM50" s="287">
        <v>8.9080431463115059E-4</v>
      </c>
      <c r="FN50" s="287">
        <v>5.6005969420230459E-4</v>
      </c>
      <c r="FO50" s="287">
        <v>6.504766732874567E-4</v>
      </c>
      <c r="FP50" s="287">
        <v>4.8862543876868579E-4</v>
      </c>
      <c r="FQ50" s="287">
        <v>5.8078024954795514E-4</v>
      </c>
      <c r="FR50" s="287">
        <v>5.8078024954795514E-4</v>
      </c>
      <c r="FS50" s="432">
        <v>0</v>
      </c>
      <c r="FT50" s="287">
        <v>3.989031664357489E-4</v>
      </c>
      <c r="FU50" s="287">
        <v>1.2030957952331896E-4</v>
      </c>
      <c r="FV50" s="287">
        <v>4.6237631533305418E-4</v>
      </c>
      <c r="FW50" s="287">
        <v>5.8965077426488207E-4</v>
      </c>
      <c r="FX50" s="287">
        <v>1.5804561216232541E-4</v>
      </c>
      <c r="FY50" s="287">
        <v>4.6129372971234252E-4</v>
      </c>
      <c r="FZ50" s="287">
        <v>2.32334698475879E-4</v>
      </c>
      <c r="GA50" s="287">
        <v>1.1491761633244099E-4</v>
      </c>
      <c r="GB50" s="287">
        <v>1.9531262370526111E-4</v>
      </c>
      <c r="GC50" s="287">
        <v>5.3394599482974394E-4</v>
      </c>
      <c r="GD50" s="287">
        <v>2.7104317341230719E-4</v>
      </c>
      <c r="GE50" s="287">
        <v>1.3633583474668623E-4</v>
      </c>
      <c r="GF50" s="287">
        <v>2.6883980376105326E-4</v>
      </c>
      <c r="GG50" s="287">
        <v>2.9142167816752522E-4</v>
      </c>
      <c r="GH50" s="287">
        <v>8.2029467816503455E-5</v>
      </c>
      <c r="GI50" s="287">
        <v>2.7869914023600877E-4</v>
      </c>
      <c r="GJ50" s="287">
        <v>1.5597067096473488E-4</v>
      </c>
      <c r="GK50" s="287">
        <v>2.6078463599169807E-4</v>
      </c>
      <c r="GL50" s="287">
        <v>4.7447687029260961E-4</v>
      </c>
      <c r="GM50" s="287">
        <v>2.9866566185773077E-4</v>
      </c>
      <c r="GN50" s="287">
        <v>2.7796552851359934E-4</v>
      </c>
      <c r="GO50" s="287">
        <v>2.6013023328164012E-4</v>
      </c>
      <c r="GP50" s="287">
        <v>2.4989286066187774E-4</v>
      </c>
      <c r="GQ50" s="287">
        <v>1.6397606032775004E-4</v>
      </c>
      <c r="GR50" s="287">
        <v>2.26952870657922E-4</v>
      </c>
      <c r="GS50" s="287">
        <v>1.9516711607670068E-4</v>
      </c>
      <c r="GT50" s="287">
        <v>1.9713965809843554E-4</v>
      </c>
      <c r="GU50" s="287">
        <v>2.6579093201878644E-4</v>
      </c>
      <c r="GV50" s="287">
        <v>2.6117989654613058E-4</v>
      </c>
      <c r="GW50" s="287">
        <v>2.6479337181500092E-4</v>
      </c>
      <c r="GX50" s="287">
        <v>4.7447784024046889E-4</v>
      </c>
      <c r="GY50" s="287">
        <v>1.9608517422273509E-4</v>
      </c>
      <c r="GZ50" s="287">
        <v>2.727032698928746E-4</v>
      </c>
      <c r="HA50" s="287">
        <v>3.5980121411481689E-4</v>
      </c>
      <c r="HB50" s="287">
        <v>3.5980121411481689E-4</v>
      </c>
      <c r="HC50" s="287">
        <v>3.0614152494021831E-4</v>
      </c>
      <c r="HD50" s="287">
        <v>3.3149353807862233E-4</v>
      </c>
      <c r="HE50" s="287">
        <v>2.9378591737469104E-4</v>
      </c>
      <c r="HF50" s="287">
        <v>2.7599965621230446E-4</v>
      </c>
      <c r="HG50" s="287">
        <v>3.1771961745937481E-4</v>
      </c>
      <c r="HH50" s="287">
        <v>2.9635189376577817E-4</v>
      </c>
      <c r="HI50" s="287">
        <v>3.2085701622048082E-4</v>
      </c>
      <c r="HJ50" s="287">
        <v>3.004337495478839E-4</v>
      </c>
      <c r="HK50" s="287">
        <v>2.1279645055520473E-4</v>
      </c>
      <c r="HL50" s="287">
        <v>1.8522256794465891E-4</v>
      </c>
      <c r="HM50" s="287">
        <v>3.7546034185827063E-4</v>
      </c>
      <c r="HN50" s="287">
        <v>2.8936458673222901E-4</v>
      </c>
      <c r="HO50" s="287">
        <v>2.9479856501001878E-4</v>
      </c>
      <c r="HP50" s="287">
        <v>3.2266235025293758E-4</v>
      </c>
      <c r="HQ50" s="287">
        <v>2.6242525809116221E-4</v>
      </c>
      <c r="HR50" s="287">
        <v>3.2924498034888434E-4</v>
      </c>
      <c r="HS50" s="287">
        <v>2.5336551553863898E-4</v>
      </c>
      <c r="HT50" s="287">
        <v>2.8012347178465075E-4</v>
      </c>
      <c r="HU50" s="287">
        <v>3.7171851729948232E-4</v>
      </c>
      <c r="HV50" s="287">
        <v>3.0208767459945777E-4</v>
      </c>
      <c r="HW50" s="287">
        <v>3.4083145391825052E-4</v>
      </c>
    </row>
    <row r="51" spans="1:231">
      <c r="A51" s="39" t="s">
        <v>319</v>
      </c>
      <c r="B51" s="286">
        <v>0.23854024773580762</v>
      </c>
      <c r="C51" s="286">
        <v>0.25473403708812531</v>
      </c>
      <c r="D51" s="286">
        <v>0.25923552012144635</v>
      </c>
      <c r="E51" s="286">
        <v>0.28672880448401639</v>
      </c>
      <c r="F51" s="286">
        <v>0.25247355324628912</v>
      </c>
      <c r="G51" s="286">
        <v>0.22005302574804617</v>
      </c>
      <c r="H51" s="286">
        <v>0.22562807553648861</v>
      </c>
      <c r="I51" s="286">
        <v>0.21613313854910671</v>
      </c>
      <c r="J51" s="286">
        <v>0.21956291566653702</v>
      </c>
      <c r="K51" s="286">
        <v>0.2298669485372255</v>
      </c>
      <c r="L51" s="286">
        <v>0.21618908306539714</v>
      </c>
      <c r="M51" s="286">
        <v>0.22681669916188599</v>
      </c>
      <c r="N51" s="286">
        <v>0.2060036889493313</v>
      </c>
      <c r="O51" s="286">
        <v>0.24017768563506398</v>
      </c>
      <c r="P51" s="286">
        <v>0.2445895885610565</v>
      </c>
      <c r="Q51" s="286">
        <v>0.26460184584926599</v>
      </c>
      <c r="R51" s="286">
        <v>0.27403974714875545</v>
      </c>
      <c r="S51" s="286">
        <v>0.28300192392673523</v>
      </c>
      <c r="T51" s="286">
        <v>0.26137469087702569</v>
      </c>
      <c r="U51" s="286">
        <v>0.23815391231623548</v>
      </c>
      <c r="V51" s="286">
        <v>0.20791383641346856</v>
      </c>
      <c r="W51" s="286">
        <v>0.23972644821623276</v>
      </c>
      <c r="X51" s="286">
        <v>0.23892503703390275</v>
      </c>
      <c r="Y51" s="286">
        <v>0.2569052250895178</v>
      </c>
      <c r="Z51" s="286">
        <v>0.23054381118029699</v>
      </c>
      <c r="AA51" s="286">
        <v>0.22465214622592317</v>
      </c>
      <c r="AB51" s="286">
        <v>0.20646136274804977</v>
      </c>
      <c r="AC51" s="286">
        <v>0.20690682324069107</v>
      </c>
      <c r="AD51" s="286">
        <v>0.20229650331783025</v>
      </c>
      <c r="AE51" s="286">
        <v>0.21652211122573461</v>
      </c>
      <c r="AF51" s="286">
        <v>0.23642999507845663</v>
      </c>
      <c r="AG51" s="286">
        <v>0.24876600047418182</v>
      </c>
      <c r="AH51" s="286">
        <v>0.22401605304909883</v>
      </c>
      <c r="AI51" s="286">
        <v>0.24406275951441603</v>
      </c>
      <c r="AJ51" s="286">
        <v>0.23004718223995066</v>
      </c>
      <c r="AK51" s="286">
        <v>0.25300980695885811</v>
      </c>
      <c r="AL51" s="286">
        <v>0.24400601369748856</v>
      </c>
      <c r="AM51" s="286">
        <v>0.22534657446721387</v>
      </c>
      <c r="AN51" s="286">
        <v>0.22634102931654326</v>
      </c>
      <c r="AO51" s="286">
        <v>0.21781537688728597</v>
      </c>
      <c r="AP51" s="286">
        <v>0.21155622872790078</v>
      </c>
      <c r="AQ51" s="286">
        <v>0.24254017094455513</v>
      </c>
      <c r="AR51" s="286">
        <v>0.24614083071678478</v>
      </c>
      <c r="AS51" s="286">
        <v>0.20888489566245208</v>
      </c>
      <c r="AT51" s="286">
        <v>0.21915786413287561</v>
      </c>
      <c r="AU51" s="286">
        <v>0.2384806521583597</v>
      </c>
      <c r="AV51" s="286">
        <v>0.21588051951578877</v>
      </c>
      <c r="AW51" s="286">
        <v>0.20120165472367735</v>
      </c>
      <c r="AX51" s="286">
        <v>0.20505019543645156</v>
      </c>
      <c r="AY51" s="286">
        <v>0.19099076572740195</v>
      </c>
      <c r="AZ51" s="286">
        <v>0.23064106778718038</v>
      </c>
      <c r="BA51" s="286">
        <v>0.24216787278852281</v>
      </c>
      <c r="BB51" s="286">
        <v>0.22159264948369764</v>
      </c>
      <c r="BC51" s="286">
        <v>0.25547707261792918</v>
      </c>
      <c r="BD51" s="286">
        <v>0.24549275850260024</v>
      </c>
      <c r="BE51" s="286">
        <v>0.27131429648407474</v>
      </c>
      <c r="BF51" s="286">
        <v>0.26772301486251471</v>
      </c>
      <c r="BG51" s="286">
        <v>0.27116197469387093</v>
      </c>
      <c r="BH51" s="286">
        <v>0.2384730066209714</v>
      </c>
      <c r="BI51" s="286">
        <v>0.24967258392300187</v>
      </c>
      <c r="BJ51" s="286">
        <v>0.27169016966539589</v>
      </c>
      <c r="BK51" s="286">
        <v>0.26390396102076136</v>
      </c>
      <c r="BL51" s="286">
        <v>0.30393122308996945</v>
      </c>
      <c r="BM51" s="286">
        <v>0.26437815095759087</v>
      </c>
      <c r="BN51" s="286">
        <v>0.25045326415162394</v>
      </c>
      <c r="BO51" s="286">
        <v>0.29121701532311628</v>
      </c>
      <c r="BP51" s="286">
        <v>0.31967158921193745</v>
      </c>
      <c r="BQ51" s="286">
        <v>0.29393154925650833</v>
      </c>
      <c r="BR51" s="286">
        <v>0.28202085448775516</v>
      </c>
      <c r="BS51" s="286">
        <v>0.31285915308645884</v>
      </c>
      <c r="BT51" s="286">
        <v>0.33586125242764236</v>
      </c>
      <c r="BU51" s="286">
        <v>0.33632138209141677</v>
      </c>
      <c r="BV51" s="286">
        <v>0.31078330327670206</v>
      </c>
      <c r="BW51" s="286">
        <v>0.31440698539811479</v>
      </c>
      <c r="BX51" s="286">
        <v>0.32154991581783454</v>
      </c>
      <c r="BY51" s="286">
        <v>0.33224746765616558</v>
      </c>
      <c r="BZ51" s="286">
        <v>0.31171590121383619</v>
      </c>
      <c r="CA51" s="286">
        <v>0.30905426577984241</v>
      </c>
      <c r="CB51" s="286">
        <v>0.33230665862969044</v>
      </c>
      <c r="CC51" s="286">
        <v>0.34739075061703767</v>
      </c>
      <c r="CD51" s="286">
        <v>0.3182617165607376</v>
      </c>
      <c r="CE51" s="286">
        <v>0.3357169880897759</v>
      </c>
      <c r="CF51" s="286">
        <v>0.34494528110280664</v>
      </c>
      <c r="CG51" s="286">
        <v>0.33632138209141677</v>
      </c>
      <c r="CH51" s="286">
        <v>0.32057443351052256</v>
      </c>
      <c r="CI51" s="286">
        <v>0.32153218271505429</v>
      </c>
      <c r="CJ51" s="286">
        <v>0.33539212019757819</v>
      </c>
      <c r="CK51" s="286">
        <v>0.33661817479965556</v>
      </c>
      <c r="CL51" s="286">
        <v>0.33916186094135187</v>
      </c>
      <c r="CM51" s="286">
        <v>0.31603707402070291</v>
      </c>
      <c r="CN51" s="286">
        <v>0.33730344318230243</v>
      </c>
      <c r="CO51" s="286">
        <v>0.35956205943339192</v>
      </c>
      <c r="CP51" s="286">
        <v>0.33526238724909896</v>
      </c>
      <c r="CQ51" s="286">
        <v>0.36007549701896274</v>
      </c>
      <c r="CR51" s="286">
        <v>0.33717141925237809</v>
      </c>
      <c r="CS51" s="286">
        <v>0.37005225504568001</v>
      </c>
      <c r="CT51" s="286">
        <v>0.37877403918782415</v>
      </c>
      <c r="CU51" s="286">
        <v>0.40873537796985132</v>
      </c>
      <c r="CV51" s="286">
        <v>0.37582604901618266</v>
      </c>
      <c r="CW51" s="286">
        <v>0.36682224670201874</v>
      </c>
      <c r="CX51" s="286">
        <v>0.32155184081772636</v>
      </c>
      <c r="CY51" s="286">
        <v>0.35746757194327228</v>
      </c>
      <c r="CZ51" s="286">
        <v>0.35380875475312507</v>
      </c>
      <c r="DA51" s="286">
        <v>0.37182356670207373</v>
      </c>
      <c r="DB51" s="286">
        <v>0.33086995035355243</v>
      </c>
      <c r="DC51" s="286">
        <v>0.337664068201596</v>
      </c>
      <c r="DD51" s="286">
        <v>0.33919110566558641</v>
      </c>
      <c r="DE51" s="286">
        <v>0.35112569626055634</v>
      </c>
      <c r="DF51" s="286">
        <v>0.33008637881877528</v>
      </c>
      <c r="DG51" s="286">
        <v>0.30374149424379238</v>
      </c>
      <c r="DH51" s="286">
        <v>0.298105442089873</v>
      </c>
      <c r="DI51" s="286">
        <v>0.28573455973344497</v>
      </c>
      <c r="DJ51" s="286">
        <v>0.30109878049944411</v>
      </c>
      <c r="DK51" s="286">
        <v>0.31148696265830167</v>
      </c>
      <c r="DL51" s="286">
        <v>0.31313324831764994</v>
      </c>
      <c r="DM51" s="286">
        <v>0.2742</v>
      </c>
      <c r="DN51" s="286">
        <v>0.253983697832323</v>
      </c>
      <c r="DO51" s="286">
        <v>0.2596954626782727</v>
      </c>
      <c r="DP51" s="286">
        <v>0.24410091740715936</v>
      </c>
      <c r="DQ51" s="286">
        <v>0.24169196218165387</v>
      </c>
      <c r="DR51" s="286">
        <v>0.2937145881926792</v>
      </c>
      <c r="DS51" s="286">
        <v>0.27999469867846427</v>
      </c>
      <c r="DT51" s="286">
        <v>0.26793528516201909</v>
      </c>
      <c r="DU51" s="286">
        <v>0.3175</v>
      </c>
      <c r="DV51" s="286">
        <v>0.33503803288092865</v>
      </c>
      <c r="DW51" s="286">
        <v>0.32900557059339103</v>
      </c>
      <c r="DX51" s="286">
        <v>0.32798156877759171</v>
      </c>
      <c r="DY51" s="286">
        <v>0.27378360960525416</v>
      </c>
      <c r="DZ51" s="286">
        <v>0.26844727420526115</v>
      </c>
      <c r="EA51" s="286">
        <v>0.28633923912641501</v>
      </c>
      <c r="EB51" s="286">
        <v>0.26859501252428919</v>
      </c>
      <c r="EC51" s="286">
        <v>0.25933572273360578</v>
      </c>
      <c r="ED51" s="286">
        <v>0.31585994487761782</v>
      </c>
      <c r="EE51" s="286">
        <v>0.29519862363515431</v>
      </c>
      <c r="EF51" s="286">
        <v>0.28468136816130174</v>
      </c>
      <c r="EG51" s="286">
        <v>0.32326135292493557</v>
      </c>
      <c r="EH51" s="286">
        <v>0.29502667777897607</v>
      </c>
      <c r="EI51" s="286">
        <v>0.27547495906239811</v>
      </c>
      <c r="EJ51" s="286">
        <v>0.28728294195351217</v>
      </c>
      <c r="EK51" s="286">
        <v>0.25740807078877015</v>
      </c>
      <c r="EL51" s="286">
        <v>0.2844687250186127</v>
      </c>
      <c r="EM51" s="286">
        <v>0.32060953322247671</v>
      </c>
      <c r="EN51" s="286">
        <v>0.27348021489369556</v>
      </c>
      <c r="EO51" s="286">
        <v>0.30350060540337581</v>
      </c>
      <c r="EP51" s="286">
        <v>0.29672914113904442</v>
      </c>
      <c r="EQ51" s="286">
        <v>0.34240973152929105</v>
      </c>
      <c r="ER51" s="286">
        <v>0.27998477896078688</v>
      </c>
      <c r="ES51" s="286">
        <v>0.34674477299121931</v>
      </c>
      <c r="ET51" s="286">
        <v>0.31100161617676908</v>
      </c>
      <c r="EU51" s="286">
        <v>0.27161480756009215</v>
      </c>
      <c r="EV51" s="286">
        <v>0.2968703347872389</v>
      </c>
      <c r="EW51" s="286">
        <v>0.30302939362276604</v>
      </c>
      <c r="EX51" s="286">
        <v>0.32121124587901045</v>
      </c>
      <c r="EY51" s="286">
        <v>0.25377248381717282</v>
      </c>
      <c r="EZ51" s="286">
        <v>0.25835637720322197</v>
      </c>
      <c r="FA51" s="286">
        <v>0.26377951438630698</v>
      </c>
      <c r="FB51" s="286">
        <v>0.29918575946512005</v>
      </c>
      <c r="FC51" s="286">
        <v>0.22694830316013534</v>
      </c>
      <c r="FD51" s="286">
        <v>0.25899869573838902</v>
      </c>
      <c r="FE51" s="286">
        <v>0.21261210935510483</v>
      </c>
      <c r="FF51" s="286">
        <v>0.27083204304326691</v>
      </c>
      <c r="FG51" s="286">
        <v>0.26231200317406944</v>
      </c>
      <c r="FH51" s="286">
        <v>0.23332686156920387</v>
      </c>
      <c r="FI51" s="286">
        <v>0.17808848056034907</v>
      </c>
      <c r="FJ51" s="286">
        <v>0.17221072678615612</v>
      </c>
      <c r="FK51" s="286">
        <v>0.18184053475660891</v>
      </c>
      <c r="FL51" s="286">
        <v>0.14850180385080985</v>
      </c>
      <c r="FM51" s="286">
        <v>0.12862777541561066</v>
      </c>
      <c r="FN51" s="286">
        <v>0.2191272111579495</v>
      </c>
      <c r="FO51" s="286">
        <v>0.26120178851152787</v>
      </c>
      <c r="FP51" s="286">
        <v>0.24224334508064724</v>
      </c>
      <c r="FQ51" s="286">
        <v>0.25764733314113669</v>
      </c>
      <c r="FR51" s="286">
        <v>0.27015468254461072</v>
      </c>
      <c r="FS51" s="286">
        <v>0.34049348256992773</v>
      </c>
      <c r="FT51" s="286">
        <v>0.29865866331782398</v>
      </c>
      <c r="FU51" s="286">
        <v>0.22814204775966976</v>
      </c>
      <c r="FV51" s="286">
        <v>0.23712725334908175</v>
      </c>
      <c r="FW51" s="286">
        <v>0.27325802732180854</v>
      </c>
      <c r="FX51" s="286">
        <v>0.27664700499534539</v>
      </c>
      <c r="FY51" s="286">
        <v>0.2440954994083295</v>
      </c>
      <c r="FZ51" s="286">
        <v>0.25198117142880233</v>
      </c>
      <c r="GA51" s="286">
        <v>0.21720287757257326</v>
      </c>
      <c r="GB51" s="286">
        <v>0.25035503440455581</v>
      </c>
      <c r="GC51" s="286">
        <v>0.23210931574524177</v>
      </c>
      <c r="GD51" s="286">
        <v>0.1990133156059378</v>
      </c>
      <c r="GE51" s="286">
        <v>0.18476243434290843</v>
      </c>
      <c r="GF51" s="286">
        <v>0.17935797114527169</v>
      </c>
      <c r="GG51" s="286">
        <v>0.16576722176563566</v>
      </c>
      <c r="GH51" s="286">
        <v>0.16440452477628467</v>
      </c>
      <c r="GI51" s="286">
        <v>0.16483060171613928</v>
      </c>
      <c r="GJ51" s="286">
        <v>0.17011816530597498</v>
      </c>
      <c r="GK51" s="286">
        <v>0.18903499694548631</v>
      </c>
      <c r="GL51" s="286">
        <v>0.19247508830152238</v>
      </c>
      <c r="GM51" s="286">
        <v>0.16116223142259911</v>
      </c>
      <c r="GN51" s="286">
        <v>0.15776301947511262</v>
      </c>
      <c r="GO51" s="286">
        <v>0.15147961551174974</v>
      </c>
      <c r="GP51" s="286">
        <v>0.14760540725596089</v>
      </c>
      <c r="GQ51" s="286">
        <v>0.16155252216032576</v>
      </c>
      <c r="GR51" s="286">
        <v>0.13585949888068349</v>
      </c>
      <c r="GS51" s="286">
        <v>0.14119063724215458</v>
      </c>
      <c r="GT51" s="286">
        <v>0.15898599908161598</v>
      </c>
      <c r="GU51" s="286">
        <v>0.15074488686929874</v>
      </c>
      <c r="GV51" s="286">
        <v>0.12847668386883315</v>
      </c>
      <c r="GW51" s="286">
        <v>0.13433595486268798</v>
      </c>
      <c r="GX51" s="286">
        <v>0.14298789560601793</v>
      </c>
      <c r="GY51" s="286">
        <v>0.14663080911662074</v>
      </c>
      <c r="GZ51" s="286">
        <v>0.17164487938289738</v>
      </c>
      <c r="HA51" s="286">
        <v>0.16252524644073696</v>
      </c>
      <c r="HB51" s="286">
        <v>0.13848201803360122</v>
      </c>
      <c r="HC51" s="286">
        <v>0.14437544159820526</v>
      </c>
      <c r="HD51" s="286">
        <v>0.14131825582270419</v>
      </c>
      <c r="HE51" s="286">
        <v>0.14857215027440115</v>
      </c>
      <c r="HF51" s="286">
        <v>0.14079325702139048</v>
      </c>
      <c r="HG51" s="286">
        <v>0.13492860535622525</v>
      </c>
      <c r="HH51" s="286">
        <v>0.15519655949600455</v>
      </c>
      <c r="HI51" s="286">
        <v>0.15053189626229205</v>
      </c>
      <c r="HJ51" s="286">
        <v>0.1632315538309129</v>
      </c>
      <c r="HK51" s="286">
        <v>0.17644497689778535</v>
      </c>
      <c r="HL51" s="286">
        <v>0.19658420328637419</v>
      </c>
      <c r="HM51" s="286">
        <v>0.18522776253996148</v>
      </c>
      <c r="HN51" s="286">
        <v>0.18914157702013495</v>
      </c>
      <c r="HO51" s="286">
        <v>0.2073846212449153</v>
      </c>
      <c r="HP51" s="286">
        <v>0.17070388789517763</v>
      </c>
      <c r="HQ51" s="286">
        <v>0.16033463419530686</v>
      </c>
      <c r="HR51" s="286">
        <v>0.15298200570249915</v>
      </c>
      <c r="HS51" s="286">
        <v>0.16188416917262169</v>
      </c>
      <c r="HT51" s="286">
        <v>0.16064497428485916</v>
      </c>
      <c r="HU51" s="286">
        <v>0.16626645420842998</v>
      </c>
      <c r="HV51" s="286">
        <v>0.18857171091356709</v>
      </c>
      <c r="HW51" s="286">
        <v>0.18047985332163691</v>
      </c>
    </row>
    <row r="52" spans="1:231">
      <c r="A52" s="39" t="s">
        <v>320</v>
      </c>
      <c r="B52" s="286">
        <v>9.9975998783285905E-2</v>
      </c>
      <c r="C52" s="286">
        <v>0.10532140054344619</v>
      </c>
      <c r="D52" s="286">
        <v>9.1265375686405678E-2</v>
      </c>
      <c r="E52" s="286">
        <v>0.10428337585723833</v>
      </c>
      <c r="F52" s="286">
        <v>9.0722850725406423E-2</v>
      </c>
      <c r="G52" s="286">
        <v>0.10894205763015843</v>
      </c>
      <c r="H52" s="286">
        <v>0.11503007992161662</v>
      </c>
      <c r="I52" s="286">
        <v>0.14657297197809985</v>
      </c>
      <c r="J52" s="286">
        <v>0.13576175883671876</v>
      </c>
      <c r="K52" s="286">
        <v>0.12070684275594105</v>
      </c>
      <c r="L52" s="286">
        <v>0.1167618264917424</v>
      </c>
      <c r="M52" s="286">
        <v>0.14768420555191844</v>
      </c>
      <c r="N52" s="286">
        <v>0.12794340058777362</v>
      </c>
      <c r="O52" s="286">
        <v>0.13350341578127695</v>
      </c>
      <c r="P52" s="286">
        <v>0.13183773504972551</v>
      </c>
      <c r="Q52" s="286">
        <v>0.12746822511973904</v>
      </c>
      <c r="R52" s="286">
        <v>0.14456346558179181</v>
      </c>
      <c r="S52" s="286">
        <v>0.1403253431115386</v>
      </c>
      <c r="T52" s="286">
        <v>0.10318725423877738</v>
      </c>
      <c r="U52" s="286">
        <v>0.161310440638464</v>
      </c>
      <c r="V52" s="286">
        <v>0.18484096351063434</v>
      </c>
      <c r="W52" s="286">
        <v>0.16314846112763889</v>
      </c>
      <c r="X52" s="286">
        <v>0.17556852269302653</v>
      </c>
      <c r="Y52" s="286">
        <v>0.14791643890821049</v>
      </c>
      <c r="Z52" s="286">
        <v>0.14753988847701632</v>
      </c>
      <c r="AA52" s="286">
        <v>0.16219157747137425</v>
      </c>
      <c r="AB52" s="286">
        <v>0.16396422543698899</v>
      </c>
      <c r="AC52" s="286">
        <v>0.19504078231830713</v>
      </c>
      <c r="AD52" s="286">
        <v>0.16574462509121868</v>
      </c>
      <c r="AE52" s="286">
        <v>0.16982574003421264</v>
      </c>
      <c r="AF52" s="286">
        <v>0.1554604906933631</v>
      </c>
      <c r="AG52" s="286">
        <v>0.16734975369911256</v>
      </c>
      <c r="AH52" s="286">
        <v>0.15784584392221665</v>
      </c>
      <c r="AI52" s="286">
        <v>0.18015042056854963</v>
      </c>
      <c r="AJ52" s="286">
        <v>0.17753346453308363</v>
      </c>
      <c r="AK52" s="286">
        <v>0.18009571640822283</v>
      </c>
      <c r="AL52" s="286">
        <v>0.1706228836835938</v>
      </c>
      <c r="AM52" s="286">
        <v>0.17124065367779367</v>
      </c>
      <c r="AN52" s="286">
        <v>0.18016632001887375</v>
      </c>
      <c r="AO52" s="286">
        <v>0.18725388338411655</v>
      </c>
      <c r="AP52" s="286">
        <v>0.18561975805473332</v>
      </c>
      <c r="AQ52" s="286">
        <v>0.17538487822737517</v>
      </c>
      <c r="AR52" s="286">
        <v>0.17692931192249037</v>
      </c>
      <c r="AS52" s="286">
        <v>0.1756989767968633</v>
      </c>
      <c r="AT52" s="286">
        <v>0.21934648184831429</v>
      </c>
      <c r="AU52" s="286">
        <v>0.21837247337964952</v>
      </c>
      <c r="AV52" s="286">
        <v>0.20478762674224837</v>
      </c>
      <c r="AW52" s="286">
        <v>0.19771596868021604</v>
      </c>
      <c r="AX52" s="286">
        <v>0.19323393452677276</v>
      </c>
      <c r="AY52" s="286">
        <v>0.19115122035578286</v>
      </c>
      <c r="AZ52" s="286">
        <v>0.18003296547238984</v>
      </c>
      <c r="BA52" s="286">
        <v>0.18661021326656374</v>
      </c>
      <c r="BB52" s="286">
        <v>0.19622895016640951</v>
      </c>
      <c r="BC52" s="286">
        <v>0.19449154046621633</v>
      </c>
      <c r="BD52" s="286">
        <v>0.20223703964869744</v>
      </c>
      <c r="BE52" s="286">
        <v>0.18884601270570994</v>
      </c>
      <c r="BF52" s="286">
        <v>0.20305947254308085</v>
      </c>
      <c r="BG52" s="286">
        <v>0.21662701794695038</v>
      </c>
      <c r="BH52" s="286">
        <v>0.22877643930442684</v>
      </c>
      <c r="BI52" s="286">
        <v>0.22576114590016724</v>
      </c>
      <c r="BJ52" s="286">
        <v>0.22400578808655722</v>
      </c>
      <c r="BK52" s="286">
        <v>0.23058433326341679</v>
      </c>
      <c r="BL52" s="286">
        <v>0.21921882091951014</v>
      </c>
      <c r="BM52" s="286">
        <v>0.23983535413178225</v>
      </c>
      <c r="BN52" s="286">
        <v>0.26471316668854705</v>
      </c>
      <c r="BO52" s="286">
        <v>0.25383355827885062</v>
      </c>
      <c r="BP52" s="286">
        <v>0.2242636655509401</v>
      </c>
      <c r="BQ52" s="286">
        <v>0.22931931059720834</v>
      </c>
      <c r="BR52" s="286">
        <v>0.21765875164860057</v>
      </c>
      <c r="BS52" s="286">
        <v>0.22121117085109998</v>
      </c>
      <c r="BT52" s="286">
        <v>0.21621315115297879</v>
      </c>
      <c r="BU52" s="286">
        <v>0.16312592289638828</v>
      </c>
      <c r="BV52" s="286">
        <v>0.18671315579217171</v>
      </c>
      <c r="BW52" s="286">
        <v>0.19407785104804678</v>
      </c>
      <c r="BX52" s="286">
        <v>0.20359961712333224</v>
      </c>
      <c r="BY52" s="286">
        <v>0.19890700433017364</v>
      </c>
      <c r="BZ52" s="286">
        <v>0.23740484324135652</v>
      </c>
      <c r="CA52" s="286">
        <v>0.23401970012205894</v>
      </c>
      <c r="CB52" s="286">
        <v>0.2453345935500402</v>
      </c>
      <c r="CC52" s="286">
        <v>0.25966808704610422</v>
      </c>
      <c r="CD52" s="286">
        <v>0.2689538448196121</v>
      </c>
      <c r="CE52" s="286">
        <v>0.24958370942273664</v>
      </c>
      <c r="CF52" s="286">
        <v>0.23182545074452768</v>
      </c>
      <c r="CG52" s="286">
        <v>0.16312592289638828</v>
      </c>
      <c r="CH52" s="286">
        <v>0.23181501172577629</v>
      </c>
      <c r="CI52" s="286">
        <v>0.26101801003992559</v>
      </c>
      <c r="CJ52" s="286">
        <v>0.25725330443817485</v>
      </c>
      <c r="CK52" s="286">
        <v>0.26435812911214801</v>
      </c>
      <c r="CL52" s="286">
        <v>0.25073459079836802</v>
      </c>
      <c r="CM52" s="286">
        <v>0.26513697481939663</v>
      </c>
      <c r="CN52" s="286">
        <v>0.24538306864067935</v>
      </c>
      <c r="CO52" s="286">
        <v>0.25365641672827849</v>
      </c>
      <c r="CP52" s="286">
        <v>0.26892208967756953</v>
      </c>
      <c r="CQ52" s="286">
        <v>0.22560496762256815</v>
      </c>
      <c r="CR52" s="286">
        <v>0.28402866966157592</v>
      </c>
      <c r="CS52" s="286">
        <v>0.25155878481189142</v>
      </c>
      <c r="CT52" s="286">
        <v>0.23355651774666952</v>
      </c>
      <c r="CU52" s="286">
        <v>0.25022118552159894</v>
      </c>
      <c r="CV52" s="286">
        <v>0.26206964856920956</v>
      </c>
      <c r="CW52" s="286">
        <v>0.25927602559449164</v>
      </c>
      <c r="CX52" s="286">
        <v>0.26084040663619185</v>
      </c>
      <c r="CY52" s="286">
        <v>0.24804712784866378</v>
      </c>
      <c r="CZ52" s="286">
        <v>0.23217831287596299</v>
      </c>
      <c r="DA52" s="286">
        <v>0.25033391638415203</v>
      </c>
      <c r="DB52" s="286">
        <v>0.26487030919558391</v>
      </c>
      <c r="DC52" s="286">
        <v>0.24822431560704977</v>
      </c>
      <c r="DD52" s="286">
        <v>0.25431804054126067</v>
      </c>
      <c r="DE52" s="286">
        <v>0.27976743726327458</v>
      </c>
      <c r="DF52" s="286">
        <v>0.28778777335611833</v>
      </c>
      <c r="DG52" s="286">
        <v>0.30846078392643872</v>
      </c>
      <c r="DH52" s="286">
        <v>0.30845056130513487</v>
      </c>
      <c r="DI52" s="286">
        <v>0.33234016794237198</v>
      </c>
      <c r="DJ52" s="286">
        <v>0.3241346819500302</v>
      </c>
      <c r="DK52" s="286">
        <v>0.28926200766034937</v>
      </c>
      <c r="DL52" s="286">
        <v>0.2918916450543198</v>
      </c>
      <c r="DM52" s="286">
        <v>0.35420000000000001</v>
      </c>
      <c r="DN52" s="286">
        <v>0.38860355021626675</v>
      </c>
      <c r="DO52" s="286">
        <v>0.42534342047460511</v>
      </c>
      <c r="DP52" s="286">
        <v>0.39617592255295209</v>
      </c>
      <c r="DQ52" s="286">
        <v>0.41850971430977957</v>
      </c>
      <c r="DR52" s="286">
        <v>0.38740121225976482</v>
      </c>
      <c r="DS52" s="286">
        <v>0.38956026932945537</v>
      </c>
      <c r="DT52" s="286">
        <v>0.39710564598735854</v>
      </c>
      <c r="DU52" s="286">
        <v>0.374</v>
      </c>
      <c r="DV52" s="286">
        <v>0.36163043568195796</v>
      </c>
      <c r="DW52" s="286">
        <v>0.38790014379919274</v>
      </c>
      <c r="DX52" s="286">
        <v>0.38676618667631385</v>
      </c>
      <c r="DY52" s="286">
        <v>0.43443686386069569</v>
      </c>
      <c r="DZ52" s="286">
        <v>0.44331709627276084</v>
      </c>
      <c r="EA52" s="286">
        <v>0.4108604849432923</v>
      </c>
      <c r="EB52" s="286">
        <v>0.39716679056086107</v>
      </c>
      <c r="EC52" s="286">
        <v>0.4053652820963039</v>
      </c>
      <c r="ED52" s="286">
        <v>0.36629523178449358</v>
      </c>
      <c r="EE52" s="286">
        <v>0.38983604579254588</v>
      </c>
      <c r="EF52" s="286">
        <v>0.41436168428009612</v>
      </c>
      <c r="EG52" s="286">
        <v>0.36651627093495914</v>
      </c>
      <c r="EH52" s="286">
        <v>0.40122040100693179</v>
      </c>
      <c r="EI52" s="286">
        <v>0.41128816730870255</v>
      </c>
      <c r="EJ52" s="286">
        <v>0.37827422482530826</v>
      </c>
      <c r="EK52" s="286">
        <v>0.40354663656243961</v>
      </c>
      <c r="EL52" s="286">
        <v>0.42200271096045217</v>
      </c>
      <c r="EM52" s="286">
        <v>0.39580678089571242</v>
      </c>
      <c r="EN52" s="286">
        <v>0.44369425775743954</v>
      </c>
      <c r="EO52" s="286">
        <v>0.37866959533559436</v>
      </c>
      <c r="EP52" s="286">
        <v>0.35997876654541239</v>
      </c>
      <c r="EQ52" s="286">
        <v>0.34090789822476936</v>
      </c>
      <c r="ER52" s="286">
        <v>0.38376651020193736</v>
      </c>
      <c r="ES52" s="286">
        <v>0.36167443774078734</v>
      </c>
      <c r="ET52" s="286">
        <v>0.40231885081879737</v>
      </c>
      <c r="EU52" s="286">
        <v>0.40863083639129677</v>
      </c>
      <c r="EV52" s="286">
        <v>0.39413850878615542</v>
      </c>
      <c r="EW52" s="286">
        <v>0.38635399723992658</v>
      </c>
      <c r="EX52" s="286">
        <v>0.35145574381073236</v>
      </c>
      <c r="EY52" s="286">
        <v>0.41234191219545507</v>
      </c>
      <c r="EZ52" s="286">
        <v>0.40377804025332853</v>
      </c>
      <c r="FA52" s="286">
        <v>0.3841050597402883</v>
      </c>
      <c r="FB52" s="286">
        <v>0.34699381016142961</v>
      </c>
      <c r="FC52" s="286">
        <v>0.39872415261256733</v>
      </c>
      <c r="FD52" s="286">
        <v>0.36597687597184986</v>
      </c>
      <c r="FE52" s="286">
        <v>0.39965204831084111</v>
      </c>
      <c r="FF52" s="286">
        <v>0.39413160326867613</v>
      </c>
      <c r="FG52" s="286">
        <v>0.3695579139001805</v>
      </c>
      <c r="FH52" s="286">
        <v>0.31899266153454153</v>
      </c>
      <c r="FI52" s="286">
        <v>0.39444664520931305</v>
      </c>
      <c r="FJ52" s="286">
        <v>0.37458933224192359</v>
      </c>
      <c r="FK52" s="286">
        <v>0.4034788825024242</v>
      </c>
      <c r="FL52" s="286">
        <v>0.39701780682817323</v>
      </c>
      <c r="FM52" s="286">
        <v>0.40124945640848686</v>
      </c>
      <c r="FN52" s="286">
        <v>0.36340004620536348</v>
      </c>
      <c r="FO52" s="286">
        <v>0.35598898716167093</v>
      </c>
      <c r="FP52" s="286">
        <v>0.40217364610574213</v>
      </c>
      <c r="FQ52" s="286">
        <v>0.36192159437878441</v>
      </c>
      <c r="FR52" s="286">
        <v>0.37470067982505295</v>
      </c>
      <c r="FS52" s="286">
        <v>0.33434424575743693</v>
      </c>
      <c r="FT52" s="286">
        <v>0.34803708308688491</v>
      </c>
      <c r="FU52" s="286">
        <v>0.44553665664347336</v>
      </c>
      <c r="FV52" s="286">
        <v>0.40777881712824809</v>
      </c>
      <c r="FW52" s="286">
        <v>0.37806156914173528</v>
      </c>
      <c r="FX52" s="286">
        <v>0.37630492544890676</v>
      </c>
      <c r="FY52" s="286">
        <v>0.40685718113038621</v>
      </c>
      <c r="FZ52" s="286">
        <v>0.38130227205954803</v>
      </c>
      <c r="GA52" s="286">
        <v>0.4185309798078552</v>
      </c>
      <c r="GB52" s="286">
        <v>0.40815963212119555</v>
      </c>
      <c r="GC52" s="286">
        <v>0.3697637284324104</v>
      </c>
      <c r="GD52" s="286">
        <v>0.40544978676603238</v>
      </c>
      <c r="GE52" s="286">
        <v>0.42205442120900083</v>
      </c>
      <c r="GF52" s="286">
        <v>0.41947433160811709</v>
      </c>
      <c r="GG52" s="286">
        <v>0.43033970546136163</v>
      </c>
      <c r="GH52" s="286">
        <v>0.44615685261300814</v>
      </c>
      <c r="GI52" s="286">
        <v>0.43284080386362173</v>
      </c>
      <c r="GJ52" s="286">
        <v>0.42510810904066065</v>
      </c>
      <c r="GK52" s="286">
        <v>0.42624130640145547</v>
      </c>
      <c r="GL52" s="286">
        <v>0.42471682764967872</v>
      </c>
      <c r="GM52" s="286">
        <v>0.44794929210131812</v>
      </c>
      <c r="GN52" s="286">
        <v>0.44231852359875062</v>
      </c>
      <c r="GO52" s="286">
        <v>0.4467691649854546</v>
      </c>
      <c r="GP52" s="286">
        <v>0.44359694861320648</v>
      </c>
      <c r="GQ52" s="286">
        <v>0.43319163828811114</v>
      </c>
      <c r="GR52" s="286">
        <v>0.44869700769595416</v>
      </c>
      <c r="GS52" s="286">
        <v>0.46615235262986454</v>
      </c>
      <c r="GT52" s="286">
        <v>0.44972832561011572</v>
      </c>
      <c r="GU52" s="286">
        <v>0.48332441733799353</v>
      </c>
      <c r="GV52" s="286">
        <v>0.47152363031004857</v>
      </c>
      <c r="GW52" s="286">
        <v>0.48215965392262855</v>
      </c>
      <c r="GX52" s="286">
        <v>0.49257871065011993</v>
      </c>
      <c r="GY52" s="286">
        <v>0.49236904283430233</v>
      </c>
      <c r="GZ52" s="286">
        <v>0.46072246089131164</v>
      </c>
      <c r="HA52" s="286">
        <v>0.47044161122945494</v>
      </c>
      <c r="HB52" s="286">
        <v>0.50554207277881069</v>
      </c>
      <c r="HC52" s="286">
        <v>0.49867511327734881</v>
      </c>
      <c r="HD52" s="286">
        <v>0.47438882026112</v>
      </c>
      <c r="HE52" s="286">
        <v>0.48492516512255968</v>
      </c>
      <c r="HF52" s="286">
        <v>0.51187514104875098</v>
      </c>
      <c r="HG52" s="286">
        <v>0.50804644732554138</v>
      </c>
      <c r="HH52" s="286">
        <v>0.49080858930145105</v>
      </c>
      <c r="HI52" s="286">
        <v>0.47602837124689762</v>
      </c>
      <c r="HJ52" s="286">
        <v>0.46443428669514775</v>
      </c>
      <c r="HK52" s="286">
        <v>0.48751986816859894</v>
      </c>
      <c r="HL52" s="286">
        <v>0.46768204215610298</v>
      </c>
      <c r="HM52" s="286">
        <v>0.46310483419942572</v>
      </c>
      <c r="HN52" s="286">
        <v>0.47653229593768204</v>
      </c>
      <c r="HO52" s="286">
        <v>0.45421755513033346</v>
      </c>
      <c r="HP52" s="286">
        <v>0.48101182217857574</v>
      </c>
      <c r="HQ52" s="286">
        <v>0.48471060936688609</v>
      </c>
      <c r="HR52" s="286">
        <v>0.48786105622626902</v>
      </c>
      <c r="HS52" s="286">
        <v>0.51834205492957464</v>
      </c>
      <c r="HT52" s="286">
        <v>0.47102473102120285</v>
      </c>
      <c r="HU52" s="286">
        <v>0.47898087690543384</v>
      </c>
      <c r="HV52" s="286">
        <v>0.44915715347566243</v>
      </c>
      <c r="HW52" s="286">
        <v>0.43823430452729067</v>
      </c>
    </row>
    <row r="53" spans="1:231">
      <c r="A53" s="39" t="s">
        <v>321</v>
      </c>
      <c r="B53" s="286">
        <v>8.2425592479229398E-2</v>
      </c>
      <c r="C53" s="286">
        <v>8.6400685537904601E-2</v>
      </c>
      <c r="D53" s="286">
        <v>7.9577694522324133E-2</v>
      </c>
      <c r="E53" s="286">
        <v>6.479145669456321E-2</v>
      </c>
      <c r="F53" s="286">
        <v>6.7836787783928418E-2</v>
      </c>
      <c r="G53" s="286">
        <v>7.9633984249925613E-2</v>
      </c>
      <c r="H53" s="286">
        <v>7.1636666535646876E-2</v>
      </c>
      <c r="I53" s="286">
        <v>8.2195921651973966E-2</v>
      </c>
      <c r="J53" s="286">
        <v>6.1269034088213811E-2</v>
      </c>
      <c r="K53" s="286">
        <v>7.1148257771867784E-2</v>
      </c>
      <c r="L53" s="286">
        <v>5.5930876737450064E-2</v>
      </c>
      <c r="M53" s="286">
        <v>4.8930678509497769E-2</v>
      </c>
      <c r="N53" s="286">
        <v>4.4515048383649648E-2</v>
      </c>
      <c r="O53" s="286">
        <v>6.6770963174005576E-2</v>
      </c>
      <c r="P53" s="286">
        <v>7.3767049640344293E-2</v>
      </c>
      <c r="Q53" s="286">
        <v>6.8961075057506621E-2</v>
      </c>
      <c r="R53" s="286">
        <v>8.0115788650130221E-2</v>
      </c>
      <c r="S53" s="286">
        <v>9.1216573496108067E-2</v>
      </c>
      <c r="T53" s="286">
        <v>7.6812511387708907E-2</v>
      </c>
      <c r="U53" s="286">
        <v>7.4185451043033299E-2</v>
      </c>
      <c r="V53" s="286">
        <v>8.41582305712546E-2</v>
      </c>
      <c r="W53" s="286">
        <v>7.6927872720029211E-2</v>
      </c>
      <c r="X53" s="286">
        <v>7.738319230882261E-2</v>
      </c>
      <c r="Y53" s="286">
        <v>7.9435774336386919E-2</v>
      </c>
      <c r="Z53" s="286">
        <v>8.5921536979044366E-2</v>
      </c>
      <c r="AA53" s="286">
        <v>8.7760761995021766E-2</v>
      </c>
      <c r="AB53" s="286">
        <v>0.10365514904432491</v>
      </c>
      <c r="AC53" s="286">
        <v>6.8126086470495575E-2</v>
      </c>
      <c r="AD53" s="286">
        <v>8.8099968899950323E-2</v>
      </c>
      <c r="AE53" s="286">
        <v>9.4150076725230056E-2</v>
      </c>
      <c r="AF53" s="286">
        <v>8.6813549073757823E-2</v>
      </c>
      <c r="AG53" s="286">
        <v>0.12119132776196533</v>
      </c>
      <c r="AH53" s="286">
        <v>9.405795361387502E-2</v>
      </c>
      <c r="AI53" s="286">
        <v>8.4926610504972133E-2</v>
      </c>
      <c r="AJ53" s="286">
        <v>0.1011457788229084</v>
      </c>
      <c r="AK53" s="286">
        <v>7.3097902208796695E-2</v>
      </c>
      <c r="AL53" s="286">
        <v>8.7767703927441071E-2</v>
      </c>
      <c r="AM53" s="286">
        <v>7.4204107987909093E-2</v>
      </c>
      <c r="AN53" s="286">
        <v>7.4919333079681058E-2</v>
      </c>
      <c r="AO53" s="286">
        <v>7.3172213986007983E-2</v>
      </c>
      <c r="AP53" s="286">
        <v>7.0510152290034336E-2</v>
      </c>
      <c r="AQ53" s="286">
        <v>7.2613926362677286E-2</v>
      </c>
      <c r="AR53" s="286">
        <v>6.777487754552794E-2</v>
      </c>
      <c r="AS53" s="286">
        <v>8.4284821911696436E-2</v>
      </c>
      <c r="AT53" s="286">
        <v>9.6275836867218356E-2</v>
      </c>
      <c r="AU53" s="286">
        <v>8.8298886077408781E-2</v>
      </c>
      <c r="AV53" s="286">
        <v>0.10196824902576926</v>
      </c>
      <c r="AW53" s="286">
        <v>7.767001177572419E-2</v>
      </c>
      <c r="AX53" s="286">
        <v>7.7295216235086908E-2</v>
      </c>
      <c r="AY53" s="286">
        <v>9.5146143484353102E-2</v>
      </c>
      <c r="AZ53" s="286">
        <v>8.7733386042081252E-2</v>
      </c>
      <c r="BA53" s="286">
        <v>8.5218434395840523E-2</v>
      </c>
      <c r="BB53" s="286">
        <v>8.9456190986619014E-2</v>
      </c>
      <c r="BC53" s="286">
        <v>7.5117403327395721E-2</v>
      </c>
      <c r="BD53" s="286">
        <v>7.3632521126065692E-2</v>
      </c>
      <c r="BE53" s="286">
        <v>8.6119704444122619E-2</v>
      </c>
      <c r="BF53" s="286">
        <v>7.1620587282661241E-2</v>
      </c>
      <c r="BG53" s="286">
        <v>6.8301683765065818E-2</v>
      </c>
      <c r="BH53" s="286">
        <v>6.476190247185569E-2</v>
      </c>
      <c r="BI53" s="286">
        <v>4.5140627916678992E-2</v>
      </c>
      <c r="BJ53" s="286">
        <v>5.1160017874784337E-2</v>
      </c>
      <c r="BK53" s="286">
        <v>5.0719679813089558E-2</v>
      </c>
      <c r="BL53" s="286">
        <v>3.4562357039125143E-2</v>
      </c>
      <c r="BM53" s="286">
        <v>3.8054695584390105E-2</v>
      </c>
      <c r="BN53" s="286">
        <v>3.961704983260185E-2</v>
      </c>
      <c r="BO53" s="286">
        <v>3.9624259066360204E-2</v>
      </c>
      <c r="BP53" s="286">
        <v>2.9762759811900699E-2</v>
      </c>
      <c r="BQ53" s="286">
        <v>4.1643424276469734E-2</v>
      </c>
      <c r="BR53" s="286">
        <v>4.3943364959630478E-2</v>
      </c>
      <c r="BS53" s="286">
        <v>4.4001284624182034E-2</v>
      </c>
      <c r="BT53" s="286">
        <v>3.8596572993476769E-2</v>
      </c>
      <c r="BU53" s="286">
        <v>2.8264732097323841E-2</v>
      </c>
      <c r="BV53" s="286">
        <v>3.5507388287170406E-2</v>
      </c>
      <c r="BW53" s="286">
        <v>3.4723226995924075E-2</v>
      </c>
      <c r="BX53" s="286">
        <v>3.1794062666666879E-2</v>
      </c>
      <c r="BY53" s="286">
        <v>3.8477410189101655E-2</v>
      </c>
      <c r="BZ53" s="286">
        <v>4.4319590910535618E-2</v>
      </c>
      <c r="CA53" s="286">
        <v>4.6319738043491439E-2</v>
      </c>
      <c r="CB53" s="286">
        <v>5.4570164654272231E-2</v>
      </c>
      <c r="CC53" s="286">
        <v>5.1265843061047443E-2</v>
      </c>
      <c r="CD53" s="286">
        <v>4.8144624189156958E-2</v>
      </c>
      <c r="CE53" s="286">
        <v>5.0402271723680218E-2</v>
      </c>
      <c r="CF53" s="286">
        <v>5.1928709969009806E-2</v>
      </c>
      <c r="CG53" s="286">
        <v>2.8264732097323841E-2</v>
      </c>
      <c r="CH53" s="286">
        <v>5.3393665842295379E-2</v>
      </c>
      <c r="CI53" s="286">
        <v>5.3624844640211812E-2</v>
      </c>
      <c r="CJ53" s="286">
        <v>4.7919283605716997E-2</v>
      </c>
      <c r="CK53" s="286">
        <v>4.6226210786539178E-2</v>
      </c>
      <c r="CL53" s="286">
        <v>4.459425439749596E-2</v>
      </c>
      <c r="CM53" s="286">
        <v>5.4436028965267676E-2</v>
      </c>
      <c r="CN53" s="286">
        <v>4.1738738899626614E-2</v>
      </c>
      <c r="CO53" s="286">
        <v>4.4098419401245176E-2</v>
      </c>
      <c r="CP53" s="286">
        <v>3.9674399684494856E-2</v>
      </c>
      <c r="CQ53" s="286">
        <v>3.9815008034321898E-2</v>
      </c>
      <c r="CR53" s="286">
        <v>4.1127099377933289E-2</v>
      </c>
      <c r="CS53" s="286">
        <v>3.9169094824418077E-2</v>
      </c>
      <c r="CT53" s="286">
        <v>4.3931766543941576E-2</v>
      </c>
      <c r="CU53" s="286">
        <v>3.4392371154128305E-2</v>
      </c>
      <c r="CV53" s="286">
        <v>3.7677697677294279E-2</v>
      </c>
      <c r="CW53" s="286">
        <v>3.7812099951141209E-2</v>
      </c>
      <c r="CX53" s="286">
        <v>3.7271720158569117E-2</v>
      </c>
      <c r="CY53" s="286">
        <v>5.4452610526874952E-2</v>
      </c>
      <c r="CZ53" s="286">
        <v>6.111494921054382E-2</v>
      </c>
      <c r="DA53" s="286">
        <v>5.6619382305361739E-2</v>
      </c>
      <c r="DB53" s="286">
        <v>6.0476972513551906E-2</v>
      </c>
      <c r="DC53" s="286">
        <v>6.7265355583209174E-2</v>
      </c>
      <c r="DD53" s="286">
        <v>5.4187003758916129E-2</v>
      </c>
      <c r="DE53" s="286">
        <v>5.3075562293471899E-2</v>
      </c>
      <c r="DF53" s="286">
        <v>4.6295329113882809E-2</v>
      </c>
      <c r="DG53" s="286">
        <v>5.2489132533005578E-2</v>
      </c>
      <c r="DH53" s="286">
        <v>6.2126083907595844E-2</v>
      </c>
      <c r="DI53" s="286">
        <v>6.8493933147597968E-2</v>
      </c>
      <c r="DJ53" s="286">
        <v>6.6577650596232246E-2</v>
      </c>
      <c r="DK53" s="286">
        <v>5.3604396004822051E-2</v>
      </c>
      <c r="DL53" s="286">
        <v>5.0864834325359189E-2</v>
      </c>
      <c r="DM53" s="286">
        <v>5.9299999999999999E-2</v>
      </c>
      <c r="DN53" s="286">
        <v>6.2012199348499254E-2</v>
      </c>
      <c r="DO53" s="286">
        <v>7.0136321060794954E-2</v>
      </c>
      <c r="DP53" s="286">
        <v>8.0105183996074719E-2</v>
      </c>
      <c r="DQ53" s="286">
        <v>6.6013090979692338E-2</v>
      </c>
      <c r="DR53" s="286">
        <v>6.8959004375837699E-2</v>
      </c>
      <c r="DS53" s="286">
        <v>6.5155987200935711E-2</v>
      </c>
      <c r="DT53" s="286">
        <v>6.8872721366988021E-2</v>
      </c>
      <c r="DU53" s="286">
        <v>6.5100000000000005E-2</v>
      </c>
      <c r="DV53" s="286">
        <v>7.4005266606437109E-2</v>
      </c>
      <c r="DW53" s="286">
        <v>6.6517610651493558E-2</v>
      </c>
      <c r="DX53" s="286">
        <v>6.5511323146277653E-2</v>
      </c>
      <c r="DY53" s="286">
        <v>8.4768862198904116E-2</v>
      </c>
      <c r="DZ53" s="286">
        <v>7.5846979211527943E-2</v>
      </c>
      <c r="EA53" s="286">
        <v>9.8304433138021285E-2</v>
      </c>
      <c r="EB53" s="286">
        <v>9.9657773729513163E-2</v>
      </c>
      <c r="EC53" s="286">
        <v>0.10375648357575466</v>
      </c>
      <c r="ED53" s="286">
        <v>9.4454697070670196E-2</v>
      </c>
      <c r="EE53" s="286">
        <v>0.11126757616642882</v>
      </c>
      <c r="EF53" s="286">
        <v>0.10614409269260477</v>
      </c>
      <c r="EG53" s="286">
        <v>0.10491128964417175</v>
      </c>
      <c r="EH53" s="286">
        <v>0.12281566690338383</v>
      </c>
      <c r="EI53" s="286">
        <v>0.12142235178357356</v>
      </c>
      <c r="EJ53" s="286">
        <v>0.1424639107958241</v>
      </c>
      <c r="EK53" s="286">
        <v>0.16652213172135885</v>
      </c>
      <c r="EL53" s="286">
        <v>0.1315312787573005</v>
      </c>
      <c r="EM53" s="286">
        <v>0.13399272698334258</v>
      </c>
      <c r="EN53" s="286">
        <v>0.1423070777675389</v>
      </c>
      <c r="EO53" s="286">
        <v>0.13837902284984957</v>
      </c>
      <c r="EP53" s="286">
        <v>0.15842240838969376</v>
      </c>
      <c r="EQ53" s="286">
        <v>0.14003432168634777</v>
      </c>
      <c r="ER53" s="286">
        <v>0.16114191362379862</v>
      </c>
      <c r="ES53" s="286">
        <v>0.1333513611015632</v>
      </c>
      <c r="ET53" s="286">
        <v>0.13338326016005736</v>
      </c>
      <c r="EU53" s="286">
        <v>0.15748676477728252</v>
      </c>
      <c r="EV53" s="286">
        <v>0.14493859551110805</v>
      </c>
      <c r="EW53" s="286">
        <v>0.15495124126878304</v>
      </c>
      <c r="EX53" s="286">
        <v>0.16241158913277848</v>
      </c>
      <c r="EY53" s="286">
        <v>0.19389365083294027</v>
      </c>
      <c r="EZ53" s="286">
        <v>0.20000783132876734</v>
      </c>
      <c r="FA53" s="286">
        <v>0.16400098841524979</v>
      </c>
      <c r="FB53" s="286">
        <v>0.20130919128683303</v>
      </c>
      <c r="FC53" s="286">
        <v>0.22248122744755069</v>
      </c>
      <c r="FD53" s="286">
        <v>0.21823161548296871</v>
      </c>
      <c r="FE53" s="286">
        <v>0.23144281222312393</v>
      </c>
      <c r="FF53" s="286">
        <v>0.18891080345414574</v>
      </c>
      <c r="FG53" s="286">
        <v>0.19961620496355051</v>
      </c>
      <c r="FH53" s="286">
        <v>0.28126863817056519</v>
      </c>
      <c r="FI53" s="286">
        <v>0.25477370893131707</v>
      </c>
      <c r="FJ53" s="286">
        <v>0.27287093325915013</v>
      </c>
      <c r="FK53" s="286">
        <v>0.2531034627137641</v>
      </c>
      <c r="FL53" s="286">
        <v>0.29151711134658115</v>
      </c>
      <c r="FM53" s="286">
        <v>0.30548346090943662</v>
      </c>
      <c r="FN53" s="286">
        <v>0.31812820375040518</v>
      </c>
      <c r="FO53" s="286">
        <v>0.32239805373689395</v>
      </c>
      <c r="FP53" s="286">
        <v>0.29150868993523482</v>
      </c>
      <c r="FQ53" s="286">
        <v>0.32955081979902612</v>
      </c>
      <c r="FR53" s="286">
        <v>0.29721893848550918</v>
      </c>
      <c r="FS53" s="286">
        <v>0.25023961796889477</v>
      </c>
      <c r="FT53" s="286">
        <v>0.28910866827601728</v>
      </c>
      <c r="FU53" s="286">
        <v>0.26573380221937598</v>
      </c>
      <c r="FV53" s="286">
        <v>0.27952886650403314</v>
      </c>
      <c r="FW53" s="286">
        <v>0.2696321901373735</v>
      </c>
      <c r="FX53" s="286">
        <v>0.26600848761859708</v>
      </c>
      <c r="FY53" s="286">
        <v>0.26347752976180305</v>
      </c>
      <c r="FZ53" s="286">
        <v>0.29261726124848891</v>
      </c>
      <c r="GA53" s="286">
        <v>0.29186551450089421</v>
      </c>
      <c r="GB53" s="286">
        <v>0.24931055132113603</v>
      </c>
      <c r="GC53" s="286">
        <v>0.33462860733807437</v>
      </c>
      <c r="GD53" s="286">
        <v>0.33572894686909649</v>
      </c>
      <c r="GE53" s="286">
        <v>0.33355588429506078</v>
      </c>
      <c r="GF53" s="286">
        <v>0.34293946559943622</v>
      </c>
      <c r="GG53" s="286">
        <v>0.34594160807640978</v>
      </c>
      <c r="GH53" s="286">
        <v>0.32895055914588872</v>
      </c>
      <c r="GI53" s="286">
        <v>0.33622374212436118</v>
      </c>
      <c r="GJ53" s="286">
        <v>0.34854224369995862</v>
      </c>
      <c r="GK53" s="286">
        <v>0.32221405812922216</v>
      </c>
      <c r="GL53" s="286">
        <v>0.31432091804868961</v>
      </c>
      <c r="GM53" s="286">
        <v>0.33777542271361888</v>
      </c>
      <c r="GN53" s="286">
        <v>0.33519705503213509</v>
      </c>
      <c r="GO53" s="286">
        <v>0.34003510269188369</v>
      </c>
      <c r="GP53" s="286">
        <v>0.34328270366085506</v>
      </c>
      <c r="GQ53" s="286">
        <v>0.33034606517437226</v>
      </c>
      <c r="GR53" s="286">
        <v>0.35466796633627207</v>
      </c>
      <c r="GS53" s="286">
        <v>0.33106121696010704</v>
      </c>
      <c r="GT53" s="286">
        <v>0.32584543728719123</v>
      </c>
      <c r="GU53" s="286">
        <v>0.32258534766718949</v>
      </c>
      <c r="GV53" s="286">
        <v>0.35863575450675578</v>
      </c>
      <c r="GW53" s="286">
        <v>0.3389541639197336</v>
      </c>
      <c r="GX53" s="286">
        <v>0.32306829874556497</v>
      </c>
      <c r="GY53" s="286">
        <v>0.30961442486666974</v>
      </c>
      <c r="GZ53" s="286">
        <v>0.31315105248796143</v>
      </c>
      <c r="HA53" s="286">
        <v>0.31744976366022021</v>
      </c>
      <c r="HB53" s="286">
        <v>0.3092334376089122</v>
      </c>
      <c r="HC53" s="286">
        <v>0.30647016221079693</v>
      </c>
      <c r="HD53" s="286">
        <v>0.33493420605829222</v>
      </c>
      <c r="HE53" s="286">
        <v>0.31707844075192648</v>
      </c>
      <c r="HF53" s="286">
        <v>0.28871102928327885</v>
      </c>
      <c r="HG53" s="286">
        <v>0.30894329688771138</v>
      </c>
      <c r="HH53" s="286">
        <v>0.30040727239673687</v>
      </c>
      <c r="HI53" s="286">
        <v>0.32222226282449895</v>
      </c>
      <c r="HJ53" s="286">
        <v>0.31560610137361406</v>
      </c>
      <c r="HK53" s="286">
        <v>0.27963169574331498</v>
      </c>
      <c r="HL53" s="286">
        <v>0.2813150478135158</v>
      </c>
      <c r="HM53" s="286">
        <v>0.29489203951854409</v>
      </c>
      <c r="HN53" s="286">
        <v>0.28009421211806951</v>
      </c>
      <c r="HO53" s="286">
        <v>0.27368005702199211</v>
      </c>
      <c r="HP53" s="286">
        <v>0.29050083705192165</v>
      </c>
      <c r="HQ53" s="286">
        <v>0.28225620135639706</v>
      </c>
      <c r="HR53" s="286">
        <v>0.29115255776320836</v>
      </c>
      <c r="HS53" s="286">
        <v>0.25811609301312682</v>
      </c>
      <c r="HT53" s="286">
        <v>0.29917212072305993</v>
      </c>
      <c r="HU53" s="286">
        <v>0.27706298912282029</v>
      </c>
      <c r="HV53" s="286">
        <v>0.27919217003871155</v>
      </c>
      <c r="HW53" s="286">
        <v>0.28721764637926783</v>
      </c>
    </row>
    <row r="54" spans="1:231">
      <c r="A54" s="39" t="s">
        <v>322</v>
      </c>
      <c r="B54" s="286">
        <v>0.56505825366010665</v>
      </c>
      <c r="C54" s="286">
        <v>0.53295010831761214</v>
      </c>
      <c r="D54" s="286">
        <v>0.54699549814053627</v>
      </c>
      <c r="E54" s="286">
        <v>0.53020593021131246</v>
      </c>
      <c r="F54" s="286">
        <v>0.57553962093110023</v>
      </c>
      <c r="G54" s="286">
        <v>0.57501049498762991</v>
      </c>
      <c r="H54" s="286">
        <v>0.56715113159613795</v>
      </c>
      <c r="I54" s="286">
        <v>0.53978964024865972</v>
      </c>
      <c r="J54" s="286">
        <v>0.56970136839874896</v>
      </c>
      <c r="K54" s="286">
        <v>0.56181516480015004</v>
      </c>
      <c r="L54" s="286">
        <v>0.58251179404117059</v>
      </c>
      <c r="M54" s="286">
        <v>0.54890976367465405</v>
      </c>
      <c r="N54" s="286">
        <v>0.60419279205834153</v>
      </c>
      <c r="O54" s="286">
        <v>0.54063351268332061</v>
      </c>
      <c r="P54" s="286">
        <v>0.53155580659856316</v>
      </c>
      <c r="Q54" s="286">
        <v>0.52285606143297692</v>
      </c>
      <c r="R54" s="286">
        <v>0.48398455198388657</v>
      </c>
      <c r="S54" s="286">
        <v>0.46676127208568796</v>
      </c>
      <c r="T54" s="286">
        <v>0.54544595591934331</v>
      </c>
      <c r="U54" s="286">
        <v>0.50879725160824918</v>
      </c>
      <c r="V54" s="286">
        <v>0.49990232177685046</v>
      </c>
      <c r="W54" s="286">
        <v>0.49817535269550889</v>
      </c>
      <c r="X54" s="286">
        <v>0.48758185851099256</v>
      </c>
      <c r="Y54" s="286">
        <v>0.47528727179219643</v>
      </c>
      <c r="Z54" s="286">
        <v>0.50450917942331019</v>
      </c>
      <c r="AA54" s="286">
        <v>0.50498512799963335</v>
      </c>
      <c r="AB54" s="286">
        <v>0.50716995758378713</v>
      </c>
      <c r="AC54" s="286">
        <v>0.50857255455033945</v>
      </c>
      <c r="AD54" s="286">
        <v>0.5252442575891173</v>
      </c>
      <c r="AE54" s="286">
        <v>0.49923923988958774</v>
      </c>
      <c r="AF54" s="286">
        <v>0.50033536488798491</v>
      </c>
      <c r="AG54" s="286">
        <v>0.4432554076158382</v>
      </c>
      <c r="AH54" s="286">
        <v>0.50246191007847185</v>
      </c>
      <c r="AI54" s="286">
        <v>0.4669051424387064</v>
      </c>
      <c r="AJ54" s="286">
        <v>0.46585222672927457</v>
      </c>
      <c r="AK54" s="286">
        <v>0.46854348424340619</v>
      </c>
      <c r="AL54" s="286">
        <v>0.47484009108982961</v>
      </c>
      <c r="AM54" s="286">
        <v>0.50319478439087373</v>
      </c>
      <c r="AN54" s="286">
        <v>0.4913202277120558</v>
      </c>
      <c r="AO54" s="286">
        <v>0.49651464400011197</v>
      </c>
      <c r="AP54" s="286">
        <v>0.50138459500670018</v>
      </c>
      <c r="AQ54" s="286">
        <v>0.48020287344888302</v>
      </c>
      <c r="AR54" s="286">
        <v>0.48216122723602761</v>
      </c>
      <c r="AS54" s="286">
        <v>0.4956030448579552</v>
      </c>
      <c r="AT54" s="286">
        <v>0.42923325530795847</v>
      </c>
      <c r="AU54" s="286">
        <v>0.41616954627366709</v>
      </c>
      <c r="AV54" s="286">
        <v>0.44432019500214748</v>
      </c>
      <c r="AW54" s="286">
        <v>0.48235864578009424</v>
      </c>
      <c r="AX54" s="286">
        <v>0.48990121262268016</v>
      </c>
      <c r="AY54" s="286">
        <v>0.48319788532713337</v>
      </c>
      <c r="AZ54" s="286">
        <v>0.46786982614430034</v>
      </c>
      <c r="BA54" s="286">
        <v>0.46062998437660591</v>
      </c>
      <c r="BB54" s="286">
        <v>0.46521221645563715</v>
      </c>
      <c r="BC54" s="286">
        <v>0.44439137709057003</v>
      </c>
      <c r="BD54" s="286">
        <v>0.45175056438355637</v>
      </c>
      <c r="BE54" s="286">
        <v>0.43166251574934916</v>
      </c>
      <c r="BF54" s="286">
        <v>0.43855803986226655</v>
      </c>
      <c r="BG54" s="286">
        <v>0.42488352123953566</v>
      </c>
      <c r="BH54" s="286">
        <v>0.44797172976533001</v>
      </c>
      <c r="BI54" s="286">
        <v>0.46068363470437007</v>
      </c>
      <c r="BJ54" s="286">
        <v>0.43478908358633128</v>
      </c>
      <c r="BK54" s="286">
        <v>0.42931693659788722</v>
      </c>
      <c r="BL54" s="286">
        <v>0.4216721885949965</v>
      </c>
      <c r="BM54" s="286">
        <v>0.44231291524103844</v>
      </c>
      <c r="BN54" s="286">
        <v>0.4275507142338687</v>
      </c>
      <c r="BO54" s="286">
        <v>0.40217798475758981</v>
      </c>
      <c r="BP54" s="286">
        <v>0.41341752157041356</v>
      </c>
      <c r="BQ54" s="286">
        <v>0.42045643163972191</v>
      </c>
      <c r="BR54" s="286">
        <v>0.43847923572737585</v>
      </c>
      <c r="BS54" s="286">
        <v>0.40455424099993986</v>
      </c>
      <c r="BT54" s="286">
        <v>0.39168163830309538</v>
      </c>
      <c r="BU54" s="286">
        <v>0.4567331472761656</v>
      </c>
      <c r="BV54" s="286">
        <v>0.44905704357179821</v>
      </c>
      <c r="BW54" s="286">
        <v>0.44005983323937053</v>
      </c>
      <c r="BX54" s="286">
        <v>0.42073239533501466</v>
      </c>
      <c r="BY54" s="286">
        <v>0.40993953868815297</v>
      </c>
      <c r="BZ54" s="286">
        <v>0.38498359388713987</v>
      </c>
      <c r="CA54" s="286">
        <v>0.3917712526578957</v>
      </c>
      <c r="CB54" s="286">
        <v>0.34950065957556897</v>
      </c>
      <c r="CC54" s="286">
        <v>0.31855552393185099</v>
      </c>
      <c r="CD54" s="286">
        <v>0.34521215594218052</v>
      </c>
      <c r="CE54" s="286">
        <v>0.34917989503690189</v>
      </c>
      <c r="CF54" s="286">
        <v>0.35746342617899851</v>
      </c>
      <c r="CG54" s="286">
        <v>0.4567331472761656</v>
      </c>
      <c r="CH54" s="286">
        <v>0.38525461103472325</v>
      </c>
      <c r="CI54" s="286">
        <v>0.35293805939270001</v>
      </c>
      <c r="CJ54" s="286">
        <v>0.34877980582741946</v>
      </c>
      <c r="CK54" s="286">
        <v>0.32996985865140821</v>
      </c>
      <c r="CL54" s="286">
        <v>0.34419575781532846</v>
      </c>
      <c r="CM54" s="286">
        <v>0.3444494368415793</v>
      </c>
      <c r="CN54" s="286">
        <v>0.35536830792674035</v>
      </c>
      <c r="CO54" s="286">
        <v>0.32620005285079978</v>
      </c>
      <c r="CP54" s="286">
        <v>0.34385402514363433</v>
      </c>
      <c r="CQ54" s="286">
        <v>0.35536249901107708</v>
      </c>
      <c r="CR54" s="286">
        <v>0.32619794922025291</v>
      </c>
      <c r="CS54" s="286">
        <v>0.326840023876529</v>
      </c>
      <c r="CT54" s="286">
        <v>0.33309666102826757</v>
      </c>
      <c r="CU54" s="286">
        <v>0.29453525783707823</v>
      </c>
      <c r="CV54" s="286">
        <v>0.31302512317091324</v>
      </c>
      <c r="CW54" s="286">
        <v>0.32035015029905739</v>
      </c>
      <c r="CX54" s="286">
        <v>0.3713742562582884</v>
      </c>
      <c r="CY54" s="286">
        <v>0.32416256512512914</v>
      </c>
      <c r="CZ54" s="286">
        <v>0.34007968764165153</v>
      </c>
      <c r="DA54" s="286">
        <v>0.30386558876471675</v>
      </c>
      <c r="DB54" s="286">
        <v>0.32398283509639819</v>
      </c>
      <c r="DC54" s="286">
        <v>0.32945088297712727</v>
      </c>
      <c r="DD54" s="286">
        <v>0.33527902262182729</v>
      </c>
      <c r="DE54" s="286">
        <v>0.30012035035272328</v>
      </c>
      <c r="DF54" s="286">
        <v>0.32370162487727716</v>
      </c>
      <c r="DG54" s="286">
        <v>0.32300038200052616</v>
      </c>
      <c r="DH54" s="286">
        <v>0.31866644942496625</v>
      </c>
      <c r="DI54" s="286">
        <v>0.30150200558297752</v>
      </c>
      <c r="DJ54" s="286">
        <v>0.29562598009071039</v>
      </c>
      <c r="DK54" s="286">
        <v>0.33493192626813656</v>
      </c>
      <c r="DL54" s="286">
        <v>0.33377333030690698</v>
      </c>
      <c r="DM54" s="286">
        <v>0.30209999999999998</v>
      </c>
      <c r="DN54" s="286">
        <v>0.28642877872660749</v>
      </c>
      <c r="DO54" s="286">
        <v>0.21399766727699254</v>
      </c>
      <c r="DP54" s="286">
        <v>0.2646685993771537</v>
      </c>
      <c r="DQ54" s="286">
        <v>0.26146938514572171</v>
      </c>
      <c r="DR54" s="286">
        <v>5.0500000000000003E-2</v>
      </c>
      <c r="DS54" s="286">
        <v>0.25158871119851162</v>
      </c>
      <c r="DT54" s="286">
        <v>0.25399911983773504</v>
      </c>
      <c r="DU54" s="286">
        <v>0.23300000000000001</v>
      </c>
      <c r="DV54" s="286">
        <v>0.21652824767825279</v>
      </c>
      <c r="DW54" s="286">
        <v>0.20547754623938322</v>
      </c>
      <c r="DX54" s="286">
        <v>0.21154173853626296</v>
      </c>
      <c r="DY54" s="286">
        <v>0.19706569937099047</v>
      </c>
      <c r="DZ54" s="286">
        <v>0.2013658102358801</v>
      </c>
      <c r="EA54" s="286">
        <v>0.19293948000713029</v>
      </c>
      <c r="EB54" s="286">
        <v>0.22336554017323307</v>
      </c>
      <c r="EC54" s="286">
        <v>0.216860923710848</v>
      </c>
      <c r="ED54" s="286">
        <v>0.21182416562423928</v>
      </c>
      <c r="EE54" s="286">
        <v>0.19059386386891447</v>
      </c>
      <c r="EF54" s="286">
        <v>0.18429861827711588</v>
      </c>
      <c r="EG54" s="286">
        <v>0.1883545649912588</v>
      </c>
      <c r="EH54" s="286">
        <v>0.17026905024516673</v>
      </c>
      <c r="EI54" s="286">
        <v>0.18164111280775186</v>
      </c>
      <c r="EJ54" s="286">
        <v>0.18335051680975761</v>
      </c>
      <c r="EK54" s="286">
        <v>0.16159390722278283</v>
      </c>
      <c r="EL54" s="286">
        <v>0.15480955854999995</v>
      </c>
      <c r="EM54" s="286">
        <v>0.14310912418833158</v>
      </c>
      <c r="EN54" s="286">
        <v>0.13369307005066103</v>
      </c>
      <c r="EO54" s="286">
        <v>0.17174415919328603</v>
      </c>
      <c r="EP54" s="286">
        <v>0.17609057731481642</v>
      </c>
      <c r="EQ54" s="286">
        <v>0.16721909244427902</v>
      </c>
      <c r="ER54" s="286">
        <v>0.1660164929648642</v>
      </c>
      <c r="ES54" s="286">
        <v>0.12626661016633001</v>
      </c>
      <c r="ET54" s="286">
        <v>0.1207639525509963</v>
      </c>
      <c r="EU54" s="286">
        <v>0.12537459175535265</v>
      </c>
      <c r="EV54" s="286">
        <v>0.13038337562917748</v>
      </c>
      <c r="EW54" s="286">
        <v>0.12777467886726351</v>
      </c>
      <c r="EX54" s="286">
        <v>0.123269909637038</v>
      </c>
      <c r="EY54" s="286">
        <v>9.1632418213605779E-2</v>
      </c>
      <c r="EZ54" s="286">
        <v>9.4133368156051278E-2</v>
      </c>
      <c r="FA54" s="286">
        <v>0.12581570348996785</v>
      </c>
      <c r="FB54" s="286">
        <v>0.10125148063576846</v>
      </c>
      <c r="FC54" s="286">
        <v>9.2891524258745098E-2</v>
      </c>
      <c r="FD54" s="286">
        <v>0.10383039407988069</v>
      </c>
      <c r="FE54" s="286">
        <v>8.3111952326709038E-2</v>
      </c>
      <c r="FF54" s="286">
        <v>8.6694974470829772E-2</v>
      </c>
      <c r="FG54" s="286">
        <v>9.0931875350580199E-2</v>
      </c>
      <c r="FH54" s="286">
        <v>7.3985712444553237E-2</v>
      </c>
      <c r="FI54" s="286">
        <v>7.824334935880016E-2</v>
      </c>
      <c r="FJ54" s="286">
        <v>7.8539883705121258E-2</v>
      </c>
      <c r="FK54" s="286">
        <v>6.981650164550425E-2</v>
      </c>
      <c r="FL54" s="286">
        <v>6.1297682629892276E-2</v>
      </c>
      <c r="FM54" s="286">
        <v>5.7632953783516148E-2</v>
      </c>
      <c r="FN54" s="286">
        <v>6.0769715073116522E-2</v>
      </c>
      <c r="FO54" s="286">
        <v>5.4597147209102824E-2</v>
      </c>
      <c r="FP54" s="286">
        <v>5.8591314923129398E-2</v>
      </c>
      <c r="FQ54" s="286">
        <v>4.4763674853126795E-2</v>
      </c>
      <c r="FR54" s="286">
        <v>5.2526229236851719E-2</v>
      </c>
      <c r="FS54" s="286">
        <v>7.048977161204717E-2</v>
      </c>
      <c r="FT54" s="286">
        <v>5.8707457822906733E-2</v>
      </c>
      <c r="FU54" s="286">
        <v>5.4654144891244885E-2</v>
      </c>
      <c r="FV54" s="286">
        <v>7.0313784652065378E-2</v>
      </c>
      <c r="FW54" s="286">
        <v>7.3225446688556628E-2</v>
      </c>
      <c r="FX54" s="286">
        <v>7.5533770593879057E-2</v>
      </c>
      <c r="FY54" s="286">
        <v>7.9996983769488453E-2</v>
      </c>
      <c r="FZ54" s="286">
        <v>6.9273364629952011E-2</v>
      </c>
      <c r="GA54" s="286">
        <v>6.7512081970302326E-2</v>
      </c>
      <c r="GB54" s="286">
        <v>6.7406716800571184E-2</v>
      </c>
      <c r="GC54" s="286">
        <v>5.7344195476931752E-2</v>
      </c>
      <c r="GD54" s="286">
        <v>5.4826614101783321E-2</v>
      </c>
      <c r="GE54" s="286">
        <v>5.4588896652019485E-2</v>
      </c>
      <c r="GF54" s="286">
        <v>5.2622494036365312E-2</v>
      </c>
      <c r="GG54" s="286">
        <v>5.1769765445159543E-2</v>
      </c>
      <c r="GH54" s="286">
        <v>5.5377789996609431E-2</v>
      </c>
      <c r="GI54" s="286">
        <v>5.3896929361293047E-2</v>
      </c>
      <c r="GJ54" s="286">
        <v>5.0107181367291073E-2</v>
      </c>
      <c r="GK54" s="286">
        <v>5.5270188903211427E-2</v>
      </c>
      <c r="GL54" s="286">
        <v>6.2470796107498512E-2</v>
      </c>
      <c r="GM54" s="286">
        <v>4.8736331932948296E-2</v>
      </c>
      <c r="GN54" s="286">
        <v>6.0142699251001179E-2</v>
      </c>
      <c r="GO54" s="286">
        <v>5.7187442138540281E-2</v>
      </c>
      <c r="GP54" s="286">
        <v>6.0946279838180101E-2</v>
      </c>
      <c r="GQ54" s="286">
        <v>6.3127490838173497E-2</v>
      </c>
      <c r="GR54" s="286">
        <v>5.5228746666797834E-2</v>
      </c>
      <c r="GS54" s="286">
        <v>5.552285718448715E-2</v>
      </c>
      <c r="GT54" s="286">
        <v>5.9684936438296872E-2</v>
      </c>
      <c r="GU54" s="286">
        <v>3.7144928516280575E-2</v>
      </c>
      <c r="GV54" s="286">
        <v>3.5238939210912062E-2</v>
      </c>
      <c r="GW54" s="286">
        <v>3.908526015325136E-2</v>
      </c>
      <c r="GX54" s="286">
        <v>3.5992035480531599E-2</v>
      </c>
      <c r="GY54" s="286">
        <v>4.4139739246955773E-2</v>
      </c>
      <c r="GZ54" s="286">
        <v>4.6424894139906428E-2</v>
      </c>
      <c r="HA54" s="286">
        <v>4.2175930698743383E-2</v>
      </c>
      <c r="HB54" s="286">
        <v>4.0650412715584887E-2</v>
      </c>
      <c r="HC54" s="286">
        <v>4.3659474399689757E-2</v>
      </c>
      <c r="HD54" s="286">
        <v>4.21352882763988E-2</v>
      </c>
      <c r="HE54" s="286">
        <v>4.257849509968082E-2</v>
      </c>
      <c r="HF54" s="286">
        <v>5.2583782284823181E-2</v>
      </c>
      <c r="HG54" s="286">
        <v>4.0759972913402338E-2</v>
      </c>
      <c r="HH54" s="286">
        <v>4.6906311133784344E-2</v>
      </c>
      <c r="HI54" s="286">
        <v>4.5810048546557826E-2</v>
      </c>
      <c r="HJ54" s="286">
        <v>5.1811576579573845E-2</v>
      </c>
      <c r="HK54" s="286">
        <v>5.0056365059830805E-2</v>
      </c>
      <c r="HL54" s="286">
        <v>4.9490798055846996E-2</v>
      </c>
      <c r="HM54" s="286">
        <v>5.2258654215557393E-2</v>
      </c>
      <c r="HN54" s="286">
        <v>4.9749377554177868E-2</v>
      </c>
      <c r="HO54" s="286">
        <v>5.9760720451257104E-2</v>
      </c>
      <c r="HP54" s="286">
        <v>5.2668113676131528E-2</v>
      </c>
      <c r="HQ54" s="286">
        <v>6.8019251184202975E-2</v>
      </c>
      <c r="HR54" s="286">
        <v>6.338029943780181E-2</v>
      </c>
      <c r="HS54" s="286">
        <v>5.6104983047685186E-2</v>
      </c>
      <c r="HT54" s="286">
        <v>6.173003447031631E-2</v>
      </c>
      <c r="HU54" s="286">
        <v>6.8051777984849196E-2</v>
      </c>
      <c r="HV54" s="286">
        <v>7.7009499585386706E-2</v>
      </c>
      <c r="HW54" s="286">
        <v>8.7434708965761221E-2</v>
      </c>
    </row>
    <row r="55" spans="1:231">
      <c r="A55" s="51" t="s">
        <v>323</v>
      </c>
      <c r="B55" s="288">
        <v>1.3999907341570462E-2</v>
      </c>
      <c r="C55" s="288">
        <v>1.5871951312818204E-2</v>
      </c>
      <c r="D55" s="288">
        <v>2.0769478881509845E-2</v>
      </c>
      <c r="E55" s="288">
        <v>1.3990432752869562E-2</v>
      </c>
      <c r="F55" s="288">
        <v>1.3427187313275782E-2</v>
      </c>
      <c r="G55" s="288">
        <v>1.6360437384239836E-2</v>
      </c>
      <c r="H55" s="288">
        <v>2.0554046410109977E-2</v>
      </c>
      <c r="I55" s="288">
        <v>1.5308327572159757E-2</v>
      </c>
      <c r="J55" s="288">
        <v>1.3704923009781505E-2</v>
      </c>
      <c r="K55" s="288">
        <v>1.6462786134815593E-2</v>
      </c>
      <c r="L55" s="288">
        <v>2.7887740332846311E-2</v>
      </c>
      <c r="M55" s="288">
        <v>2.2584821687081202E-2</v>
      </c>
      <c r="N55" s="288">
        <v>1.3841439661086643E-2</v>
      </c>
      <c r="O55" s="288">
        <v>1.6715760165430742E-2</v>
      </c>
      <c r="P55" s="288">
        <v>1.771329682396075E-2</v>
      </c>
      <c r="Q55" s="288">
        <v>1.611279254051147E-2</v>
      </c>
      <c r="R55" s="288"/>
      <c r="S55" s="288">
        <v>1.8278734510335026E-2</v>
      </c>
      <c r="T55" s="288">
        <v>1.3179587577144679E-2</v>
      </c>
      <c r="U55" s="288">
        <v>1.6988124918249813E-2</v>
      </c>
      <c r="V55" s="288">
        <v>2.2525558823185743E-2</v>
      </c>
      <c r="W55" s="288">
        <v>2.1692311712771785E-2</v>
      </c>
      <c r="X55" s="288">
        <v>2.0075800170122598E-2</v>
      </c>
      <c r="Y55" s="288">
        <v>4.0060439999312303E-2</v>
      </c>
      <c r="Z55" s="288">
        <v>3.0929167457392655E-2</v>
      </c>
      <c r="AA55" s="288">
        <v>2.0154120719841604E-2</v>
      </c>
      <c r="AB55" s="288">
        <v>1.8603879178544593E-2</v>
      </c>
      <c r="AC55" s="288">
        <v>2.0403395521364304E-2</v>
      </c>
      <c r="AD55" s="288">
        <v>1.664718957994905E-2</v>
      </c>
      <c r="AE55" s="288">
        <v>1.9492034274355929E-2</v>
      </c>
      <c r="AF55" s="288">
        <v>2.0527828157691545E-2</v>
      </c>
      <c r="AG55" s="288">
        <v>1.943751044890208E-2</v>
      </c>
      <c r="AH55" s="288">
        <v>2.1618239336337594E-2</v>
      </c>
      <c r="AI55" s="288">
        <v>2.3349868835641382E-2</v>
      </c>
      <c r="AJ55" s="288">
        <v>2.4444109391318684E-2</v>
      </c>
      <c r="AK55" s="288">
        <v>2.44899540030829E-2</v>
      </c>
      <c r="AL55" s="288">
        <v>2.2238639707070348E-2</v>
      </c>
      <c r="AM55" s="288">
        <v>2.5373039514454951E-2</v>
      </c>
      <c r="AN55" s="288">
        <v>2.6847312874509262E-2</v>
      </c>
      <c r="AO55" s="288">
        <v>2.4698560022836685E-2</v>
      </c>
      <c r="AP55" s="288">
        <v>3.03499830746633E-2</v>
      </c>
      <c r="AQ55" s="288">
        <v>2.8536813094670255E-2</v>
      </c>
      <c r="AR55" s="288">
        <v>2.6547928590652192E-2</v>
      </c>
      <c r="AS55" s="288">
        <v>3.4854916745021405E-2</v>
      </c>
      <c r="AT55" s="288">
        <v>3.5658570032844332E-2</v>
      </c>
      <c r="AU55" s="288">
        <v>3.162036741507853E-2</v>
      </c>
      <c r="AV55" s="288">
        <v>2.843547231772928E-2</v>
      </c>
      <c r="AW55" s="288">
        <v>3.7684521219358995E-2</v>
      </c>
      <c r="AX55" s="288">
        <v>3.0908702800806272E-2</v>
      </c>
      <c r="AY55" s="288">
        <v>3.4952090772502047E-2</v>
      </c>
      <c r="AZ55" s="288">
        <v>3.1845679196441871E-2</v>
      </c>
      <c r="BA55" s="288">
        <v>2.4014880095766061E-2</v>
      </c>
      <c r="BB55" s="288">
        <v>2.555142014363692E-2</v>
      </c>
      <c r="BC55" s="288">
        <v>3.0522606497888745E-2</v>
      </c>
      <c r="BD55" s="288">
        <v>2.6887116339080277E-2</v>
      </c>
      <c r="BE55" s="288">
        <v>2.2057470616743558E-2</v>
      </c>
      <c r="BF55" s="288">
        <v>1.9038885449476638E-2</v>
      </c>
      <c r="BG55" s="288">
        <v>1.9025802354577164E-2</v>
      </c>
      <c r="BH55" s="288">
        <v>2.001692183741555E-2</v>
      </c>
      <c r="BI55" s="288">
        <v>1.8742007555781776E-2</v>
      </c>
      <c r="BJ55" s="288">
        <v>1.8354940786931222E-2</v>
      </c>
      <c r="BK55" s="288">
        <v>2.5475089304845086E-2</v>
      </c>
      <c r="BL55" s="288">
        <v>2.0615410356398765E-2</v>
      </c>
      <c r="BM55" s="288">
        <v>1.5418884085198295E-2</v>
      </c>
      <c r="BN55" s="288">
        <v>1.7665805093358428E-2</v>
      </c>
      <c r="BO55" s="288">
        <v>1.3147182574083049E-2</v>
      </c>
      <c r="BP55" s="288">
        <v>1.2884463854808185E-2</v>
      </c>
      <c r="BQ55" s="288">
        <v>1.4649284230091679E-2</v>
      </c>
      <c r="BR55" s="288">
        <v>1.7897793176637925E-2</v>
      </c>
      <c r="BS55" s="288">
        <v>1.7374150438319257E-2</v>
      </c>
      <c r="BT55" s="288">
        <v>1.764738512280669E-2</v>
      </c>
      <c r="BU55" s="288">
        <v>1.5554815638705524E-2</v>
      </c>
      <c r="BV55" s="288">
        <v>1.7242034337345367E-2</v>
      </c>
      <c r="BW55" s="288">
        <v>1.5819491349066302E-2</v>
      </c>
      <c r="BX55" s="288">
        <v>2.2072520186523201E-2</v>
      </c>
      <c r="BY55" s="288">
        <v>2.0054972386177768E-2</v>
      </c>
      <c r="BZ55" s="288">
        <v>2.1290946929793365E-2</v>
      </c>
      <c r="CA55" s="288">
        <v>1.8835043396711524E-2</v>
      </c>
      <c r="CB55" s="288">
        <v>1.7735413298700764E-2</v>
      </c>
      <c r="CC55" s="288">
        <v>2.305393092176284E-2</v>
      </c>
      <c r="CD55" s="288">
        <v>1.8830589414661283E-2</v>
      </c>
      <c r="CE55" s="288">
        <v>1.4434550828811217E-2</v>
      </c>
      <c r="CF55" s="288">
        <v>1.3683225667513909E-2</v>
      </c>
      <c r="CG55" s="288">
        <v>1.5554815638705524E-2</v>
      </c>
      <c r="CH55" s="288">
        <v>8.9622778866824751E-3</v>
      </c>
      <c r="CI55" s="288">
        <v>1.084746750418796E-2</v>
      </c>
      <c r="CJ55" s="288">
        <v>1.0415378714499971E-2</v>
      </c>
      <c r="CK55" s="288">
        <v>2.2523953303943158E-2</v>
      </c>
      <c r="CL55" s="288">
        <v>2.0661817343410927E-2</v>
      </c>
      <c r="CM55" s="288">
        <v>1.944238208325607E-2</v>
      </c>
      <c r="CN55" s="288">
        <v>1.8615085032356694E-2</v>
      </c>
      <c r="CO55" s="288">
        <v>1.6422267609135548E-2</v>
      </c>
      <c r="CP55" s="288">
        <v>1.1087894508075697E-2</v>
      </c>
      <c r="CQ55" s="288">
        <v>1.8936599881087195E-2</v>
      </c>
      <c r="CR55" s="288">
        <v>1.0504719075427264E-2</v>
      </c>
      <c r="CS55" s="288">
        <v>1.1572952874041849E-2</v>
      </c>
      <c r="CT55" s="288">
        <v>1.0641015493297159E-2</v>
      </c>
      <c r="CU55" s="288">
        <v>1.1520963477572723E-2</v>
      </c>
      <c r="CV55" s="288">
        <v>1.1074311575858264E-2</v>
      </c>
      <c r="CW55" s="288">
        <v>1.5739477453290972E-2</v>
      </c>
      <c r="CX55" s="288">
        <v>8.9617761292242349E-3</v>
      </c>
      <c r="CY55" s="288">
        <v>1.2984342075256483E-2</v>
      </c>
      <c r="CZ55" s="288">
        <v>1.0472536380912263E-2</v>
      </c>
      <c r="DA55" s="288">
        <v>1.3601850497289344E-2</v>
      </c>
      <c r="DB55" s="288">
        <v>1.6217413010888269E-2</v>
      </c>
      <c r="DC55" s="288">
        <v>1.3824513441488037E-2</v>
      </c>
      <c r="DD55" s="288">
        <v>1.3795161286527351E-2</v>
      </c>
      <c r="DE55" s="288">
        <v>1.1413226430948949E-2</v>
      </c>
      <c r="DF55" s="288">
        <v>9.6720017107895725E-3</v>
      </c>
      <c r="DG55" s="288">
        <v>9.7582282153136322E-3</v>
      </c>
      <c r="DH55" s="288">
        <v>1.0171116476226946E-2</v>
      </c>
      <c r="DI55" s="288">
        <v>9.3138551603992193E-3</v>
      </c>
      <c r="DJ55" s="288">
        <v>9.951080989571516E-3</v>
      </c>
      <c r="DK55" s="288">
        <v>8.5798106060266058E-3</v>
      </c>
      <c r="DL55" s="288">
        <v>7.5985251711679688E-3</v>
      </c>
      <c r="DM55" s="288">
        <v>8.2000000000000007E-3</v>
      </c>
      <c r="DN55" s="288">
        <v>7.5500016909504026E-3</v>
      </c>
      <c r="DO55" s="288">
        <v>2.9042068337745433E-2</v>
      </c>
      <c r="DP55" s="288">
        <v>1.1744780685971238E-2</v>
      </c>
      <c r="DQ55" s="288">
        <v>9.2710392505658719E-3</v>
      </c>
      <c r="DR55" s="288">
        <v>9.4662401674150756E-3</v>
      </c>
      <c r="DS55" s="288">
        <v>1.1088735193966984E-2</v>
      </c>
      <c r="DT55" s="288">
        <v>1.0059945447444993E-2</v>
      </c>
      <c r="DU55" s="288">
        <v>8.9999999999999993E-3</v>
      </c>
      <c r="DV55" s="288">
        <v>1.0814223974386807E-2</v>
      </c>
      <c r="DW55" s="288">
        <v>9.7579069424602091E-3</v>
      </c>
      <c r="DX55" s="288">
        <v>7.3215014984630228E-3</v>
      </c>
      <c r="DY55" s="288">
        <v>8.9008886897090338E-3</v>
      </c>
      <c r="DZ55" s="288">
        <v>8.9628643895262785E-3</v>
      </c>
      <c r="EA55" s="288">
        <v>9.685494582717993E-3</v>
      </c>
      <c r="EB55" s="288">
        <v>8.7957029900523551E-3</v>
      </c>
      <c r="EC55" s="288">
        <v>1.2117199722096274E-2</v>
      </c>
      <c r="ED55" s="288">
        <v>9.5562258763017549E-3</v>
      </c>
      <c r="EE55" s="288">
        <v>1.1072039718401825E-2</v>
      </c>
      <c r="EF55" s="288">
        <v>8.6979161422442251E-3</v>
      </c>
      <c r="EG55" s="288">
        <v>1.04279122362942E-2</v>
      </c>
      <c r="EH55" s="288">
        <v>8.7662058511837788E-3</v>
      </c>
      <c r="EI55" s="288">
        <v>1.0173409037573937E-2</v>
      </c>
      <c r="EJ55" s="288">
        <v>6.9035215704738783E-3</v>
      </c>
      <c r="EK55" s="288">
        <v>8.6993726238498697E-3</v>
      </c>
      <c r="EL55" s="288">
        <v>6.1711346974981599E-3</v>
      </c>
      <c r="EM55" s="288">
        <v>5.8209802238947178E-3</v>
      </c>
      <c r="EN55" s="288">
        <v>6.3547079747092571E-3</v>
      </c>
      <c r="EO55" s="288">
        <v>6.8041190927946886E-3</v>
      </c>
      <c r="EP55" s="288">
        <v>7.9788867764518604E-3</v>
      </c>
      <c r="EQ55" s="288">
        <v>8.5125580117586183E-3</v>
      </c>
      <c r="ER55" s="288">
        <v>8.8168355618771389E-3</v>
      </c>
      <c r="ES55" s="288">
        <v>3.1266814032219516E-2</v>
      </c>
      <c r="ET55" s="288">
        <v>3.083203303127733E-2</v>
      </c>
      <c r="EU55" s="288">
        <v>3.6370230423060701E-2</v>
      </c>
      <c r="EV55" s="288">
        <v>3.280111014144043E-2</v>
      </c>
      <c r="EW55" s="288">
        <v>2.7266669416993888E-2</v>
      </c>
      <c r="EX55" s="288">
        <v>4.165151154044075E-2</v>
      </c>
      <c r="EY55" s="288">
        <v>4.7790732681111163E-2</v>
      </c>
      <c r="EZ55" s="288">
        <v>4.3724383058630918E-2</v>
      </c>
      <c r="FA55" s="288">
        <v>3.2073904296621082E-2</v>
      </c>
      <c r="FB55" s="288">
        <v>5.0414707753241972E-2</v>
      </c>
      <c r="FC55" s="288">
        <v>5.8954792521001581E-2</v>
      </c>
      <c r="FD55" s="288">
        <v>5.2962418726911722E-2</v>
      </c>
      <c r="FE55" s="288">
        <v>7.2451521078064726E-2</v>
      </c>
      <c r="FF55" s="288">
        <v>5.8894808024076109E-2</v>
      </c>
      <c r="FG55" s="288">
        <v>7.4947131136892817E-2</v>
      </c>
      <c r="FH55" s="288">
        <v>9.1705241913374799E-2</v>
      </c>
      <c r="FI55" s="288">
        <v>9.3373128583874893E-2</v>
      </c>
      <c r="FJ55" s="288">
        <v>0.10134367544802737</v>
      </c>
      <c r="FK55" s="288">
        <v>9.1222708565415311E-2</v>
      </c>
      <c r="FL55" s="288">
        <v>0.10110270064764203</v>
      </c>
      <c r="FM55" s="288">
        <v>0.10611554916831857</v>
      </c>
      <c r="FN55" s="288">
        <v>3.8014764118963026E-2</v>
      </c>
      <c r="FO55" s="288">
        <v>5.1635467075169736E-3</v>
      </c>
      <c r="FP55" s="288">
        <v>4.9943785164776868E-3</v>
      </c>
      <c r="FQ55" s="288">
        <v>5.5357975783780307E-3</v>
      </c>
      <c r="FR55" s="288">
        <v>5.1844703906930578E-3</v>
      </c>
      <c r="FS55" s="288">
        <v>4.4328820916934011E-3</v>
      </c>
      <c r="FT55" s="288">
        <v>5.0892243299313434E-3</v>
      </c>
      <c r="FU55" s="288">
        <v>5.8130389067126732E-3</v>
      </c>
      <c r="FV55" s="288">
        <v>4.788902051238662E-3</v>
      </c>
      <c r="FW55" s="288">
        <v>5.2331159362611658E-3</v>
      </c>
      <c r="FX55" s="288">
        <v>5.3477657311093553E-3</v>
      </c>
      <c r="FY55" s="288">
        <v>5.1115122002804401E-3</v>
      </c>
      <c r="FZ55" s="288">
        <v>4.5935959347328708E-3</v>
      </c>
      <c r="GA55" s="288">
        <v>4.7736285320425986E-3</v>
      </c>
      <c r="GB55" s="288">
        <v>2.457275272883613E-2</v>
      </c>
      <c r="GC55" s="288">
        <v>5.6202070125119701E-3</v>
      </c>
      <c r="GD55" s="288">
        <v>4.7102934837377182E-3</v>
      </c>
      <c r="GE55" s="288">
        <v>4.9020276662638173E-3</v>
      </c>
      <c r="GF55" s="288">
        <v>5.3368978070486061E-3</v>
      </c>
      <c r="GG55" s="288">
        <v>5.890277573265836E-3</v>
      </c>
      <c r="GH55" s="288">
        <v>5.11027346820903E-3</v>
      </c>
      <c r="GI55" s="288">
        <v>1.1929223794348773E-2</v>
      </c>
      <c r="GJ55" s="288">
        <v>5.9683299151499052E-3</v>
      </c>
      <c r="GK55" s="288">
        <v>6.9786649846329462E-3</v>
      </c>
      <c r="GL55" s="288">
        <v>5.5418930223181508E-3</v>
      </c>
      <c r="GM55" s="288">
        <v>4.0780561676578885E-3</v>
      </c>
      <c r="GN55" s="288">
        <v>4.3007371144868972E-3</v>
      </c>
      <c r="GO55" s="288">
        <v>4.2685444390900239E-3</v>
      </c>
      <c r="GP55" s="288">
        <v>4.3187677711355801E-3</v>
      </c>
      <c r="GQ55" s="288">
        <v>5.0564646435938892E-3</v>
      </c>
      <c r="GR55" s="288">
        <v>4.7299268524672615E-3</v>
      </c>
      <c r="GS55" s="288">
        <v>5.6257309285442456E-3</v>
      </c>
      <c r="GT55" s="288">
        <v>5.5581619246817216E-3</v>
      </c>
      <c r="GU55" s="288">
        <v>5.9346286772188695E-3</v>
      </c>
      <c r="GV55" s="288">
        <v>5.8638122069042979E-3</v>
      </c>
      <c r="GW55" s="288">
        <v>5.2001737698834771E-3</v>
      </c>
      <c r="GX55" s="288">
        <v>4.8985816775250976E-3</v>
      </c>
      <c r="GY55" s="288">
        <v>7.049898761228697E-3</v>
      </c>
      <c r="GZ55" s="288">
        <v>7.7840098280302994E-3</v>
      </c>
      <c r="HA55" s="288">
        <v>7.0476467567296662E-3</v>
      </c>
      <c r="HB55" s="288">
        <v>5.8102215025182631E-3</v>
      </c>
      <c r="HC55" s="288">
        <v>6.5136669890189991E-3</v>
      </c>
      <c r="HD55" s="288">
        <v>6.8919360434061975E-3</v>
      </c>
      <c r="HE55" s="288">
        <v>6.5519628340571633E-3</v>
      </c>
      <c r="HF55" s="288">
        <v>5.7607907055442229E-3</v>
      </c>
      <c r="HG55" s="288">
        <v>7.0039578996602091E-3</v>
      </c>
      <c r="HH55" s="288">
        <v>6.3849157782573749E-3</v>
      </c>
      <c r="HI55" s="288">
        <v>5.0865641035330728E-3</v>
      </c>
      <c r="HJ55" s="288">
        <v>4.6160477712035462E-3</v>
      </c>
      <c r="HK55" s="288">
        <v>6.1342976799146987E-3</v>
      </c>
      <c r="HL55" s="288">
        <v>4.742686120215416E-3</v>
      </c>
      <c r="HM55" s="288">
        <v>4.1412491846530347E-3</v>
      </c>
      <c r="HN55" s="288">
        <v>4.1931727832033635E-3</v>
      </c>
      <c r="HO55" s="288">
        <v>4.6622475864920151E-3</v>
      </c>
      <c r="HP55" s="288">
        <v>4.792676847940539E-3</v>
      </c>
      <c r="HQ55" s="288">
        <v>4.4168786391158808E-3</v>
      </c>
      <c r="HR55" s="288">
        <v>4.2948358898727652E-3</v>
      </c>
      <c r="HS55" s="288">
        <v>5.2993343214530787E-3</v>
      </c>
      <c r="HT55" s="288">
        <v>7.1480160287771552E-3</v>
      </c>
      <c r="HU55" s="288">
        <v>9.2661832611672153E-3</v>
      </c>
      <c r="HV55" s="288">
        <v>5.7673783120727653E-3</v>
      </c>
      <c r="HW55" s="288">
        <v>6.2926553521250846E-3</v>
      </c>
    </row>
    <row r="56" spans="1:231" s="415" customFormat="1">
      <c r="A56" s="415" t="s">
        <v>403</v>
      </c>
      <c r="GF56" s="25"/>
      <c r="GG56" s="498"/>
      <c r="GH56" s="498"/>
      <c r="GI56" s="498"/>
    </row>
    <row r="57" spans="1:231" s="415" customFormat="1">
      <c r="FU57" s="25"/>
      <c r="FV57" s="25"/>
    </row>
    <row r="58" spans="1:231" s="415" customFormat="1">
      <c r="FU58" s="25"/>
      <c r="FV58" s="25"/>
    </row>
    <row r="59" spans="1:231" s="415" customFormat="1">
      <c r="A59" s="418" t="s">
        <v>291</v>
      </c>
      <c r="B59" s="227">
        <v>38353</v>
      </c>
      <c r="C59" s="227">
        <v>38384</v>
      </c>
      <c r="D59" s="227">
        <v>38412</v>
      </c>
      <c r="E59" s="227">
        <v>38443</v>
      </c>
      <c r="F59" s="227">
        <v>38473</v>
      </c>
      <c r="G59" s="227">
        <v>38504</v>
      </c>
      <c r="H59" s="227">
        <v>38534</v>
      </c>
      <c r="I59" s="227">
        <v>38565</v>
      </c>
      <c r="J59" s="227">
        <v>38596</v>
      </c>
      <c r="K59" s="227">
        <v>38626</v>
      </c>
      <c r="L59" s="227">
        <v>38657</v>
      </c>
      <c r="M59" s="228">
        <v>38687</v>
      </c>
      <c r="N59" s="226">
        <v>38718</v>
      </c>
      <c r="O59" s="227">
        <v>38749</v>
      </c>
      <c r="P59" s="227">
        <v>38777</v>
      </c>
      <c r="Q59" s="227">
        <v>38808</v>
      </c>
      <c r="R59" s="227">
        <v>38838</v>
      </c>
      <c r="S59" s="227">
        <v>38869</v>
      </c>
      <c r="T59" s="227">
        <v>38899</v>
      </c>
      <c r="U59" s="227">
        <v>38930</v>
      </c>
      <c r="V59" s="227">
        <v>38961</v>
      </c>
      <c r="W59" s="227">
        <v>38991</v>
      </c>
      <c r="X59" s="227">
        <v>39022</v>
      </c>
      <c r="Y59" s="228">
        <v>39052</v>
      </c>
      <c r="Z59" s="226">
        <v>39083</v>
      </c>
      <c r="AA59" s="227">
        <v>39114</v>
      </c>
      <c r="AB59" s="227">
        <v>39142</v>
      </c>
      <c r="AC59" s="227">
        <v>39173</v>
      </c>
      <c r="AD59" s="227">
        <v>39203</v>
      </c>
      <c r="AE59" s="227">
        <v>39234</v>
      </c>
      <c r="AF59" s="227">
        <v>39264</v>
      </c>
      <c r="AG59" s="227">
        <v>39295</v>
      </c>
      <c r="AH59" s="227">
        <v>39326</v>
      </c>
      <c r="AI59" s="227">
        <v>39356</v>
      </c>
      <c r="AJ59" s="227">
        <v>39387</v>
      </c>
      <c r="AK59" s="228">
        <v>39417</v>
      </c>
      <c r="AL59" s="226">
        <v>39448</v>
      </c>
      <c r="AM59" s="227">
        <v>39479</v>
      </c>
      <c r="AN59" s="227">
        <v>39508</v>
      </c>
      <c r="AO59" s="227">
        <v>39539</v>
      </c>
      <c r="AP59" s="227">
        <v>39569</v>
      </c>
      <c r="AQ59" s="227">
        <v>39600</v>
      </c>
      <c r="AR59" s="227">
        <v>39630</v>
      </c>
      <c r="AS59" s="227">
        <v>39661</v>
      </c>
      <c r="AT59" s="227">
        <v>39692</v>
      </c>
      <c r="AU59" s="227">
        <v>39722</v>
      </c>
      <c r="AV59" s="227">
        <v>39753</v>
      </c>
      <c r="AW59" s="228">
        <v>39783</v>
      </c>
      <c r="AX59" s="226">
        <v>39814</v>
      </c>
      <c r="AY59" s="227">
        <v>39845</v>
      </c>
      <c r="AZ59" s="227">
        <v>39873</v>
      </c>
      <c r="BA59" s="227">
        <v>39904</v>
      </c>
      <c r="BB59" s="227">
        <v>39934</v>
      </c>
      <c r="BC59" s="227">
        <v>39965</v>
      </c>
      <c r="BD59" s="227">
        <v>39995</v>
      </c>
      <c r="BE59" s="227">
        <v>40026</v>
      </c>
      <c r="BF59" s="227">
        <v>40057</v>
      </c>
      <c r="BG59" s="227">
        <v>40087</v>
      </c>
      <c r="BH59" s="227">
        <v>40118</v>
      </c>
      <c r="BI59" s="227">
        <v>40148</v>
      </c>
      <c r="BJ59" s="226">
        <v>40179</v>
      </c>
      <c r="BK59" s="227">
        <v>40210</v>
      </c>
      <c r="BL59" s="227">
        <v>40238</v>
      </c>
      <c r="BM59" s="227">
        <v>40269</v>
      </c>
      <c r="BN59" s="227">
        <v>40299</v>
      </c>
      <c r="BO59" s="227">
        <v>40330</v>
      </c>
      <c r="BP59" s="227">
        <v>40360</v>
      </c>
      <c r="BQ59" s="227">
        <v>40391</v>
      </c>
      <c r="BR59" s="227">
        <v>40422</v>
      </c>
      <c r="BS59" s="227">
        <v>40452</v>
      </c>
      <c r="BT59" s="227">
        <v>40483</v>
      </c>
      <c r="BU59" s="228">
        <v>40513</v>
      </c>
      <c r="BV59" s="226">
        <v>40544</v>
      </c>
      <c r="BW59" s="227">
        <v>40575</v>
      </c>
      <c r="BX59" s="227">
        <v>40603</v>
      </c>
      <c r="BY59" s="227">
        <v>40634</v>
      </c>
      <c r="BZ59" s="227">
        <v>40664</v>
      </c>
      <c r="CA59" s="227">
        <v>40695</v>
      </c>
      <c r="CB59" s="227">
        <v>40725</v>
      </c>
      <c r="CC59" s="227">
        <v>40756</v>
      </c>
      <c r="CD59" s="227">
        <v>40787</v>
      </c>
      <c r="CE59" s="227">
        <v>40817</v>
      </c>
      <c r="CF59" s="227">
        <v>40848</v>
      </c>
      <c r="CG59" s="228">
        <v>40878</v>
      </c>
      <c r="CH59" s="226">
        <v>40909</v>
      </c>
      <c r="CI59" s="227">
        <v>40940</v>
      </c>
      <c r="CJ59" s="227">
        <v>40969</v>
      </c>
      <c r="CK59" s="227">
        <v>41000</v>
      </c>
      <c r="CL59" s="227">
        <v>41030</v>
      </c>
      <c r="CM59" s="227">
        <v>41061</v>
      </c>
      <c r="CN59" s="227">
        <v>41091</v>
      </c>
      <c r="CO59" s="227">
        <v>41122</v>
      </c>
      <c r="CP59" s="227">
        <v>41153</v>
      </c>
      <c r="CQ59" s="227">
        <v>41183</v>
      </c>
      <c r="CR59" s="227">
        <v>41214</v>
      </c>
      <c r="CS59" s="228">
        <v>41244</v>
      </c>
      <c r="CT59" s="226">
        <v>41275</v>
      </c>
      <c r="CU59" s="227">
        <v>41306</v>
      </c>
      <c r="CV59" s="227">
        <v>41334</v>
      </c>
      <c r="CW59" s="227">
        <v>41365</v>
      </c>
      <c r="CX59" s="227">
        <v>41395</v>
      </c>
      <c r="CY59" s="227">
        <v>41426</v>
      </c>
      <c r="CZ59" s="227">
        <v>41456</v>
      </c>
      <c r="DA59" s="227">
        <v>41487</v>
      </c>
      <c r="DB59" s="227">
        <v>41518</v>
      </c>
      <c r="DC59" s="227">
        <v>41548</v>
      </c>
      <c r="DD59" s="227">
        <v>41579</v>
      </c>
      <c r="DE59" s="228">
        <v>41609</v>
      </c>
      <c r="DF59" s="226">
        <v>41640</v>
      </c>
      <c r="DG59" s="227">
        <v>41671</v>
      </c>
      <c r="DH59" s="227">
        <v>41699</v>
      </c>
      <c r="DI59" s="227">
        <v>41730</v>
      </c>
      <c r="DJ59" s="227">
        <v>41760</v>
      </c>
      <c r="DK59" s="227">
        <v>41791</v>
      </c>
      <c r="DL59" s="227">
        <v>41821</v>
      </c>
      <c r="DM59" s="227">
        <v>41852</v>
      </c>
      <c r="DN59" s="227">
        <v>41883</v>
      </c>
      <c r="DO59" s="227">
        <v>41913</v>
      </c>
      <c r="DP59" s="227">
        <v>41944</v>
      </c>
      <c r="DQ59" s="227">
        <v>41974</v>
      </c>
      <c r="DR59" s="226">
        <v>42005</v>
      </c>
      <c r="DS59" s="227">
        <v>42036</v>
      </c>
      <c r="DT59" s="227">
        <v>42064</v>
      </c>
      <c r="DU59" s="227">
        <v>42095</v>
      </c>
      <c r="DV59" s="227">
        <v>42125</v>
      </c>
      <c r="DW59" s="227">
        <v>42156</v>
      </c>
      <c r="DX59" s="227">
        <v>42186</v>
      </c>
      <c r="DY59" s="227">
        <v>42217</v>
      </c>
      <c r="DZ59" s="227">
        <v>42248</v>
      </c>
      <c r="EA59" s="227">
        <v>42278</v>
      </c>
      <c r="EB59" s="227">
        <v>42309</v>
      </c>
      <c r="EC59" s="227">
        <v>42339</v>
      </c>
      <c r="ED59" s="226">
        <v>42370</v>
      </c>
      <c r="EE59" s="227">
        <v>42401</v>
      </c>
      <c r="EF59" s="227">
        <v>42430</v>
      </c>
      <c r="EG59" s="227">
        <v>42461</v>
      </c>
      <c r="EH59" s="227">
        <v>42491</v>
      </c>
      <c r="EI59" s="227">
        <v>42522</v>
      </c>
      <c r="EJ59" s="227">
        <v>42552</v>
      </c>
      <c r="EK59" s="227">
        <v>42583</v>
      </c>
      <c r="EL59" s="227">
        <v>42614</v>
      </c>
      <c r="EM59" s="227">
        <v>42644</v>
      </c>
      <c r="EN59" s="227">
        <v>42675</v>
      </c>
      <c r="EO59" s="229">
        <v>42705</v>
      </c>
      <c r="EP59" s="230">
        <v>42736</v>
      </c>
      <c r="EQ59" s="227">
        <v>42767</v>
      </c>
      <c r="ER59" s="227">
        <v>42795</v>
      </c>
      <c r="ES59" s="227">
        <v>42826</v>
      </c>
      <c r="ET59" s="227">
        <v>42856</v>
      </c>
      <c r="EU59" s="227">
        <v>42887</v>
      </c>
      <c r="EV59" s="227">
        <v>42917</v>
      </c>
      <c r="EW59" s="227">
        <v>42948</v>
      </c>
      <c r="EX59" s="227">
        <v>42979</v>
      </c>
      <c r="EY59" s="227">
        <v>43009</v>
      </c>
      <c r="EZ59" s="227">
        <v>43040</v>
      </c>
      <c r="FA59" s="227">
        <v>43070</v>
      </c>
      <c r="FB59" s="227">
        <v>43101</v>
      </c>
      <c r="FC59" s="227">
        <v>43132</v>
      </c>
      <c r="FD59" s="227">
        <v>43160</v>
      </c>
      <c r="FE59" s="227">
        <v>43191</v>
      </c>
      <c r="FF59" s="227">
        <v>43221</v>
      </c>
      <c r="FG59" s="227">
        <v>43252</v>
      </c>
      <c r="FH59" s="227">
        <v>43282</v>
      </c>
      <c r="FI59" s="227">
        <v>43313</v>
      </c>
      <c r="FJ59" s="227">
        <v>43344</v>
      </c>
      <c r="FK59" s="227">
        <v>43374</v>
      </c>
      <c r="FL59" s="271">
        <v>43405</v>
      </c>
      <c r="FM59" s="271">
        <v>43435</v>
      </c>
      <c r="FN59" s="271">
        <v>43466</v>
      </c>
      <c r="FO59" s="271">
        <v>43497</v>
      </c>
      <c r="FP59" s="271">
        <v>43525</v>
      </c>
      <c r="FQ59" s="271">
        <v>43556</v>
      </c>
      <c r="FR59" s="271">
        <v>43586</v>
      </c>
      <c r="FS59" s="271">
        <v>43617</v>
      </c>
      <c r="FT59" s="271">
        <v>43647</v>
      </c>
      <c r="FU59" s="271">
        <v>43678</v>
      </c>
      <c r="FV59" s="271">
        <v>43709</v>
      </c>
      <c r="FW59" s="271">
        <v>43739</v>
      </c>
      <c r="FX59" s="271">
        <v>43770</v>
      </c>
      <c r="FY59" s="271">
        <v>43800</v>
      </c>
      <c r="FZ59" s="271">
        <v>43831</v>
      </c>
      <c r="GA59" s="271">
        <v>43862</v>
      </c>
      <c r="GB59" s="271">
        <v>43891</v>
      </c>
      <c r="GC59" s="271">
        <v>43922</v>
      </c>
      <c r="GD59" s="271">
        <v>43952</v>
      </c>
      <c r="GE59" s="271">
        <v>43983</v>
      </c>
      <c r="GF59" s="271">
        <v>44013</v>
      </c>
      <c r="GG59" s="271">
        <v>44044</v>
      </c>
      <c r="GH59" s="271">
        <v>44075</v>
      </c>
      <c r="GI59" s="271">
        <v>44105</v>
      </c>
      <c r="GJ59" s="271">
        <v>44136</v>
      </c>
      <c r="GK59" s="271">
        <v>44166</v>
      </c>
      <c r="GL59" s="271">
        <v>44197</v>
      </c>
      <c r="GM59" s="271">
        <v>44228</v>
      </c>
      <c r="GN59" s="271">
        <v>44256</v>
      </c>
      <c r="GO59" s="271">
        <v>44287</v>
      </c>
      <c r="GP59" s="271">
        <v>44317</v>
      </c>
      <c r="GQ59" s="271">
        <v>44348</v>
      </c>
      <c r="GR59" s="271">
        <v>44378</v>
      </c>
      <c r="GS59" s="271">
        <v>44409</v>
      </c>
      <c r="GT59" s="271">
        <v>44440</v>
      </c>
      <c r="GU59" s="271">
        <v>44470</v>
      </c>
      <c r="GV59" s="271">
        <v>44501</v>
      </c>
      <c r="GW59" s="271">
        <v>44531</v>
      </c>
      <c r="GX59" s="271">
        <v>44562</v>
      </c>
      <c r="GY59" s="271">
        <v>44593</v>
      </c>
      <c r="GZ59" s="271">
        <v>44621</v>
      </c>
      <c r="HA59" s="271">
        <v>44652</v>
      </c>
      <c r="HB59" s="271">
        <v>44682</v>
      </c>
      <c r="HC59" s="271">
        <v>44713</v>
      </c>
      <c r="HD59" s="271">
        <v>44743</v>
      </c>
      <c r="HE59" s="271">
        <v>44774</v>
      </c>
      <c r="HF59" s="271">
        <v>44805</v>
      </c>
      <c r="HG59" s="271">
        <v>44835</v>
      </c>
      <c r="HH59" s="271">
        <f t="shared" ref="HH59:HW59" si="3">HH$11</f>
        <v>44866</v>
      </c>
      <c r="HI59" s="271">
        <f t="shared" si="3"/>
        <v>44896</v>
      </c>
      <c r="HJ59" s="271">
        <f t="shared" si="3"/>
        <v>44927</v>
      </c>
      <c r="HK59" s="271">
        <f t="shared" si="3"/>
        <v>44958</v>
      </c>
      <c r="HL59" s="271">
        <f t="shared" si="3"/>
        <v>44986</v>
      </c>
      <c r="HM59" s="271">
        <f t="shared" si="3"/>
        <v>45017</v>
      </c>
      <c r="HN59" s="271">
        <f t="shared" si="3"/>
        <v>45047</v>
      </c>
      <c r="HO59" s="271">
        <f t="shared" si="3"/>
        <v>45078</v>
      </c>
      <c r="HP59" s="271">
        <f t="shared" si="3"/>
        <v>45108</v>
      </c>
      <c r="HQ59" s="271">
        <f t="shared" si="3"/>
        <v>45139</v>
      </c>
      <c r="HR59" s="271">
        <f t="shared" si="3"/>
        <v>45170</v>
      </c>
      <c r="HS59" s="271">
        <f t="shared" si="3"/>
        <v>45200</v>
      </c>
      <c r="HT59" s="271">
        <f t="shared" si="3"/>
        <v>45231</v>
      </c>
      <c r="HU59" s="271">
        <f t="shared" si="3"/>
        <v>45261</v>
      </c>
      <c r="HV59" s="271">
        <f t="shared" si="3"/>
        <v>45292</v>
      </c>
      <c r="HW59" s="271">
        <f t="shared" si="3"/>
        <v>45323</v>
      </c>
    </row>
    <row r="60" spans="1:231">
      <c r="A60" s="26" t="s">
        <v>273</v>
      </c>
      <c r="B60" s="287">
        <v>0</v>
      </c>
      <c r="C60" s="287">
        <v>0</v>
      </c>
      <c r="D60" s="287">
        <v>0</v>
      </c>
      <c r="E60" s="287">
        <v>0</v>
      </c>
      <c r="F60" s="287">
        <v>0</v>
      </c>
      <c r="G60" s="287">
        <v>0</v>
      </c>
      <c r="H60" s="287">
        <v>0</v>
      </c>
      <c r="I60" s="287">
        <v>0</v>
      </c>
      <c r="J60" s="287">
        <v>0</v>
      </c>
      <c r="K60" s="287">
        <v>0</v>
      </c>
      <c r="L60" s="287">
        <v>0</v>
      </c>
      <c r="M60" s="287">
        <v>0</v>
      </c>
      <c r="N60" s="287">
        <v>0</v>
      </c>
      <c r="O60" s="287">
        <v>0</v>
      </c>
      <c r="P60" s="287">
        <v>0</v>
      </c>
      <c r="Q60" s="287">
        <v>0</v>
      </c>
      <c r="R60" s="287">
        <v>0</v>
      </c>
      <c r="S60" s="287">
        <v>0</v>
      </c>
      <c r="T60" s="287">
        <v>0</v>
      </c>
      <c r="U60" s="287">
        <v>0</v>
      </c>
      <c r="V60" s="287">
        <v>0</v>
      </c>
      <c r="W60" s="287">
        <v>0</v>
      </c>
      <c r="X60" s="287">
        <v>0</v>
      </c>
      <c r="Y60" s="287">
        <v>0</v>
      </c>
      <c r="Z60" s="287">
        <v>0</v>
      </c>
      <c r="AA60" s="287">
        <v>0</v>
      </c>
      <c r="AB60" s="287">
        <v>0</v>
      </c>
      <c r="AC60" s="287">
        <v>0</v>
      </c>
      <c r="AD60" s="287">
        <v>0</v>
      </c>
      <c r="AE60" s="287">
        <v>0</v>
      </c>
      <c r="AF60" s="287">
        <v>0</v>
      </c>
      <c r="AG60" s="287">
        <v>0</v>
      </c>
      <c r="AH60" s="287">
        <v>0</v>
      </c>
      <c r="AI60" s="287">
        <v>0</v>
      </c>
      <c r="AJ60" s="287">
        <v>0</v>
      </c>
      <c r="AK60" s="287">
        <v>0</v>
      </c>
      <c r="AL60" s="287">
        <v>0</v>
      </c>
      <c r="AM60" s="287">
        <v>0</v>
      </c>
      <c r="AN60" s="287">
        <v>0</v>
      </c>
      <c r="AO60" s="287">
        <v>0</v>
      </c>
      <c r="AP60" s="287">
        <v>0</v>
      </c>
      <c r="AQ60" s="287">
        <v>0</v>
      </c>
      <c r="AR60" s="287">
        <v>0</v>
      </c>
      <c r="AS60" s="287">
        <v>0</v>
      </c>
      <c r="AT60" s="287">
        <v>0</v>
      </c>
      <c r="AU60" s="287">
        <v>0</v>
      </c>
      <c r="AV60" s="287">
        <v>0</v>
      </c>
      <c r="AW60" s="287">
        <v>0</v>
      </c>
      <c r="AX60" s="287">
        <v>0</v>
      </c>
      <c r="AY60" s="287">
        <v>0</v>
      </c>
      <c r="AZ60" s="287">
        <v>0</v>
      </c>
      <c r="BA60" s="287">
        <v>0</v>
      </c>
      <c r="BB60" s="287">
        <v>0</v>
      </c>
      <c r="BC60" s="287">
        <v>0</v>
      </c>
      <c r="BD60" s="287">
        <v>0</v>
      </c>
      <c r="BE60" s="287">
        <v>0</v>
      </c>
      <c r="BF60" s="287">
        <v>0</v>
      </c>
      <c r="BG60" s="287">
        <v>0</v>
      </c>
      <c r="BH60" s="287">
        <v>0</v>
      </c>
      <c r="BI60" s="287">
        <v>0</v>
      </c>
      <c r="BJ60" s="287">
        <v>0</v>
      </c>
      <c r="BK60" s="287">
        <v>0</v>
      </c>
      <c r="BL60" s="287">
        <v>0</v>
      </c>
      <c r="BM60" s="287">
        <v>0</v>
      </c>
      <c r="BN60" s="287">
        <v>0</v>
      </c>
      <c r="BO60" s="287">
        <v>0</v>
      </c>
      <c r="BP60" s="287">
        <v>0</v>
      </c>
      <c r="BQ60" s="287">
        <v>0</v>
      </c>
      <c r="BR60" s="287">
        <v>0</v>
      </c>
      <c r="BS60" s="287">
        <v>0</v>
      </c>
      <c r="BT60" s="287">
        <v>0</v>
      </c>
      <c r="BU60" s="287">
        <v>0</v>
      </c>
      <c r="BV60" s="287">
        <v>0</v>
      </c>
      <c r="BW60" s="287">
        <v>0</v>
      </c>
      <c r="BX60" s="287">
        <v>0</v>
      </c>
      <c r="BY60" s="287">
        <v>0</v>
      </c>
      <c r="BZ60" s="287">
        <v>0</v>
      </c>
      <c r="CA60" s="287">
        <v>0</v>
      </c>
      <c r="CB60" s="287">
        <v>0</v>
      </c>
      <c r="CC60" s="287">
        <v>0</v>
      </c>
      <c r="CD60" s="287">
        <v>0</v>
      </c>
      <c r="CE60" s="287">
        <v>0</v>
      </c>
      <c r="CF60" s="287">
        <v>0</v>
      </c>
      <c r="CG60" s="287">
        <v>0</v>
      </c>
      <c r="CH60" s="287">
        <v>0</v>
      </c>
      <c r="CI60" s="287">
        <v>0</v>
      </c>
      <c r="CJ60" s="287">
        <v>0</v>
      </c>
      <c r="CK60" s="287">
        <v>0</v>
      </c>
      <c r="CL60" s="287">
        <v>0</v>
      </c>
      <c r="CM60" s="287">
        <v>0</v>
      </c>
      <c r="CN60" s="287">
        <v>0</v>
      </c>
      <c r="CO60" s="287">
        <v>0</v>
      </c>
      <c r="CP60" s="287">
        <v>0</v>
      </c>
      <c r="CQ60" s="287">
        <v>0</v>
      </c>
      <c r="CR60" s="287">
        <v>0</v>
      </c>
      <c r="CS60" s="287">
        <v>0</v>
      </c>
      <c r="CT60" s="287">
        <v>0</v>
      </c>
      <c r="CU60" s="287">
        <v>0</v>
      </c>
      <c r="CV60" s="287">
        <v>0</v>
      </c>
      <c r="CW60" s="287">
        <v>0</v>
      </c>
      <c r="CX60" s="287">
        <v>0</v>
      </c>
      <c r="CY60" s="287">
        <v>4.5416665665696165E-3</v>
      </c>
      <c r="CZ60" s="287">
        <v>3.5828860061508355E-3</v>
      </c>
      <c r="DA60" s="287">
        <v>5.8747405814848341E-3</v>
      </c>
      <c r="DB60" s="287">
        <v>5.9501718219001449E-3</v>
      </c>
      <c r="DC60" s="287">
        <v>5.8492722555908653E-3</v>
      </c>
      <c r="DD60" s="287">
        <v>5.0580136096694765E-3</v>
      </c>
      <c r="DE60" s="287">
        <v>7.6382895356370845E-3</v>
      </c>
      <c r="DF60" s="287">
        <v>3.5926392984496325E-3</v>
      </c>
      <c r="DG60" s="287">
        <v>3.8165494217943501E-3</v>
      </c>
      <c r="DH60" s="287">
        <v>4.2675684353338881E-3</v>
      </c>
      <c r="DI60" s="287">
        <v>4.9042393951153774E-3</v>
      </c>
      <c r="DJ60" s="287">
        <v>4.5207469541467399E-3</v>
      </c>
      <c r="DK60" s="287">
        <v>3.5368050584993586E-3</v>
      </c>
      <c r="DL60" s="287">
        <v>4.3610868070792933E-3</v>
      </c>
      <c r="DM60" s="287">
        <v>3.3999999999999998E-3</v>
      </c>
      <c r="DN60" s="287">
        <v>2.4218304559221007E-3</v>
      </c>
      <c r="DO60" s="287">
        <v>3.3962933339737773E-3</v>
      </c>
      <c r="DP60" s="287">
        <v>6.6041082899746546E-3</v>
      </c>
      <c r="DQ60" s="287">
        <v>5.732637594116575E-3</v>
      </c>
      <c r="DR60" s="287">
        <v>4.5590617161921539E-3</v>
      </c>
      <c r="DS60" s="287">
        <v>4.9953726624858098E-3</v>
      </c>
      <c r="DT60" s="287">
        <v>3.7846871079019102E-3</v>
      </c>
      <c r="DU60" s="287">
        <v>2.3E-3</v>
      </c>
      <c r="DV60" s="287">
        <v>3.4515716561871307E-3</v>
      </c>
      <c r="DW60" s="287">
        <v>2.1614143081807157E-3</v>
      </c>
      <c r="DX60" s="287">
        <v>1.3806472827255808E-3</v>
      </c>
      <c r="DY60" s="287">
        <v>1.9568864038432884E-3</v>
      </c>
      <c r="DZ60" s="287">
        <v>3.7352056502576699E-3</v>
      </c>
      <c r="EA60" s="287">
        <v>3.95226682158995E-3</v>
      </c>
      <c r="EB60" s="287">
        <v>4.9999119236926338E-3</v>
      </c>
      <c r="EC60" s="287">
        <v>6.1006124549584867E-3</v>
      </c>
      <c r="ED60" s="287">
        <v>3.5733411314146056E-3</v>
      </c>
      <c r="EE60" s="287">
        <v>4.2775595293701174E-3</v>
      </c>
      <c r="EF60" s="287">
        <v>3.7797117584788503E-3</v>
      </c>
      <c r="EG60" s="287">
        <v>1.3161794919313427E-2</v>
      </c>
      <c r="EH60" s="287">
        <v>3.8562002705532575E-3</v>
      </c>
      <c r="EI60" s="287">
        <v>0</v>
      </c>
      <c r="EJ60" s="287">
        <v>3.7829332211142784E-3</v>
      </c>
      <c r="EK60" s="287">
        <v>5.9791367351081709E-3</v>
      </c>
      <c r="EL60" s="287">
        <v>2.1267075980912738E-3</v>
      </c>
      <c r="EM60" s="287">
        <v>1.320920536451692E-3</v>
      </c>
      <c r="EN60" s="287">
        <v>1.0409172261778327E-3</v>
      </c>
      <c r="EO60" s="287">
        <v>1.8427646429486823E-3</v>
      </c>
      <c r="EP60" s="287">
        <v>1.7551125562572417E-3</v>
      </c>
      <c r="EQ60" s="287">
        <v>1.8190346974047149E-3</v>
      </c>
      <c r="ER60" s="287">
        <v>6.2199324577534413E-4</v>
      </c>
      <c r="ES60" s="287">
        <v>1.3869143221573509E-3</v>
      </c>
      <c r="ET60" s="287">
        <v>3.4072014029248058E-3</v>
      </c>
      <c r="EU60" s="287">
        <v>1.1430167859811245E-3</v>
      </c>
      <c r="EV60" s="287">
        <v>1.822891200528565E-3</v>
      </c>
      <c r="EW60" s="287">
        <v>1.3975559830196383E-3</v>
      </c>
      <c r="EX60" s="287">
        <v>0</v>
      </c>
      <c r="EY60" s="287">
        <v>1.511009441441761E-3</v>
      </c>
      <c r="EZ60" s="287">
        <v>0</v>
      </c>
      <c r="FA60" s="287">
        <v>1.2623581838619911E-3</v>
      </c>
      <c r="FB60" s="287">
        <v>2.0856353208659074E-3</v>
      </c>
      <c r="FC60" s="287">
        <v>0</v>
      </c>
      <c r="FD60" s="287">
        <v>1.2880414568960537E-3</v>
      </c>
      <c r="FE60" s="287">
        <v>2.6343056848316679E-3</v>
      </c>
      <c r="FF60" s="287">
        <v>1.2988710625382847E-3</v>
      </c>
      <c r="FG60" s="287">
        <v>6.9373211428804277E-3</v>
      </c>
      <c r="FH60" s="287">
        <v>3.3241141633176385E-3</v>
      </c>
      <c r="FI60" s="287">
        <v>4.0906060511112369E-3</v>
      </c>
      <c r="FJ60" s="287">
        <v>1.7903490069899927E-3</v>
      </c>
      <c r="FK60" s="287">
        <v>2.1562012223323625E-3</v>
      </c>
      <c r="FL60" s="287">
        <v>2.816755499832237E-3</v>
      </c>
      <c r="FM60" s="287">
        <v>5.6602962349879601E-3</v>
      </c>
      <c r="FN60" s="287">
        <v>2.7847282819047333E-3</v>
      </c>
      <c r="FO60" s="287">
        <v>3.3362714602128678E-3</v>
      </c>
      <c r="FP60" s="287">
        <v>2.3314727890557515E-3</v>
      </c>
      <c r="FQ60" s="432">
        <v>3.3485877542106424E-3</v>
      </c>
      <c r="FR60" s="286">
        <v>9.6785959747693084E-4</v>
      </c>
      <c r="FS60" s="286">
        <v>0</v>
      </c>
      <c r="FT60" s="286">
        <v>1.4862216714887761E-3</v>
      </c>
      <c r="FU60" s="286">
        <v>5.3558687346003846E-4</v>
      </c>
      <c r="FV60" s="286">
        <v>1.9811810829920354E-3</v>
      </c>
      <c r="FW60" s="286">
        <v>2.1531654495877853E-3</v>
      </c>
      <c r="FX60" s="286">
        <v>5.4963147654570239E-4</v>
      </c>
      <c r="FY60" s="286">
        <v>1.7836513953851229E-3</v>
      </c>
      <c r="FZ60" s="286">
        <v>9.7266181445110659E-4</v>
      </c>
      <c r="GA60" s="286">
        <v>5.5414081645936285E-4</v>
      </c>
      <c r="GB60" s="286">
        <v>7.1360283278304871E-4</v>
      </c>
      <c r="GC60" s="286">
        <v>2.9106499038880087E-3</v>
      </c>
      <c r="GD60" s="286">
        <v>1.6582207235452695E-3</v>
      </c>
      <c r="GE60" s="286">
        <v>9.4427302170104746E-4</v>
      </c>
      <c r="GF60" s="286">
        <v>1.8823256972401942E-3</v>
      </c>
      <c r="GG60" s="286">
        <v>2.1368977997770358E-3</v>
      </c>
      <c r="GH60" s="286">
        <v>5.6339724139785807E-4</v>
      </c>
      <c r="GI60" s="286">
        <v>2.025289799869304E-3</v>
      </c>
      <c r="GJ60" s="286">
        <v>1.3394236432126617E-3</v>
      </c>
      <c r="GK60" s="286">
        <v>1.713753459798238E-3</v>
      </c>
      <c r="GL60" s="286">
        <v>2.6256947629369211E-3</v>
      </c>
      <c r="GM60" s="286">
        <v>2.5413292816798255E-3</v>
      </c>
      <c r="GN60" s="286">
        <v>1.9701494765282717E-3</v>
      </c>
      <c r="GO60" s="286">
        <v>2.2950942553481685E-3</v>
      </c>
      <c r="GP60" s="286">
        <v>2.1737533089863431E-3</v>
      </c>
      <c r="GQ60" s="286">
        <v>1.159768945547068E-3</v>
      </c>
      <c r="GR60" s="286">
        <v>2.3575236979830917E-3</v>
      </c>
      <c r="GS60" s="286">
        <v>1.7136309553864297E-3</v>
      </c>
      <c r="GT60" s="286">
        <v>1.4078296605649116E-3</v>
      </c>
      <c r="GU60" s="286">
        <v>1.947019999286788E-3</v>
      </c>
      <c r="GV60" s="286">
        <v>2.9526589363916165E-3</v>
      </c>
      <c r="GW60" s="286">
        <v>2.5393152672653829E-3</v>
      </c>
      <c r="GX60" s="286">
        <v>4.3607327872659E-3</v>
      </c>
      <c r="GY60" s="286">
        <v>1.7865261835499752E-3</v>
      </c>
      <c r="GZ60" s="286">
        <v>1.8120511713081823E-3</v>
      </c>
      <c r="HA60" s="286">
        <v>2.8057802935894825E-3</v>
      </c>
      <c r="HB60" s="286">
        <v>2.512202531952076E-3</v>
      </c>
      <c r="HC60" s="286">
        <v>2.409401818155148E-3</v>
      </c>
      <c r="HD60" s="286">
        <v>2.8196446170509655E-3</v>
      </c>
      <c r="HE60" s="286">
        <v>2.214413323099356E-3</v>
      </c>
      <c r="HF60" s="286">
        <v>1.8211736441090592E-3</v>
      </c>
      <c r="HG60" s="286">
        <v>3.3707164353395927E-3</v>
      </c>
      <c r="HH60" s="286">
        <v>1.8158057013862982E-3</v>
      </c>
      <c r="HI60" s="286">
        <v>2.3850591941878756E-3</v>
      </c>
      <c r="HJ60" s="286">
        <v>1.8075500347295135E-3</v>
      </c>
      <c r="HK60" s="286">
        <v>1.066965096001789E-3</v>
      </c>
      <c r="HL60" s="286">
        <v>8.3090726737921911E-4</v>
      </c>
      <c r="HM60" s="286">
        <v>1.9000171148621185E-3</v>
      </c>
      <c r="HN60" s="286">
        <v>1.3517327050979661E-3</v>
      </c>
      <c r="HO60" s="286">
        <v>1.1992083877215883E-3</v>
      </c>
      <c r="HP60" s="286">
        <v>1.5794584217807895E-3</v>
      </c>
      <c r="HQ60" s="286">
        <v>1.3260629570718946E-3</v>
      </c>
      <c r="HR60" s="286">
        <v>1.7565164641514999E-3</v>
      </c>
      <c r="HS60" s="286">
        <v>1.1978952367433472E-3</v>
      </c>
      <c r="HT60" s="286">
        <v>1.5472867545782531E-3</v>
      </c>
      <c r="HU60" s="286">
        <v>1.9551173484680488E-3</v>
      </c>
      <c r="HV60" s="286">
        <v>1.3608591664635991E-3</v>
      </c>
      <c r="HW60" s="286">
        <v>1.5405980712502397E-3</v>
      </c>
    </row>
    <row r="61" spans="1:231">
      <c r="A61" s="39" t="s">
        <v>319</v>
      </c>
      <c r="B61" s="286">
        <v>0.2658239404412987</v>
      </c>
      <c r="C61" s="286">
        <v>0.29374581933538663</v>
      </c>
      <c r="D61" s="286">
        <v>0.30329757001149277</v>
      </c>
      <c r="E61" s="286">
        <v>0.3313941402236813</v>
      </c>
      <c r="F61" s="286">
        <v>0.30621370255528318</v>
      </c>
      <c r="G61" s="286">
        <v>0.2554042990167073</v>
      </c>
      <c r="H61" s="286">
        <v>0.25802957698150203</v>
      </c>
      <c r="I61" s="286">
        <v>0.23691286332614703</v>
      </c>
      <c r="J61" s="286">
        <v>0.23896129579090547</v>
      </c>
      <c r="K61" s="286">
        <v>0.25322385624798671</v>
      </c>
      <c r="L61" s="286">
        <v>0.22993275695803983</v>
      </c>
      <c r="M61" s="286">
        <v>0.25682194338466219</v>
      </c>
      <c r="N61" s="286">
        <v>0.22940248121901696</v>
      </c>
      <c r="O61" s="286">
        <v>0.2908924482931487</v>
      </c>
      <c r="P61" s="286">
        <v>0.28948309211241086</v>
      </c>
      <c r="Q61" s="286">
        <v>0.31715306926044751</v>
      </c>
      <c r="R61" s="286">
        <v>0.32848468754023907</v>
      </c>
      <c r="S61" s="286">
        <v>0.34700303317421555</v>
      </c>
      <c r="T61" s="286">
        <v>0.31164080135114902</v>
      </c>
      <c r="U61" s="286">
        <v>0.28477507725685997</v>
      </c>
      <c r="V61" s="286">
        <v>0.24037997273224918</v>
      </c>
      <c r="W61" s="286">
        <v>0.28766974240414633</v>
      </c>
      <c r="X61" s="286">
        <v>0.28514358542202145</v>
      </c>
      <c r="Y61" s="286">
        <v>0.31959731465315078</v>
      </c>
      <c r="Z61" s="286">
        <v>0.28796236689171772</v>
      </c>
      <c r="AA61" s="286">
        <v>0.27257263560077533</v>
      </c>
      <c r="AB61" s="286">
        <v>0.26408491699037301</v>
      </c>
      <c r="AC61" s="286">
        <v>0.24316564953217676</v>
      </c>
      <c r="AD61" s="286">
        <v>0.24218179494273256</v>
      </c>
      <c r="AE61" s="286">
        <v>0.26170259176964672</v>
      </c>
      <c r="AF61" s="286">
        <v>0.29443074478470405</v>
      </c>
      <c r="AG61" s="286">
        <v>0.30449736907193231</v>
      </c>
      <c r="AH61" s="286">
        <v>0.27482668393328169</v>
      </c>
      <c r="AI61" s="286">
        <v>0.29901963393677705</v>
      </c>
      <c r="AJ61" s="286">
        <v>0.30493979563040002</v>
      </c>
      <c r="AK61" s="286">
        <v>0.3349036455635982</v>
      </c>
      <c r="AL61" s="286">
        <v>0.30694248850544348</v>
      </c>
      <c r="AM61" s="286">
        <v>0.28106702799695693</v>
      </c>
      <c r="AN61" s="286">
        <v>0.27724859836172661</v>
      </c>
      <c r="AO61" s="286">
        <v>0.27456522946812967</v>
      </c>
      <c r="AP61" s="286">
        <v>0.26107079800016858</v>
      </c>
      <c r="AQ61" s="286">
        <v>0.2959250187255078</v>
      </c>
      <c r="AR61" s="286">
        <v>0.31358277656569883</v>
      </c>
      <c r="AS61" s="286">
        <v>0.29924899504018876</v>
      </c>
      <c r="AT61" s="286">
        <v>0.31000515211027652</v>
      </c>
      <c r="AU61" s="286">
        <v>0.33676588896261095</v>
      </c>
      <c r="AV61" s="286">
        <v>0.33359155218457831</v>
      </c>
      <c r="AW61" s="286">
        <v>0.26575233908595436</v>
      </c>
      <c r="AX61" s="286">
        <v>0.25740101463607118</v>
      </c>
      <c r="AY61" s="286">
        <v>0.24802283816968701</v>
      </c>
      <c r="AZ61" s="286">
        <v>0.28304193875734296</v>
      </c>
      <c r="BA61" s="286">
        <v>0.31218170961043129</v>
      </c>
      <c r="BB61" s="286">
        <v>0.29735300087304189</v>
      </c>
      <c r="BC61" s="286">
        <v>0.3007446493135717</v>
      </c>
      <c r="BD61" s="286">
        <v>0.30755867337964199</v>
      </c>
      <c r="BE61" s="286">
        <v>0.36144954785428196</v>
      </c>
      <c r="BF61" s="286">
        <v>0.35314951344123541</v>
      </c>
      <c r="BG61" s="286">
        <v>0.36399188417633566</v>
      </c>
      <c r="BH61" s="286">
        <v>0.30614854324890667</v>
      </c>
      <c r="BI61" s="286">
        <v>0.30199495821751365</v>
      </c>
      <c r="BJ61" s="286">
        <v>0.32633298851222531</v>
      </c>
      <c r="BK61" s="286">
        <v>0.31075334812660765</v>
      </c>
      <c r="BL61" s="286">
        <v>0.34375281015235293</v>
      </c>
      <c r="BM61" s="286">
        <v>0.29886491270459481</v>
      </c>
      <c r="BN61" s="286">
        <v>0.30460335016499362</v>
      </c>
      <c r="BO61" s="286">
        <v>0.34432362554386231</v>
      </c>
      <c r="BP61" s="286">
        <v>0.35374168673532103</v>
      </c>
      <c r="BQ61" s="286">
        <v>0.32471285670642475</v>
      </c>
      <c r="BR61" s="286">
        <v>0.32267143011067606</v>
      </c>
      <c r="BS61" s="286">
        <v>0.36996798815112431</v>
      </c>
      <c r="BT61" s="286">
        <v>0.37668915178002599</v>
      </c>
      <c r="BU61" s="286">
        <v>0.36667945329966473</v>
      </c>
      <c r="BV61" s="286">
        <v>0.34113201007108279</v>
      </c>
      <c r="BW61" s="286">
        <v>0.33921890847993474</v>
      </c>
      <c r="BX61" s="286">
        <v>0.34795915248126563</v>
      </c>
      <c r="BY61" s="286">
        <v>0.36141236084834211</v>
      </c>
      <c r="BZ61" s="286">
        <v>0.36915669651209909</v>
      </c>
      <c r="CA61" s="286">
        <v>0.35654419946174676</v>
      </c>
      <c r="CB61" s="286">
        <v>0.39048706668246952</v>
      </c>
      <c r="CC61" s="286">
        <v>0.39490135621885553</v>
      </c>
      <c r="CD61" s="286">
        <v>0.37736829039219427</v>
      </c>
      <c r="CE61" s="286">
        <v>0.39500308929864086</v>
      </c>
      <c r="CF61" s="286">
        <v>0.40299948511558586</v>
      </c>
      <c r="CG61" s="286">
        <v>0.36667945329966473</v>
      </c>
      <c r="CH61" s="286">
        <v>0.36976161352997677</v>
      </c>
      <c r="CI61" s="286">
        <v>0.38378078553663703</v>
      </c>
      <c r="CJ61" s="286">
        <v>0.38455327802826167</v>
      </c>
      <c r="CK61" s="286">
        <v>0.37535347364979282</v>
      </c>
      <c r="CL61" s="286">
        <v>0.3724384261685767</v>
      </c>
      <c r="CM61" s="286">
        <v>0.37385478734757749</v>
      </c>
      <c r="CN61" s="286">
        <v>0.38886744482425728</v>
      </c>
      <c r="CO61" s="286">
        <v>0.40979089167389354</v>
      </c>
      <c r="CP61" s="286">
        <v>0.37644001282019662</v>
      </c>
      <c r="CQ61" s="286">
        <v>0.39536066778447082</v>
      </c>
      <c r="CR61" s="286">
        <v>0.38125004090017722</v>
      </c>
      <c r="CS61" s="286">
        <v>0.42739616970600242</v>
      </c>
      <c r="CT61" s="286">
        <v>0.4414187975986173</v>
      </c>
      <c r="CU61" s="286">
        <v>0.45949851634624278</v>
      </c>
      <c r="CV61" s="286">
        <v>0.42487615579907884</v>
      </c>
      <c r="CW61" s="286">
        <v>0.40113831818700391</v>
      </c>
      <c r="CX61" s="286">
        <v>0.34878770487465255</v>
      </c>
      <c r="CY61" s="286">
        <v>0.42608871346547239</v>
      </c>
      <c r="CZ61" s="286">
        <v>0.42677035783112816</v>
      </c>
      <c r="DA61" s="286">
        <v>0.45120903580602978</v>
      </c>
      <c r="DB61" s="286">
        <v>0.40979574106435612</v>
      </c>
      <c r="DC61" s="286">
        <v>0.42397922197522497</v>
      </c>
      <c r="DD61" s="286">
        <v>0.40358325942009876</v>
      </c>
      <c r="DE61" s="286">
        <v>0.43845576553138588</v>
      </c>
      <c r="DF61" s="286">
        <v>0.37982396853250705</v>
      </c>
      <c r="DG61" s="286">
        <v>0.34745491328769235</v>
      </c>
      <c r="DH61" s="286">
        <v>0.35796721691054167</v>
      </c>
      <c r="DI61" s="286">
        <v>0.35897251920116335</v>
      </c>
      <c r="DJ61" s="286">
        <v>0.37212957390269957</v>
      </c>
      <c r="DK61" s="286">
        <v>0.37585717786347472</v>
      </c>
      <c r="DL61" s="286">
        <v>0.37369637601768657</v>
      </c>
      <c r="DM61" s="286">
        <v>0.32340000000000002</v>
      </c>
      <c r="DN61" s="286">
        <v>0.29241843526731554</v>
      </c>
      <c r="DO61" s="286">
        <v>0.3041891792396233</v>
      </c>
      <c r="DP61" s="286">
        <v>0.28580434343816064</v>
      </c>
      <c r="DQ61" s="286">
        <v>0.28764941237944802</v>
      </c>
      <c r="DR61" s="286">
        <v>0.38738519234405216</v>
      </c>
      <c r="DS61" s="286">
        <v>0.3507772031343957</v>
      </c>
      <c r="DT61" s="286">
        <v>0.32762124425373357</v>
      </c>
      <c r="DU61" s="286">
        <v>0.41049999999999998</v>
      </c>
      <c r="DV61" s="286">
        <v>0.44146439525602554</v>
      </c>
      <c r="DW61" s="286">
        <v>0.41629961713333319</v>
      </c>
      <c r="DX61" s="286">
        <v>0.40050060619574795</v>
      </c>
      <c r="DY61" s="286">
        <v>0.3499004476018937</v>
      </c>
      <c r="DZ61" s="286">
        <v>0.32767467188831956</v>
      </c>
      <c r="EA61" s="286">
        <v>0.40129006589578919</v>
      </c>
      <c r="EB61" s="286">
        <v>0.35820480923888348</v>
      </c>
      <c r="EC61" s="286">
        <v>0.36693310332808882</v>
      </c>
      <c r="ED61" s="286">
        <v>0.42108718561521247</v>
      </c>
      <c r="EE61" s="286">
        <v>0.43736860025468688</v>
      </c>
      <c r="EF61" s="286">
        <v>0.39224484859299019</v>
      </c>
      <c r="EG61" s="286">
        <v>0.46171068341826849</v>
      </c>
      <c r="EH61" s="286">
        <v>0.44521530845120588</v>
      </c>
      <c r="EI61" s="286">
        <v>0.40366896052618317</v>
      </c>
      <c r="EJ61" s="286">
        <v>0.45947383460569968</v>
      </c>
      <c r="EK61" s="286">
        <v>0.46013068575245381</v>
      </c>
      <c r="EL61" s="286">
        <v>0.44250578168246696</v>
      </c>
      <c r="EM61" s="286">
        <v>0.49339888732884313</v>
      </c>
      <c r="EN61" s="286">
        <v>0.43133481630418524</v>
      </c>
      <c r="EO61" s="286">
        <v>0.47026814266131239</v>
      </c>
      <c r="EP61" s="286">
        <v>0.48354192543438662</v>
      </c>
      <c r="EQ61" s="286">
        <v>0.53600011778249668</v>
      </c>
      <c r="ER61" s="286">
        <v>0.47832699522215888</v>
      </c>
      <c r="ES61" s="286">
        <v>0.55589936741324764</v>
      </c>
      <c r="ET61" s="286">
        <v>0.48386041485271836</v>
      </c>
      <c r="EU61" s="286">
        <v>0.45383004693456303</v>
      </c>
      <c r="EV61" s="286">
        <v>0.49321821433938223</v>
      </c>
      <c r="EW61" s="286">
        <v>0.53625514423749365</v>
      </c>
      <c r="EX61" s="286">
        <v>0.56206461124762275</v>
      </c>
      <c r="EY61" s="286">
        <v>0.49204365386863497</v>
      </c>
      <c r="EZ61" s="286">
        <v>0.49334201407271688</v>
      </c>
      <c r="FA61" s="286">
        <v>0.51147722620953273</v>
      </c>
      <c r="FB61" s="286">
        <v>0.59556997644010956</v>
      </c>
      <c r="FC61" s="286">
        <v>0.51039485274089413</v>
      </c>
      <c r="FD61" s="286">
        <v>0.54673069861506141</v>
      </c>
      <c r="FE61" s="286">
        <v>0.50583810858368816</v>
      </c>
      <c r="FF61" s="286">
        <v>0.50146046695711421</v>
      </c>
      <c r="FG61" s="286">
        <v>0.50204294585590037</v>
      </c>
      <c r="FH61" s="286">
        <v>0.474016649898446</v>
      </c>
      <c r="FI61" s="286">
        <v>0.44305798110437916</v>
      </c>
      <c r="FJ61" s="286">
        <v>0.41773279877475394</v>
      </c>
      <c r="FK61" s="286">
        <v>0.45572550034880444</v>
      </c>
      <c r="FL61" s="286">
        <v>0.47629493109292748</v>
      </c>
      <c r="FM61" s="286">
        <v>0.44950980546594566</v>
      </c>
      <c r="FN61" s="286">
        <v>0.52985578260630162</v>
      </c>
      <c r="FO61" s="286">
        <v>0.5464558773959397</v>
      </c>
      <c r="FP61" s="286">
        <v>0.47770711830177148</v>
      </c>
      <c r="FQ61" s="286">
        <v>0.5484305827010133</v>
      </c>
      <c r="FR61" s="286">
        <v>0.5484305827010133</v>
      </c>
      <c r="FS61" s="433">
        <v>0.62124975296720353</v>
      </c>
      <c r="FT61" s="433">
        <v>0.59540638663226153</v>
      </c>
      <c r="FU61" s="433">
        <v>0.54841304429818571</v>
      </c>
      <c r="FV61" s="433">
        <v>0.54829258449318952</v>
      </c>
      <c r="FW61" s="433">
        <v>0.62246104429740212</v>
      </c>
      <c r="FX61" s="433">
        <v>0.62191564173194902</v>
      </c>
      <c r="FY61" s="433">
        <v>0.53644088657223998</v>
      </c>
      <c r="FZ61" s="433">
        <v>0.62313833560135645</v>
      </c>
      <c r="GA61" s="433">
        <v>0.5626413445001468</v>
      </c>
      <c r="GB61" s="433">
        <v>0.5736306055936411</v>
      </c>
      <c r="GC61" s="433">
        <v>0.65261518532687024</v>
      </c>
      <c r="GD61" s="433">
        <v>0.60966088142136643</v>
      </c>
      <c r="GE61" s="433">
        <v>0.5784409585375031</v>
      </c>
      <c r="GF61" s="433">
        <v>0.60615114916246216</v>
      </c>
      <c r="GG61" s="433">
        <v>0.50896229689675787</v>
      </c>
      <c r="GH61" s="433">
        <v>0.48109543904338709</v>
      </c>
      <c r="GI61" s="433">
        <v>0.48408067694435947</v>
      </c>
      <c r="GJ61" s="433">
        <v>0.56265434736657172</v>
      </c>
      <c r="GK61" s="433">
        <v>0.59816996615521811</v>
      </c>
      <c r="GL61" s="433">
        <v>0.59257458913093186</v>
      </c>
      <c r="GM61" s="286">
        <v>0.53899214567419684</v>
      </c>
      <c r="GN61" s="286">
        <v>0.42184469539052727</v>
      </c>
      <c r="GO61" s="286">
        <v>0.47677453480873633</v>
      </c>
      <c r="GP61" s="286">
        <v>0.46400160459772855</v>
      </c>
      <c r="GQ61" s="286">
        <v>0.55032174019409064</v>
      </c>
      <c r="GR61" s="286">
        <v>0.48220700303492259</v>
      </c>
      <c r="GS61" s="286">
        <v>0.46501383264466972</v>
      </c>
      <c r="GT61" s="286">
        <v>0.50289271214506615</v>
      </c>
      <c r="GU61" s="286">
        <v>0.46394798695938111</v>
      </c>
      <c r="GV61" s="286">
        <v>0.38447991468874881</v>
      </c>
      <c r="GW61" s="286">
        <v>0.43370838072081258</v>
      </c>
      <c r="GX61" s="286">
        <v>0.51907766381355769</v>
      </c>
      <c r="GY61" s="286">
        <v>0.46415855070283762</v>
      </c>
      <c r="GZ61" s="286">
        <v>0.4764629665043118</v>
      </c>
      <c r="HA61" s="286">
        <v>0.49353734777267982</v>
      </c>
      <c r="HB61" s="286">
        <v>0.45818223229625527</v>
      </c>
      <c r="HC61" s="286">
        <v>0.4600323459550329</v>
      </c>
      <c r="HD61" s="286">
        <v>0.42537367902342871</v>
      </c>
      <c r="HE61" s="286">
        <v>0.37949093702587972</v>
      </c>
      <c r="HF61" s="286">
        <v>0.3719875366125967</v>
      </c>
      <c r="HG61" s="286">
        <v>0.38501794077033563</v>
      </c>
      <c r="HH61" s="286">
        <v>0.39028334975670642</v>
      </c>
      <c r="HI61" s="286">
        <v>0.42774943495628881</v>
      </c>
      <c r="HJ61" s="286">
        <v>0.4737417954889323</v>
      </c>
      <c r="HK61" s="286">
        <v>0.4810961662459976</v>
      </c>
      <c r="HL61" s="286">
        <v>0.48081544192827241</v>
      </c>
      <c r="HM61" s="286">
        <v>0.4803515588786913</v>
      </c>
      <c r="HN61" s="286">
        <v>0.50092843004635557</v>
      </c>
      <c r="HO61" s="286">
        <v>0.50881670807191881</v>
      </c>
      <c r="HP61" s="286">
        <v>0.44620011290115447</v>
      </c>
      <c r="HQ61" s="286">
        <v>0.39861286782232047</v>
      </c>
      <c r="HR61" s="286">
        <v>0.36010159902703393</v>
      </c>
      <c r="HS61" s="286">
        <v>0.40592523956269383</v>
      </c>
      <c r="HT61" s="286">
        <v>0.4161430868964342</v>
      </c>
      <c r="HU61" s="286">
        <v>0.46410387002600162</v>
      </c>
      <c r="HV61" s="286">
        <v>0.5145785739875961</v>
      </c>
      <c r="HW61" s="286">
        <v>0.48388531318456768</v>
      </c>
    </row>
    <row r="62" spans="1:231">
      <c r="A62" s="39" t="s">
        <v>324</v>
      </c>
      <c r="B62" s="286">
        <v>9.7917123704907932E-2</v>
      </c>
      <c r="C62" s="286">
        <v>9.7895409755050497E-2</v>
      </c>
      <c r="D62" s="286">
        <v>7.4690045237575026E-2</v>
      </c>
      <c r="E62" s="286">
        <v>9.6423463741670767E-2</v>
      </c>
      <c r="F62" s="286">
        <v>7.1365972678980386E-2</v>
      </c>
      <c r="G62" s="286">
        <v>0.10119404951376265</v>
      </c>
      <c r="H62" s="286">
        <v>0.11017516790382702</v>
      </c>
      <c r="I62" s="286">
        <v>0.14614118343094648</v>
      </c>
      <c r="J62" s="286">
        <v>0.13725852013190218</v>
      </c>
      <c r="K62" s="286">
        <v>0.11022993626675823</v>
      </c>
      <c r="L62" s="286">
        <v>0.11702854630971615</v>
      </c>
      <c r="M62" s="286">
        <v>0.15392298862543108</v>
      </c>
      <c r="N62" s="286">
        <v>0.12373174766262804</v>
      </c>
      <c r="O62" s="286">
        <v>0.12167214476018239</v>
      </c>
      <c r="P62" s="286">
        <v>0.12595721581965064</v>
      </c>
      <c r="Q62" s="286">
        <v>0.11616375831181402</v>
      </c>
      <c r="R62" s="286">
        <v>0.13384849333029919</v>
      </c>
      <c r="S62" s="286">
        <v>0.11712154258083525</v>
      </c>
      <c r="T62" s="286">
        <v>8.4500326162760389E-2</v>
      </c>
      <c r="U62" s="286">
        <v>0.15013367388092227</v>
      </c>
      <c r="V62" s="286">
        <v>0.19338946494610423</v>
      </c>
      <c r="W62" s="286">
        <v>0.15536287053766612</v>
      </c>
      <c r="X62" s="286">
        <v>0.1816914153320025</v>
      </c>
      <c r="Y62" s="286">
        <v>0.14246557351363068</v>
      </c>
      <c r="Z62" s="286">
        <v>0.15324388241500655</v>
      </c>
      <c r="AA62" s="286">
        <v>0.15399012994461614</v>
      </c>
      <c r="AB62" s="286">
        <v>0.15616875037904362</v>
      </c>
      <c r="AC62" s="286">
        <v>0.19793819023982981</v>
      </c>
      <c r="AD62" s="286">
        <v>0.16979960686362264</v>
      </c>
      <c r="AE62" s="286">
        <v>0.16638251985686356</v>
      </c>
      <c r="AF62" s="286">
        <v>0.14814074700440757</v>
      </c>
      <c r="AG62" s="286">
        <v>0.15501653336410065</v>
      </c>
      <c r="AH62" s="286">
        <v>0.14002529534919855</v>
      </c>
      <c r="AI62" s="286">
        <v>0.17855095997484507</v>
      </c>
      <c r="AJ62" s="286">
        <v>0.16073315082820869</v>
      </c>
      <c r="AK62" s="286">
        <v>0.15450802531150062</v>
      </c>
      <c r="AL62" s="286">
        <v>0.15406831969959567</v>
      </c>
      <c r="AM62" s="286">
        <v>0.15391763596189004</v>
      </c>
      <c r="AN62" s="286">
        <v>0.16053938580482383</v>
      </c>
      <c r="AO62" s="286">
        <v>0.18871930033670226</v>
      </c>
      <c r="AP62" s="286">
        <v>0.18583678383008051</v>
      </c>
      <c r="AQ62" s="286">
        <v>0.16080123653764547</v>
      </c>
      <c r="AR62" s="286">
        <v>0.17735236724185802</v>
      </c>
      <c r="AS62" s="286">
        <v>0.15795631148895548</v>
      </c>
      <c r="AT62" s="286">
        <v>0.20293257954710908</v>
      </c>
      <c r="AU62" s="286">
        <v>0.22244752138356708</v>
      </c>
      <c r="AV62" s="286">
        <v>0.20940450425491369</v>
      </c>
      <c r="AW62" s="286">
        <v>0.18285072637220048</v>
      </c>
      <c r="AX62" s="286">
        <v>0.19756524636865191</v>
      </c>
      <c r="AY62" s="286">
        <v>0.18921152514355205</v>
      </c>
      <c r="AZ62" s="286">
        <v>0.17169754847529356</v>
      </c>
      <c r="BA62" s="286">
        <v>0.17643659593051755</v>
      </c>
      <c r="BB62" s="286">
        <v>0.17339693239764001</v>
      </c>
      <c r="BC62" s="286">
        <v>0.16695692884082303</v>
      </c>
      <c r="BD62" s="286">
        <v>0.16263664562754598</v>
      </c>
      <c r="BE62" s="286">
        <v>0.13810852456947961</v>
      </c>
      <c r="BF62" s="286">
        <v>0.16293980591281496</v>
      </c>
      <c r="BG62" s="286">
        <v>0.15765680762443435</v>
      </c>
      <c r="BH62" s="286">
        <v>0.18069976539915253</v>
      </c>
      <c r="BI62" s="286">
        <v>0.18029856539885411</v>
      </c>
      <c r="BJ62" s="286">
        <v>0.17542727255591412</v>
      </c>
      <c r="BK62" s="286">
        <v>0.17937061071107949</v>
      </c>
      <c r="BL62" s="286">
        <v>0.18766210219768986</v>
      </c>
      <c r="BM62" s="286">
        <v>0.21049397282511897</v>
      </c>
      <c r="BN62" s="286">
        <v>0.187330241686541</v>
      </c>
      <c r="BO62" s="286">
        <v>0.20750698269985937</v>
      </c>
      <c r="BP62" s="286">
        <v>0.19377955653603468</v>
      </c>
      <c r="BQ62" s="286">
        <v>0.19545966459312861</v>
      </c>
      <c r="BR62" s="286">
        <v>0.17780151925341281</v>
      </c>
      <c r="BS62" s="286">
        <v>0.16907059901814558</v>
      </c>
      <c r="BT62" s="286">
        <v>0.19315004911826608</v>
      </c>
      <c r="BU62" s="286">
        <v>0.13355801995888256</v>
      </c>
      <c r="BV62" s="286">
        <v>0.15637382152435148</v>
      </c>
      <c r="BW62" s="286">
        <v>0.16602206771602196</v>
      </c>
      <c r="BX62" s="286">
        <v>0.17994308990440003</v>
      </c>
      <c r="BY62" s="286">
        <v>0.16700714967611505</v>
      </c>
      <c r="BZ62" s="286">
        <v>0.18014206588810924</v>
      </c>
      <c r="CA62" s="286">
        <v>0.19232852398736605</v>
      </c>
      <c r="CB62" s="286">
        <v>0.18959000668698806</v>
      </c>
      <c r="CC62" s="286">
        <v>0.21768264433396223</v>
      </c>
      <c r="CD62" s="286">
        <v>0.22025604193282983</v>
      </c>
      <c r="CE62" s="286">
        <v>0.19045799150852816</v>
      </c>
      <c r="CF62" s="286">
        <v>0.18690950811954107</v>
      </c>
      <c r="CG62" s="286">
        <v>0.13355801995888256</v>
      </c>
      <c r="CH62" s="286">
        <v>0.19673619823747629</v>
      </c>
      <c r="CI62" s="286">
        <v>0.21964093426667172</v>
      </c>
      <c r="CJ62" s="286">
        <v>0.22352627211595968</v>
      </c>
      <c r="CK62" s="286">
        <v>0.23212489204306103</v>
      </c>
      <c r="CL62" s="286">
        <v>0.21125842924173358</v>
      </c>
      <c r="CM62" s="286">
        <v>0.2191371617176828</v>
      </c>
      <c r="CN62" s="286">
        <v>0.2056915926871952</v>
      </c>
      <c r="CO62" s="286">
        <v>0.21498164744781312</v>
      </c>
      <c r="CP62" s="286">
        <v>0.25157620585548224</v>
      </c>
      <c r="CQ62" s="286">
        <v>0.2002543625411414</v>
      </c>
      <c r="CR62" s="286">
        <v>0.26227977120508705</v>
      </c>
      <c r="CS62" s="286">
        <v>0.22306284812616284</v>
      </c>
      <c r="CT62" s="286">
        <v>0.19688420290828698</v>
      </c>
      <c r="CU62" s="286">
        <v>0.22747572604864386</v>
      </c>
      <c r="CV62" s="286">
        <v>0.23969019567331074</v>
      </c>
      <c r="CW62" s="286">
        <v>0.23864205267092978</v>
      </c>
      <c r="CX62" s="286">
        <v>0.24450477926014991</v>
      </c>
      <c r="CY62" s="286">
        <v>0.19799199417473101</v>
      </c>
      <c r="CZ62" s="286">
        <v>0.17775405077800688</v>
      </c>
      <c r="DA62" s="286">
        <v>0.20043422272452865</v>
      </c>
      <c r="DB62" s="286">
        <v>0.21746401274975877</v>
      </c>
      <c r="DC62" s="286">
        <v>0.19647637178111113</v>
      </c>
      <c r="DD62" s="286">
        <v>0.21392752950357402</v>
      </c>
      <c r="DE62" s="286">
        <v>0.23887478218486599</v>
      </c>
      <c r="DF62" s="286">
        <v>0.25605804811243887</v>
      </c>
      <c r="DG62" s="286">
        <v>0.27992976025237809</v>
      </c>
      <c r="DH62" s="286">
        <v>0.27232037424446737</v>
      </c>
      <c r="DI62" s="286">
        <v>0.28631832351774694</v>
      </c>
      <c r="DJ62" s="286">
        <v>0.28922661638356723</v>
      </c>
      <c r="DK62" s="286">
        <v>0.23816734738776602</v>
      </c>
      <c r="DL62" s="286">
        <v>0.25088790211956563</v>
      </c>
      <c r="DM62" s="286">
        <v>0.3221</v>
      </c>
      <c r="DN62" s="286">
        <v>0.3580653063181502</v>
      </c>
      <c r="DO62" s="286">
        <v>0.39510925572414918</v>
      </c>
      <c r="DP62" s="286">
        <v>0.3752498095684409</v>
      </c>
      <c r="DQ62" s="286">
        <v>0.38919869863666956</v>
      </c>
      <c r="DR62" s="286">
        <v>0.33946401828366424</v>
      </c>
      <c r="DS62" s="286">
        <v>0.34534953860688705</v>
      </c>
      <c r="DT62" s="286">
        <v>0.35901134901507425</v>
      </c>
      <c r="DU62" s="286">
        <v>0.30599999999999999</v>
      </c>
      <c r="DV62" s="286">
        <v>0.30151807456457325</v>
      </c>
      <c r="DW62" s="286">
        <v>0.34839104122279141</v>
      </c>
      <c r="DX62" s="286">
        <v>0.35982310753512281</v>
      </c>
      <c r="DY62" s="286">
        <v>0.40688157573744166</v>
      </c>
      <c r="DZ62" s="286">
        <v>0.43651613481444657</v>
      </c>
      <c r="EA62" s="286">
        <v>0.35384147160835805</v>
      </c>
      <c r="EB62" s="286">
        <v>0.34665944084099348</v>
      </c>
      <c r="EC62" s="286">
        <v>0.34523462637831448</v>
      </c>
      <c r="ED62" s="286">
        <v>0.30287535206028654</v>
      </c>
      <c r="EE62" s="286">
        <v>0.30634494420325126</v>
      </c>
      <c r="EF62" s="286">
        <v>0.36139302265989881</v>
      </c>
      <c r="EG62" s="286">
        <v>0.29939461926445537</v>
      </c>
      <c r="EH62" s="286">
        <v>0.34480399653866184</v>
      </c>
      <c r="EI62" s="286">
        <v>0.35531054212457253</v>
      </c>
      <c r="EJ62" s="286">
        <v>0.3003083130395558</v>
      </c>
      <c r="EK62" s="286">
        <v>0.30834121144389554</v>
      </c>
      <c r="EL62" s="286">
        <v>0.35722302967908559</v>
      </c>
      <c r="EM62" s="286">
        <v>0.31879712192827925</v>
      </c>
      <c r="EN62" s="286">
        <v>0.38583765272982756</v>
      </c>
      <c r="EO62" s="286">
        <v>0.30471839166414844</v>
      </c>
      <c r="EP62" s="286">
        <v>0.28632919757823078</v>
      </c>
      <c r="EQ62" s="286">
        <v>0.26206798778609153</v>
      </c>
      <c r="ER62" s="286">
        <v>0.29941644334517503</v>
      </c>
      <c r="ES62" s="286">
        <v>0.2604781440080548</v>
      </c>
      <c r="ET62" s="286">
        <v>0.33814940457314335</v>
      </c>
      <c r="EU62" s="286">
        <v>0.34565112395791531</v>
      </c>
      <c r="EV62" s="286">
        <v>0.3034172459533851</v>
      </c>
      <c r="EW62" s="286">
        <v>0.27389092013413824</v>
      </c>
      <c r="EX62" s="286">
        <v>0.25020822566302026</v>
      </c>
      <c r="EY62" s="286">
        <v>0.34954672486940724</v>
      </c>
      <c r="EZ62" s="286">
        <v>0.3384329746817325</v>
      </c>
      <c r="FA62" s="286">
        <v>0.29822609773601516</v>
      </c>
      <c r="FB62" s="286">
        <v>0.23092775203474927</v>
      </c>
      <c r="FC62" s="286">
        <v>0.28531845831560865</v>
      </c>
      <c r="FD62" s="286">
        <v>0.23764410918581988</v>
      </c>
      <c r="FE62" s="286">
        <v>0.31171638522382644</v>
      </c>
      <c r="FF62" s="286">
        <v>0.34099929709081395</v>
      </c>
      <c r="FG62" s="286">
        <v>0.31780052919337831</v>
      </c>
      <c r="FH62" s="286">
        <v>0.33327089039669244</v>
      </c>
      <c r="FI62" s="286">
        <v>0.35945751202239334</v>
      </c>
      <c r="FJ62" s="286">
        <v>0.37715923159651538</v>
      </c>
      <c r="FK62" s="286">
        <v>0.35683290459918537</v>
      </c>
      <c r="FL62" s="286">
        <v>0.33711395859655424</v>
      </c>
      <c r="FM62" s="286">
        <v>0.34737683238017469</v>
      </c>
      <c r="FN62" s="286">
        <v>0.27843612892016062</v>
      </c>
      <c r="FO62" s="286">
        <v>0.27357364963369868</v>
      </c>
      <c r="FP62" s="286">
        <v>0.33667393864697631</v>
      </c>
      <c r="FQ62" s="286">
        <v>0.29922953266607621</v>
      </c>
      <c r="FR62" s="286">
        <v>0.26976007879255759</v>
      </c>
      <c r="FS62" s="286">
        <v>0.22680066644625746</v>
      </c>
      <c r="FT62" s="286">
        <v>0.24785264040498942</v>
      </c>
      <c r="FU62" s="286">
        <v>0.31760424033101448</v>
      </c>
      <c r="FV62" s="286">
        <v>0.30379969658238704</v>
      </c>
      <c r="FW62" s="286">
        <v>0.23541576814228077</v>
      </c>
      <c r="FX62" s="286">
        <v>0.23575365376392271</v>
      </c>
      <c r="FY62" s="286">
        <v>0.28912175095831982</v>
      </c>
      <c r="FZ62" s="286">
        <v>0.22084425270199012</v>
      </c>
      <c r="GA62" s="286">
        <v>0.27679986085049119</v>
      </c>
      <c r="GB62" s="286">
        <v>0.2693198664653369</v>
      </c>
      <c r="GC62" s="286">
        <v>0.2285461886190088</v>
      </c>
      <c r="GD62" s="286">
        <v>0.25818504691837618</v>
      </c>
      <c r="GE62" s="286">
        <v>0.26971721966583756</v>
      </c>
      <c r="GF62" s="286">
        <v>0.24584140716694863</v>
      </c>
      <c r="GG62" s="286">
        <v>0.3573528193935625</v>
      </c>
      <c r="GH62" s="286">
        <v>0.37076386973767961</v>
      </c>
      <c r="GI62" s="286">
        <v>0.34692946170909617</v>
      </c>
      <c r="GJ62" s="286">
        <v>0.30430705390080609</v>
      </c>
      <c r="GK62" s="286">
        <v>0.28072909486149217</v>
      </c>
      <c r="GL62" s="286">
        <v>0.24254161439013891</v>
      </c>
      <c r="GM62" s="286">
        <v>0.35711319025683674</v>
      </c>
      <c r="GN62" s="286">
        <v>0.41794331428668913</v>
      </c>
      <c r="GO62" s="286">
        <v>0.38005717643904147</v>
      </c>
      <c r="GP62" s="286">
        <v>0.38080082930694487</v>
      </c>
      <c r="GQ62" s="286">
        <v>0.30717817482399373</v>
      </c>
      <c r="GR62" s="286">
        <v>0.386299777540136</v>
      </c>
      <c r="GS62" s="286">
        <v>0.42602841864264446</v>
      </c>
      <c r="GT62" s="286">
        <v>0.3798112653217055</v>
      </c>
      <c r="GU62" s="286">
        <v>0.43220520513696942</v>
      </c>
      <c r="GV62" s="286">
        <v>0.50189578209097974</v>
      </c>
      <c r="GW62" s="286">
        <v>0.43340836895564533</v>
      </c>
      <c r="GX62" s="286">
        <v>0.3645687375059718</v>
      </c>
      <c r="GY62" s="286">
        <v>0.38769659063379541</v>
      </c>
      <c r="GZ62" s="286">
        <v>0.39928201532856883</v>
      </c>
      <c r="HA62" s="286">
        <v>0.39101830961020595</v>
      </c>
      <c r="HB62" s="286">
        <v>0.4166714905495405</v>
      </c>
      <c r="HC62" s="286">
        <v>0.39071675866376615</v>
      </c>
      <c r="HD62" s="286">
        <v>0.43559606170899973</v>
      </c>
      <c r="HE62" s="286">
        <v>0.49403972543397656</v>
      </c>
      <c r="HF62" s="286">
        <v>0.4410956692419663</v>
      </c>
      <c r="HG62" s="286">
        <v>0.45591040530028049</v>
      </c>
      <c r="HH62" s="286">
        <v>0.48222382820467136</v>
      </c>
      <c r="HI62" s="286">
        <v>0.43856501588548802</v>
      </c>
      <c r="HJ62" s="286">
        <v>0.37958900716666399</v>
      </c>
      <c r="HK62" s="286">
        <v>0.39655823533599877</v>
      </c>
      <c r="HL62" s="286">
        <v>0.37484754137465937</v>
      </c>
      <c r="HM62" s="286">
        <v>0.35454239137410948</v>
      </c>
      <c r="HN62" s="286">
        <v>0.34904558494046883</v>
      </c>
      <c r="HO62" s="286">
        <v>0.3232260726767443</v>
      </c>
      <c r="HP62" s="286">
        <v>0.39452135677772471</v>
      </c>
      <c r="HQ62" s="286">
        <v>0.4087850761536414</v>
      </c>
      <c r="HR62" s="286">
        <v>0.46854826010754674</v>
      </c>
      <c r="HS62" s="286">
        <v>0.45105326471833029</v>
      </c>
      <c r="HT62" s="286">
        <v>0.40517008398924836</v>
      </c>
      <c r="HU62" s="286">
        <v>0.35107381585392305</v>
      </c>
      <c r="HV62" s="286">
        <v>0.29146115551285384</v>
      </c>
      <c r="HW62" s="286">
        <v>0.27988603370566711</v>
      </c>
    </row>
    <row r="63" spans="1:231">
      <c r="A63" s="39" t="s">
        <v>321</v>
      </c>
      <c r="B63" s="286">
        <v>2.8430598248344419E-2</v>
      </c>
      <c r="C63" s="286">
        <v>2.9190944680447469E-2</v>
      </c>
      <c r="D63" s="286">
        <v>3.8064687313166048E-2</v>
      </c>
      <c r="E63" s="286">
        <v>3.0459847878849283E-2</v>
      </c>
      <c r="F63" s="286">
        <v>1.9136684348546585E-2</v>
      </c>
      <c r="G63" s="286">
        <v>3.5477582925881788E-2</v>
      </c>
      <c r="H63" s="286">
        <v>2.2406548506027475E-2</v>
      </c>
      <c r="I63" s="286">
        <v>3.9040110074064494E-2</v>
      </c>
      <c r="J63" s="286">
        <v>1.9695962308694002E-2</v>
      </c>
      <c r="K63" s="286">
        <v>2.4048211317441913E-2</v>
      </c>
      <c r="L63" s="286">
        <v>2.1717421562867118E-2</v>
      </c>
      <c r="M63" s="286">
        <v>1.7329881827438005E-2</v>
      </c>
      <c r="N63" s="286">
        <v>1.3806871594780095E-2</v>
      </c>
      <c r="O63" s="286">
        <v>2.46260266652839E-2</v>
      </c>
      <c r="P63" s="286">
        <v>3.3736126760506982E-2</v>
      </c>
      <c r="Q63" s="286">
        <v>2.6791901753921987E-2</v>
      </c>
      <c r="R63" s="286">
        <v>2.7013371516244028E-2</v>
      </c>
      <c r="S63" s="286">
        <v>3.2607481829731638E-2</v>
      </c>
      <c r="T63" s="286">
        <v>2.6054086569122521E-2</v>
      </c>
      <c r="U63" s="286">
        <v>1.8190635849442621E-2</v>
      </c>
      <c r="V63" s="286">
        <v>2.7335626681303394E-2</v>
      </c>
      <c r="W63" s="286">
        <v>2.3477465316003181E-2</v>
      </c>
      <c r="X63" s="286">
        <v>1.4787389756057583E-2</v>
      </c>
      <c r="Y63" s="286">
        <v>1.5640816766492184E-2</v>
      </c>
      <c r="Z63" s="286">
        <v>1.6086478173003058E-2</v>
      </c>
      <c r="AA63" s="286">
        <v>2.126328252118739E-2</v>
      </c>
      <c r="AB63" s="286">
        <v>2.6779531083482102E-2</v>
      </c>
      <c r="AC63" s="286">
        <v>1.755345816190973E-2</v>
      </c>
      <c r="AD63" s="286">
        <v>2.3239066831738282E-2</v>
      </c>
      <c r="AE63" s="286">
        <v>3.298262293154372E-2</v>
      </c>
      <c r="AF63" s="286">
        <v>2.4286138161733896E-2</v>
      </c>
      <c r="AG63" s="286">
        <v>5.4770301716266623E-2</v>
      </c>
      <c r="AH63" s="286">
        <v>2.8445629811270336E-2</v>
      </c>
      <c r="AI63" s="286">
        <v>1.5669065891697649E-2</v>
      </c>
      <c r="AJ63" s="286">
        <v>1.5639424295715701E-2</v>
      </c>
      <c r="AK63" s="286">
        <v>1.5314667307275638E-2</v>
      </c>
      <c r="AL63" s="286">
        <v>8.3483974058843127E-3</v>
      </c>
      <c r="AM63" s="286">
        <v>4.5301129596953755E-3</v>
      </c>
      <c r="AN63" s="286">
        <v>9.0248783605183132E-3</v>
      </c>
      <c r="AO63" s="286">
        <v>1.2753590605546802E-2</v>
      </c>
      <c r="AP63" s="286">
        <v>4.4447840328724801E-3</v>
      </c>
      <c r="AQ63" s="286">
        <v>5.9991576925646209E-3</v>
      </c>
      <c r="AR63" s="286">
        <v>1.2875110000016307E-2</v>
      </c>
      <c r="AS63" s="286">
        <v>3.0138012737336278E-3</v>
      </c>
      <c r="AT63" s="286">
        <v>9.0129822093346617E-3</v>
      </c>
      <c r="AU63" s="286">
        <v>1.2054727702312728E-2</v>
      </c>
      <c r="AV63" s="286">
        <v>8.0144955690532073E-3</v>
      </c>
      <c r="AW63" s="286">
        <v>1.6679770679846228E-2</v>
      </c>
      <c r="AX63" s="286">
        <v>1.466298900189357E-2</v>
      </c>
      <c r="AY63" s="286">
        <v>1.4185443414908121E-2</v>
      </c>
      <c r="AZ63" s="286">
        <v>2.0867148474442838E-2</v>
      </c>
      <c r="BA63" s="286">
        <v>1.971851855152806E-2</v>
      </c>
      <c r="BB63" s="286">
        <v>1.5102547669756605E-2</v>
      </c>
      <c r="BC63" s="286">
        <v>2.8226748724484951E-2</v>
      </c>
      <c r="BD63" s="286">
        <v>1.8007916831991395E-2</v>
      </c>
      <c r="BE63" s="286">
        <v>1.5730504695758356E-2</v>
      </c>
      <c r="BF63" s="286">
        <v>1.0843279138522521E-2</v>
      </c>
      <c r="BG63" s="286">
        <v>1.5094978414689264E-2</v>
      </c>
      <c r="BH63" s="286">
        <v>1.1920545546222509E-2</v>
      </c>
      <c r="BI63" s="286">
        <v>4.6944040367106147E-3</v>
      </c>
      <c r="BJ63" s="286">
        <v>1.9250997222738375E-2</v>
      </c>
      <c r="BK63" s="286">
        <v>1.6526174505855938E-2</v>
      </c>
      <c r="BL63" s="286">
        <v>1.141581908596763E-2</v>
      </c>
      <c r="BM63" s="286">
        <v>1.4356655513828231E-2</v>
      </c>
      <c r="BN63" s="286">
        <v>3.2307697921846734E-3</v>
      </c>
      <c r="BO63" s="286">
        <v>9.7883016630021004E-3</v>
      </c>
      <c r="BP63" s="286">
        <v>1.3054054517255458E-2</v>
      </c>
      <c r="BQ63" s="286">
        <v>1.8345757202497603E-2</v>
      </c>
      <c r="BR63" s="286">
        <v>1.0833593547696122E-2</v>
      </c>
      <c r="BS63" s="286">
        <v>1.1447388885221369E-2</v>
      </c>
      <c r="BT63" s="286">
        <v>1.5765729922567528E-2</v>
      </c>
      <c r="BU63" s="286">
        <v>1.3408156318721071E-2</v>
      </c>
      <c r="BV63" s="286">
        <v>2.0568020378899293E-2</v>
      </c>
      <c r="BW63" s="286">
        <v>1.430303247069048E-2</v>
      </c>
      <c r="BX63" s="286">
        <v>1.2995430795467312E-2</v>
      </c>
      <c r="BY63" s="286">
        <v>2.3551796108855168E-2</v>
      </c>
      <c r="BZ63" s="286">
        <v>1.267254047843579E-2</v>
      </c>
      <c r="CA63" s="286">
        <v>1.93139698105518E-2</v>
      </c>
      <c r="CB63" s="286">
        <v>2.3415124335548081E-2</v>
      </c>
      <c r="CC63" s="286">
        <v>2.5807646804512901E-2</v>
      </c>
      <c r="CD63" s="286">
        <v>1.3537730168805766E-2</v>
      </c>
      <c r="CE63" s="286">
        <v>1.4991814672011368E-2</v>
      </c>
      <c r="CF63" s="286">
        <v>1.9500669881556992E-2</v>
      </c>
      <c r="CG63" s="286">
        <v>1.3408156318721071E-2</v>
      </c>
      <c r="CH63" s="286">
        <v>2.1350735345713374E-2</v>
      </c>
      <c r="CI63" s="286">
        <v>1.5969049435119138E-2</v>
      </c>
      <c r="CJ63" s="286">
        <v>1.6215078466553231E-2</v>
      </c>
      <c r="CK63" s="286">
        <v>2.2014621665980325E-2</v>
      </c>
      <c r="CL63" s="286">
        <v>1.2642686128342811E-2</v>
      </c>
      <c r="CM63" s="286">
        <v>1.1164177420893099E-2</v>
      </c>
      <c r="CN63" s="286">
        <v>1.0908874076721602E-2</v>
      </c>
      <c r="CO63" s="286">
        <v>1.1590859831010679E-2</v>
      </c>
      <c r="CP63" s="286">
        <v>5.6495572958499309E-3</v>
      </c>
      <c r="CQ63" s="286">
        <v>1.1853329607319546E-2</v>
      </c>
      <c r="CR63" s="286">
        <v>5.6619717434886838E-3</v>
      </c>
      <c r="CS63" s="286">
        <v>6.7074235525527541E-3</v>
      </c>
      <c r="CT63" s="286">
        <v>8.7371518086711165E-3</v>
      </c>
      <c r="CU63" s="286">
        <v>7.8486034875672201E-3</v>
      </c>
      <c r="CV63" s="286">
        <v>5.173637399994966E-3</v>
      </c>
      <c r="CW63" s="286">
        <v>6.5359277759300515E-3</v>
      </c>
      <c r="CX63" s="286">
        <v>1.820148318877175E-3</v>
      </c>
      <c r="CY63" s="286">
        <v>2.9243932633126021E-3</v>
      </c>
      <c r="CZ63" s="286">
        <v>5.7403967360342319E-3</v>
      </c>
      <c r="DA63" s="286">
        <v>5.0967039209810841E-3</v>
      </c>
      <c r="DB63" s="286">
        <v>5.178273219976267E-3</v>
      </c>
      <c r="DC63" s="286">
        <v>5.1420551418969078E-3</v>
      </c>
      <c r="DD63" s="286">
        <v>3.8811222287053111E-3</v>
      </c>
      <c r="DE63" s="286">
        <v>6.1338232790868943E-3</v>
      </c>
      <c r="DF63" s="286">
        <v>7.3877482552431968E-3</v>
      </c>
      <c r="DG63" s="286">
        <v>9.2425766558173628E-3</v>
      </c>
      <c r="DH63" s="286">
        <v>4.8887032536035048E-3</v>
      </c>
      <c r="DI63" s="286">
        <v>6.9656191495622429E-3</v>
      </c>
      <c r="DJ63" s="286">
        <v>8.1664969978226479E-3</v>
      </c>
      <c r="DK63" s="286">
        <v>5.5043538271224964E-3</v>
      </c>
      <c r="DL63" s="286">
        <v>5.474174233264531E-3</v>
      </c>
      <c r="DM63" s="286">
        <v>3.5999999999999999E-3</v>
      </c>
      <c r="DN63" s="286">
        <v>3.7657422721226932E-3</v>
      </c>
      <c r="DO63" s="286">
        <v>6.5629578173090151E-3</v>
      </c>
      <c r="DP63" s="286">
        <v>2.8882491057067726E-3</v>
      </c>
      <c r="DQ63" s="286">
        <v>3.9630794620425687E-3</v>
      </c>
      <c r="DR63" s="286">
        <v>7.9271730324628076E-3</v>
      </c>
      <c r="DS63" s="286">
        <v>5.2045805774104297E-3</v>
      </c>
      <c r="DT63" s="286">
        <v>8.5732174153758979E-3</v>
      </c>
      <c r="DU63" s="286">
        <v>1.21E-2</v>
      </c>
      <c r="DV63" s="286">
        <v>9.3154731352387121E-3</v>
      </c>
      <c r="DW63" s="286">
        <v>8.8389767125936075E-3</v>
      </c>
      <c r="DX63" s="286">
        <v>8.3626405212853753E-3</v>
      </c>
      <c r="DY63" s="286">
        <v>9.1740880031659436E-3</v>
      </c>
      <c r="DZ63" s="286">
        <v>6.8097238172656494E-3</v>
      </c>
      <c r="EA63" s="286">
        <v>8.9423069000848961E-3</v>
      </c>
      <c r="EB63" s="286">
        <v>7.1892894149504522E-3</v>
      </c>
      <c r="EC63" s="286">
        <v>8.4795045595758255E-3</v>
      </c>
      <c r="ED63" s="286">
        <v>1.4430742906540377E-2</v>
      </c>
      <c r="EE63" s="286">
        <v>1.591752012993292E-2</v>
      </c>
      <c r="EF63" s="286">
        <v>1.2064773290541229E-2</v>
      </c>
      <c r="EG63" s="286">
        <v>9.29414600446846E-3</v>
      </c>
      <c r="EH63" s="286">
        <v>9.0332565242159223E-3</v>
      </c>
      <c r="EI63" s="286">
        <v>1.0624909306974089E-2</v>
      </c>
      <c r="EJ63" s="286">
        <v>1.5310725356340364E-2</v>
      </c>
      <c r="EK63" s="286">
        <v>7.6589154094694606E-3</v>
      </c>
      <c r="EL63" s="286">
        <v>4.5811712185855284E-3</v>
      </c>
      <c r="EM63" s="286">
        <v>8.6302690859738785E-3</v>
      </c>
      <c r="EN63" s="286">
        <v>3.3985490583796703E-3</v>
      </c>
      <c r="EO63" s="286">
        <v>4.7904925012971673E-3</v>
      </c>
      <c r="EP63" s="286">
        <v>5.4735921862975236E-3</v>
      </c>
      <c r="EQ63" s="286">
        <v>1.5899500152003086E-3</v>
      </c>
      <c r="ER63" s="286">
        <v>4.3270644707402457E-3</v>
      </c>
      <c r="ES63" s="286">
        <v>4.5763507555745316E-3</v>
      </c>
      <c r="ET63" s="286">
        <v>4.1032773122765438E-3</v>
      </c>
      <c r="EU63" s="286">
        <v>3.2394925572468425E-3</v>
      </c>
      <c r="EV63" s="286">
        <v>3.1730520785569448E-3</v>
      </c>
      <c r="EW63" s="286">
        <v>2.8554994901236739E-3</v>
      </c>
      <c r="EX63" s="286">
        <v>2.0572960519945897E-3</v>
      </c>
      <c r="EY63" s="286">
        <v>3.3647032324571678E-3</v>
      </c>
      <c r="EZ63" s="286">
        <v>3.101073412522744E-3</v>
      </c>
      <c r="FA63" s="286">
        <v>3.3197736234198021E-3</v>
      </c>
      <c r="FB63" s="286">
        <v>1.6879799557464532E-3</v>
      </c>
      <c r="FC63" s="286">
        <v>2.3479702878728913E-3</v>
      </c>
      <c r="FD63" s="286">
        <v>3.076441504115172E-3</v>
      </c>
      <c r="FE63" s="286">
        <v>3.3556036699641484E-3</v>
      </c>
      <c r="FF63" s="286">
        <v>3.4199855377549005E-3</v>
      </c>
      <c r="FG63" s="286">
        <v>3.3859710645285715E-3</v>
      </c>
      <c r="FH63" s="286">
        <v>3.1460806563682804E-3</v>
      </c>
      <c r="FI63" s="286">
        <v>3.5386828858571823E-3</v>
      </c>
      <c r="FJ63" s="286">
        <v>2.541324610921047E-3</v>
      </c>
      <c r="FK63" s="286">
        <v>3.7269045883944322E-3</v>
      </c>
      <c r="FL63" s="286">
        <v>2.2242068595199299E-3</v>
      </c>
      <c r="FM63" s="286">
        <v>2.8622093845367211E-3</v>
      </c>
      <c r="FN63" s="286">
        <v>2.4292796067470496E-3</v>
      </c>
      <c r="FO63" s="286">
        <v>1.9235699865209404E-3</v>
      </c>
      <c r="FP63" s="286">
        <v>5.5480901373853196E-3</v>
      </c>
      <c r="FQ63" s="286">
        <v>3.8595792832334529E-3</v>
      </c>
      <c r="FR63" s="286">
        <v>3.1065711516208537E-3</v>
      </c>
      <c r="FS63" s="286">
        <v>2.0179119283930268E-3</v>
      </c>
      <c r="FT63" s="286">
        <v>2.2516679990625356E-3</v>
      </c>
      <c r="FU63" s="286">
        <v>2.1182333929023796E-3</v>
      </c>
      <c r="FV63" s="286">
        <v>1.5772972554919788E-3</v>
      </c>
      <c r="FW63" s="286">
        <v>3.7882412949674037E-3</v>
      </c>
      <c r="FX63" s="286">
        <v>3.9537395500103198E-3</v>
      </c>
      <c r="FY63" s="286">
        <v>1.9848278243180034E-3</v>
      </c>
      <c r="FZ63" s="286">
        <v>3.7658452454296426E-3</v>
      </c>
      <c r="GA63" s="286">
        <v>2.57623232090909E-3</v>
      </c>
      <c r="GB63" s="286">
        <v>1.9377324236283643E-3</v>
      </c>
      <c r="GC63" s="286">
        <v>3.5574103544345963E-3</v>
      </c>
      <c r="GD63" s="286">
        <v>1.3827401776407074E-3</v>
      </c>
      <c r="GE63" s="286">
        <v>8.1802101668661232E-4</v>
      </c>
      <c r="GF63" s="286">
        <v>1.1369173907502231E-3</v>
      </c>
      <c r="GG63" s="286">
        <v>9.836683028396037E-4</v>
      </c>
      <c r="GH63" s="286">
        <v>7.5856440028425646E-4</v>
      </c>
      <c r="GI63" s="286">
        <v>8.046184984460261E-4</v>
      </c>
      <c r="GJ63" s="286">
        <v>8.1625125602305729E-4</v>
      </c>
      <c r="GK63" s="286">
        <v>7.7517356435329531E-4</v>
      </c>
      <c r="GL63" s="286">
        <v>4.4809122188745396E-4</v>
      </c>
      <c r="GM63" s="286">
        <v>1.0960909729031882E-3</v>
      </c>
      <c r="GN63" s="286">
        <v>9.4868921485105129E-4</v>
      </c>
      <c r="GO63" s="286">
        <v>1.5099711026768758E-3</v>
      </c>
      <c r="GP63" s="286">
        <v>1.5910936882512863E-3</v>
      </c>
      <c r="GQ63" s="286">
        <v>1.7470140566779859E-3</v>
      </c>
      <c r="GR63" s="286">
        <v>1.817839979785811E-3</v>
      </c>
      <c r="GS63" s="286">
        <v>1.6324720055832401E-3</v>
      </c>
      <c r="GT63" s="286">
        <v>9.4302714198151035E-4</v>
      </c>
      <c r="GU63" s="286">
        <v>1.4533512105316655E-3</v>
      </c>
      <c r="GV63" s="286">
        <v>8.3805957495749453E-4</v>
      </c>
      <c r="GW63" s="286">
        <v>7.3453860935722968E-4</v>
      </c>
      <c r="GX63" s="286">
        <v>7.7199416033457973E-4</v>
      </c>
      <c r="GY63" s="286">
        <v>7.1884341043199768E-4</v>
      </c>
      <c r="GZ63" s="286">
        <v>1.1550237317972186E-3</v>
      </c>
      <c r="HA63" s="286">
        <v>1.3542457293172106E-3</v>
      </c>
      <c r="HB63" s="286">
        <v>9.757485436603018E-4</v>
      </c>
      <c r="HC63" s="286">
        <v>9.292383622617334E-3</v>
      </c>
      <c r="HD63" s="286">
        <v>2.512465725353968E-3</v>
      </c>
      <c r="HE63" s="286">
        <v>1.7808845314140867E-3</v>
      </c>
      <c r="HF63" s="286">
        <v>2.1938364416490786E-3</v>
      </c>
      <c r="HG63" s="286">
        <v>3.6492271868075131E-3</v>
      </c>
      <c r="HH63" s="286">
        <v>2.099055150530603E-3</v>
      </c>
      <c r="HI63" s="286">
        <v>1.4131475725563164E-3</v>
      </c>
      <c r="HJ63" s="286">
        <v>7.5731877385971425E-4</v>
      </c>
      <c r="HK63" s="286">
        <v>1.2837675901329795E-3</v>
      </c>
      <c r="HL63" s="286">
        <v>9.2543737912161484E-4</v>
      </c>
      <c r="HM63" s="286">
        <v>8.9028481983042022E-4</v>
      </c>
      <c r="HN63" s="286">
        <v>4.9331154228881191E-4</v>
      </c>
      <c r="HO63" s="286">
        <v>5.2734851993768163E-4</v>
      </c>
      <c r="HP63" s="286">
        <v>6.6763045003737998E-4</v>
      </c>
      <c r="HQ63" s="286">
        <v>1.1848075460701795E-3</v>
      </c>
      <c r="HR63" s="286">
        <v>8.0100614575668422E-4</v>
      </c>
      <c r="HS63" s="286">
        <v>8.2241844990884553E-4</v>
      </c>
      <c r="HT63" s="286">
        <v>7.851659730995108E-4</v>
      </c>
      <c r="HU63" s="286">
        <v>4.8835288125763051E-4</v>
      </c>
      <c r="HV63" s="286">
        <v>4.9045898560926753E-4</v>
      </c>
      <c r="HW63" s="286">
        <v>3.6975128463876132E-4</v>
      </c>
    </row>
    <row r="64" spans="1:231">
      <c r="A64" s="39" t="s">
        <v>325</v>
      </c>
      <c r="B64" s="286">
        <v>0.60208875755443458</v>
      </c>
      <c r="C64" s="286">
        <v>0.57301928534346347</v>
      </c>
      <c r="D64" s="286">
        <v>0.56749632619897239</v>
      </c>
      <c r="E64" s="286">
        <v>0.53342075115989207</v>
      </c>
      <c r="F64" s="286">
        <v>0.59774719752168948</v>
      </c>
      <c r="G64" s="286">
        <v>0.59802568010123047</v>
      </c>
      <c r="H64" s="286">
        <v>0.59468400794258836</v>
      </c>
      <c r="I64" s="286">
        <v>0.57042764550491598</v>
      </c>
      <c r="J64" s="286">
        <v>0.59760448780600983</v>
      </c>
      <c r="K64" s="286">
        <v>0.60405575634614284</v>
      </c>
      <c r="L64" s="286">
        <v>0.60730033432795538</v>
      </c>
      <c r="M64" s="286">
        <v>0.55938680954034725</v>
      </c>
      <c r="N64" s="286">
        <v>0.63074795576756093</v>
      </c>
      <c r="O64" s="286">
        <v>0.55815767710603237</v>
      </c>
      <c r="P64" s="286">
        <v>0.54480558845599125</v>
      </c>
      <c r="Q64" s="286">
        <v>0.53337541177080272</v>
      </c>
      <c r="R64" s="286">
        <v>0.50491237454684812</v>
      </c>
      <c r="S64" s="286">
        <v>0.49671625174916484</v>
      </c>
      <c r="T64" s="286">
        <v>0.57423257669473182</v>
      </c>
      <c r="U64" s="286">
        <v>0.53930307782085263</v>
      </c>
      <c r="V64" s="286">
        <v>0.52397912372031485</v>
      </c>
      <c r="W64" s="286">
        <v>0.52123319162009962</v>
      </c>
      <c r="X64" s="286">
        <v>0.51017920920613646</v>
      </c>
      <c r="Y64" s="286">
        <v>0.50932416344747633</v>
      </c>
      <c r="Z64" s="286">
        <v>0.53416551497342291</v>
      </c>
      <c r="AA64" s="286">
        <v>0.54484646444988416</v>
      </c>
      <c r="AB64" s="286">
        <v>0.54481827656525572</v>
      </c>
      <c r="AC64" s="286">
        <v>0.52394547104810862</v>
      </c>
      <c r="AD64" s="286">
        <v>0.55261529713861768</v>
      </c>
      <c r="AE64" s="286">
        <v>0.52238193054966797</v>
      </c>
      <c r="AF64" s="286">
        <v>0.51639047157829687</v>
      </c>
      <c r="AG64" s="286">
        <v>0.47113741530918124</v>
      </c>
      <c r="AH64" s="286">
        <v>0.53633186603379923</v>
      </c>
      <c r="AI64" s="286">
        <v>0.48481580337617308</v>
      </c>
      <c r="AJ64" s="286">
        <v>0.50045324674703484</v>
      </c>
      <c r="AK64" s="286">
        <v>0.47249053637243305</v>
      </c>
      <c r="AL64" s="286">
        <v>0.51309959629767776</v>
      </c>
      <c r="AM64" s="286">
        <v>0.53840569896798807</v>
      </c>
      <c r="AN64" s="286">
        <v>0.52688844371103516</v>
      </c>
      <c r="AO64" s="286">
        <v>0.50165151815087694</v>
      </c>
      <c r="AP64" s="286">
        <v>0.52012247649106003</v>
      </c>
      <c r="AQ64" s="286">
        <v>0.51504133388518869</v>
      </c>
      <c r="AR64" s="286">
        <v>0.47726072547410386</v>
      </c>
      <c r="AS64" s="286">
        <v>0.51268608926779358</v>
      </c>
      <c r="AT64" s="286">
        <v>0.45017783635432296</v>
      </c>
      <c r="AU64" s="286">
        <v>0.40168801047316521</v>
      </c>
      <c r="AV64" s="286">
        <v>0.42745668125725333</v>
      </c>
      <c r="AW64" s="286">
        <v>0.49497379189677099</v>
      </c>
      <c r="AX64" s="286">
        <v>0.50232326276355399</v>
      </c>
      <c r="AY64" s="286">
        <v>0.5122708540351073</v>
      </c>
      <c r="AZ64" s="286">
        <v>0.49249971052841784</v>
      </c>
      <c r="BA64" s="286">
        <v>0.46811528529157492</v>
      </c>
      <c r="BB64" s="286">
        <v>0.48733470591833444</v>
      </c>
      <c r="BC64" s="286">
        <v>0.46915525451430279</v>
      </c>
      <c r="BD64" s="286">
        <v>0.48098233558429804</v>
      </c>
      <c r="BE64" s="286">
        <v>0.46321864127787743</v>
      </c>
      <c r="BF64" s="286">
        <v>0.4570467373106803</v>
      </c>
      <c r="BG64" s="286">
        <v>0.45136096696941114</v>
      </c>
      <c r="BH64" s="286">
        <v>0.48840216682881027</v>
      </c>
      <c r="BI64" s="286">
        <v>0.50271676635211104</v>
      </c>
      <c r="BJ64" s="286">
        <v>0.46896236329391133</v>
      </c>
      <c r="BK64" s="286">
        <v>0.47122621158235001</v>
      </c>
      <c r="BL64" s="286">
        <v>0.43839127392969102</v>
      </c>
      <c r="BM64" s="286">
        <v>0.46395278237178328</v>
      </c>
      <c r="BN64" s="286">
        <v>0.49392804573045213</v>
      </c>
      <c r="BO64" s="286">
        <v>0.43104716826429335</v>
      </c>
      <c r="BP64" s="286">
        <v>0.43075660407592659</v>
      </c>
      <c r="BQ64" s="286">
        <v>0.45170712511936745</v>
      </c>
      <c r="BR64" s="286">
        <v>0.4771496116007844</v>
      </c>
      <c r="BS64" s="286">
        <v>0.43867471952668435</v>
      </c>
      <c r="BT64" s="286">
        <v>0.40121097101306413</v>
      </c>
      <c r="BU64" s="286">
        <v>0.47328719218681803</v>
      </c>
      <c r="BV64" s="286">
        <v>0.46880813199337967</v>
      </c>
      <c r="BW64" s="286">
        <v>0.46830334521638345</v>
      </c>
      <c r="BX64" s="286">
        <v>0.43899330987249646</v>
      </c>
      <c r="BY64" s="286">
        <v>0.43020068205380413</v>
      </c>
      <c r="BZ64" s="286">
        <v>0.42153126530781099</v>
      </c>
      <c r="CA64" s="286">
        <v>0.41901912094363747</v>
      </c>
      <c r="CB64" s="286">
        <v>0.38390668136728945</v>
      </c>
      <c r="CC64" s="286">
        <v>0.33877551420028607</v>
      </c>
      <c r="CD64" s="286">
        <v>0.37317172563318679</v>
      </c>
      <c r="CE64" s="286">
        <v>0.388749762989263</v>
      </c>
      <c r="CF64" s="286">
        <v>0.38071302324481304</v>
      </c>
      <c r="CG64" s="286">
        <v>0.47328719218681803</v>
      </c>
      <c r="CH64" s="286">
        <v>0.40937278625432993</v>
      </c>
      <c r="CI64" s="286">
        <v>0.37329641327391511</v>
      </c>
      <c r="CJ64" s="286">
        <v>0.37037255888577714</v>
      </c>
      <c r="CK64" s="286">
        <v>0.34751620363215291</v>
      </c>
      <c r="CL64" s="286">
        <v>0.38290831476825182</v>
      </c>
      <c r="CM64" s="286">
        <v>0.38081641915048359</v>
      </c>
      <c r="CN64" s="286">
        <v>0.37996855206942654</v>
      </c>
      <c r="CO64" s="286">
        <v>0.35070617017674316</v>
      </c>
      <c r="CP64" s="286">
        <v>0.36081643739126301</v>
      </c>
      <c r="CQ64" s="286">
        <v>0.37523940673580491</v>
      </c>
      <c r="CR64" s="286">
        <v>0.34530396453824203</v>
      </c>
      <c r="CS64" s="286">
        <v>0.33476276969703467</v>
      </c>
      <c r="CT64" s="286">
        <v>0.34672544415197359</v>
      </c>
      <c r="CU64" s="286">
        <v>0.29650192980314005</v>
      </c>
      <c r="CV64" s="286">
        <v>0.32236635469551145</v>
      </c>
      <c r="CW64" s="286">
        <v>0.33908299511669171</v>
      </c>
      <c r="CX64" s="286">
        <v>0.3996957070444026</v>
      </c>
      <c r="CY64" s="286">
        <v>0.35905913914935544</v>
      </c>
      <c r="CZ64" s="286">
        <v>0.38028551607186917</v>
      </c>
      <c r="DA64" s="286">
        <v>0.32846362420593167</v>
      </c>
      <c r="DB64" s="286">
        <v>0.35033445288415099</v>
      </c>
      <c r="DC64" s="286">
        <v>0.35987851638720464</v>
      </c>
      <c r="DD64" s="286">
        <v>0.3637881631642933</v>
      </c>
      <c r="DE64" s="286">
        <v>0.30568267313169828</v>
      </c>
      <c r="DF64" s="286">
        <v>0.34903328166530301</v>
      </c>
      <c r="DG64" s="286">
        <v>0.35618247482156756</v>
      </c>
      <c r="DH64" s="286">
        <v>0.35750450014168211</v>
      </c>
      <c r="DI64" s="286">
        <v>0.34102822709613589</v>
      </c>
      <c r="DJ64" s="286">
        <v>0.32408894802007127</v>
      </c>
      <c r="DK64" s="286">
        <v>0.37496319009848916</v>
      </c>
      <c r="DL64" s="286">
        <v>0.36440330414795258</v>
      </c>
      <c r="DM64" s="286">
        <v>0.3463</v>
      </c>
      <c r="DN64" s="286">
        <v>0.34290702867716655</v>
      </c>
      <c r="DO64" s="286">
        <v>0.26511682581939822</v>
      </c>
      <c r="DP64" s="286">
        <v>0.32795896940898422</v>
      </c>
      <c r="DQ64" s="286">
        <v>0.31265973427691846</v>
      </c>
      <c r="DR64" s="286">
        <v>0.26007419324632869</v>
      </c>
      <c r="DS64" s="286">
        <v>0.29315173687826612</v>
      </c>
      <c r="DT64" s="286">
        <v>0.30034090418938431</v>
      </c>
      <c r="DU64" s="286">
        <v>0.26850000000000002</v>
      </c>
      <c r="DV64" s="286">
        <v>0.24367262991079899</v>
      </c>
      <c r="DW64" s="286">
        <v>0.22360705976618131</v>
      </c>
      <c r="DX64" s="286">
        <v>0.22962458606023423</v>
      </c>
      <c r="DY64" s="286">
        <v>0.23104476943955232</v>
      </c>
      <c r="DZ64" s="286">
        <v>0.2244802252512878</v>
      </c>
      <c r="EA64" s="286">
        <v>0.23054268722107504</v>
      </c>
      <c r="EB64" s="286">
        <v>0.28241981820076939</v>
      </c>
      <c r="EC64" s="286">
        <v>0.27237025460381475</v>
      </c>
      <c r="ED64" s="286">
        <v>0.25654464760633078</v>
      </c>
      <c r="EE64" s="286">
        <v>0.2311936726536111</v>
      </c>
      <c r="EF64" s="286">
        <v>0.22877485165734551</v>
      </c>
      <c r="EG64" s="286">
        <v>0.21212179841173126</v>
      </c>
      <c r="EH64" s="286">
        <v>0.19567109953348102</v>
      </c>
      <c r="EI64" s="286">
        <v>0.22766048449754916</v>
      </c>
      <c r="EJ64" s="286">
        <v>0.21983417372854022</v>
      </c>
      <c r="EK64" s="286">
        <v>0.21385190912400959</v>
      </c>
      <c r="EL64" s="286">
        <v>0.19167012990871837</v>
      </c>
      <c r="EM64" s="286">
        <v>0.17708836354936744</v>
      </c>
      <c r="EN64" s="286">
        <v>0.17587551119156811</v>
      </c>
      <c r="EO64" s="286">
        <v>0.21451120481532293</v>
      </c>
      <c r="EP64" s="286">
        <v>0.21854783712457188</v>
      </c>
      <c r="EQ64" s="286">
        <v>0.19558990101495316</v>
      </c>
      <c r="ER64" s="286">
        <v>0.20936875771465999</v>
      </c>
      <c r="ES64" s="286">
        <v>0.1678438038934417</v>
      </c>
      <c r="ET64" s="286">
        <v>0.16023793208211734</v>
      </c>
      <c r="EU64" s="286">
        <v>0.1885243949678396</v>
      </c>
      <c r="EV64" s="286">
        <v>0.19329205456622559</v>
      </c>
      <c r="EW64" s="286">
        <v>0.18529534978781326</v>
      </c>
      <c r="EX64" s="286">
        <v>0.18376862082245948</v>
      </c>
      <c r="EY64" s="286">
        <v>0.15310806835222457</v>
      </c>
      <c r="EZ64" s="286">
        <v>0.16474612536111899</v>
      </c>
      <c r="FA64" s="286">
        <v>0.18133309668920108</v>
      </c>
      <c r="FB64" s="286">
        <v>0.16910475055801563</v>
      </c>
      <c r="FC64" s="286">
        <v>0.2003859266420388</v>
      </c>
      <c r="FD64" s="286">
        <v>0.21163607235122436</v>
      </c>
      <c r="FE64" s="286">
        <v>0.17534872168493343</v>
      </c>
      <c r="FF64" s="286">
        <v>0.15191251349002613</v>
      </c>
      <c r="FG64" s="286">
        <v>0.16877629132946462</v>
      </c>
      <c r="FH64" s="286">
        <v>0.18521541845670805</v>
      </c>
      <c r="FI64" s="286">
        <v>0.18892263538778808</v>
      </c>
      <c r="FJ64" s="286">
        <v>0.19944511786475652</v>
      </c>
      <c r="FK64" s="286">
        <v>0.17954095623621333</v>
      </c>
      <c r="FL64" s="286">
        <v>0.18057296031931441</v>
      </c>
      <c r="FM64" s="286">
        <v>0.19107861885991986</v>
      </c>
      <c r="FN64" s="286">
        <v>0.18607842846153785</v>
      </c>
      <c r="FO64" s="286">
        <v>0.1742003606634582</v>
      </c>
      <c r="FP64" s="286">
        <v>0.17665372795512393</v>
      </c>
      <c r="FQ64" s="286">
        <v>0.14443118156868162</v>
      </c>
      <c r="FR64" s="286">
        <v>0.15024114876319952</v>
      </c>
      <c r="FS64" s="286">
        <v>0.14939564431967281</v>
      </c>
      <c r="FT64" s="286">
        <v>0.15243917564984313</v>
      </c>
      <c r="FU64" s="286">
        <v>0.12995090488499725</v>
      </c>
      <c r="FV64" s="286">
        <v>0.1433785338327877</v>
      </c>
      <c r="FW64" s="286">
        <v>0.13531667693515492</v>
      </c>
      <c r="FX64" s="286">
        <v>0.13708392269473804</v>
      </c>
      <c r="FY64" s="286">
        <v>0.1697808100218558</v>
      </c>
      <c r="FZ64" s="286">
        <v>0.15016703216288821</v>
      </c>
      <c r="GA64" s="286">
        <v>0.15642902854950902</v>
      </c>
      <c r="GB64" s="286">
        <v>0.13736512001713952</v>
      </c>
      <c r="GC64" s="286">
        <v>0.11117723980291486</v>
      </c>
      <c r="GD64" s="286">
        <v>0.12845734706756387</v>
      </c>
      <c r="GE64" s="286">
        <v>0.14823129718043512</v>
      </c>
      <c r="GF64" s="286">
        <v>0.14412881315270604</v>
      </c>
      <c r="GG64" s="286">
        <v>0.12938872950398256</v>
      </c>
      <c r="GH64" s="286">
        <v>0.1459084362502783</v>
      </c>
      <c r="GI64" s="286">
        <v>0.13992511121762127</v>
      </c>
      <c r="GJ64" s="286">
        <v>0.12969507435934843</v>
      </c>
      <c r="GK64" s="286">
        <v>0.11765277985736769</v>
      </c>
      <c r="GL64" s="286">
        <v>0.16098991458919704</v>
      </c>
      <c r="GM64" s="433">
        <v>9.9567553721530019E-2</v>
      </c>
      <c r="GN64" s="433">
        <v>0.1563393977649426</v>
      </c>
      <c r="GO64" s="433">
        <v>0.13824465472934308</v>
      </c>
      <c r="GP64" s="433">
        <v>0.1502070288529708</v>
      </c>
      <c r="GQ64" s="433">
        <v>0.1382956883521779</v>
      </c>
      <c r="GR64" s="433">
        <v>0.12573353276083749</v>
      </c>
      <c r="GS64" s="433">
        <v>0.1045906537725127</v>
      </c>
      <c r="GT64" s="433">
        <v>0.11399219628883774</v>
      </c>
      <c r="GU64" s="433">
        <v>9.8921279114025845E-2</v>
      </c>
      <c r="GV64" s="433">
        <v>0.10842638881313089</v>
      </c>
      <c r="GW64" s="433">
        <v>0.1284187615200596</v>
      </c>
      <c r="GX64" s="433">
        <v>0.11070709860974327</v>
      </c>
      <c r="GY64" s="433">
        <v>0.14468027530719973</v>
      </c>
      <c r="GZ64" s="433">
        <v>0.12046030336815541</v>
      </c>
      <c r="HA64" s="433">
        <v>0.11038680852517553</v>
      </c>
      <c r="HB64" s="433">
        <v>0.12110216075901811</v>
      </c>
      <c r="HC64" s="433">
        <v>0.13686957880326789</v>
      </c>
      <c r="HD64" s="433">
        <v>0.13226061416262527</v>
      </c>
      <c r="HE64" s="433">
        <v>0.12125505092553587</v>
      </c>
      <c r="HF64" s="433">
        <v>0.18168022181052179</v>
      </c>
      <c r="HG64" s="433">
        <v>0.15110572666617</v>
      </c>
      <c r="HH64" s="433">
        <v>0.12201411852819191</v>
      </c>
      <c r="HI64" s="433">
        <v>0.12896313195373119</v>
      </c>
      <c r="HJ64" s="433">
        <v>0.14339196967494253</v>
      </c>
      <c r="HK64" s="433">
        <v>0.11879573334296009</v>
      </c>
      <c r="HL64" s="433">
        <v>0.14159120958638199</v>
      </c>
      <c r="HM64" s="433">
        <v>0.16119147073715137</v>
      </c>
      <c r="HN64" s="433">
        <v>0.14722996214793951</v>
      </c>
      <c r="HO64" s="433">
        <v>0.16561286791022781</v>
      </c>
      <c r="HP64" s="433">
        <v>0.1561500577691152</v>
      </c>
      <c r="HQ64" s="433">
        <v>0.18933297335769367</v>
      </c>
      <c r="HR64" s="433">
        <v>0.16794102224791721</v>
      </c>
      <c r="HS64" s="433">
        <v>0.13917531168171082</v>
      </c>
      <c r="HT64" s="433">
        <v>0.17549728148211774</v>
      </c>
      <c r="HU64" s="433">
        <v>0.1816580116434634</v>
      </c>
      <c r="HV64" s="433">
        <v>0.19156894422993584</v>
      </c>
      <c r="HW64" s="433">
        <v>0.23335276674291536</v>
      </c>
    </row>
    <row r="65" spans="1:231">
      <c r="A65" s="51" t="s">
        <v>323</v>
      </c>
      <c r="B65" s="288">
        <v>5.7395800510143882E-3</v>
      </c>
      <c r="C65" s="288">
        <v>6.148540885651959E-3</v>
      </c>
      <c r="D65" s="288">
        <v>1.6451371238793804E-2</v>
      </c>
      <c r="E65" s="288">
        <v>8.3017969959066334E-3</v>
      </c>
      <c r="F65" s="288">
        <v>5.5364428955003743E-3</v>
      </c>
      <c r="G65" s="288">
        <v>9.8983884424177961E-3</v>
      </c>
      <c r="H65" s="288">
        <v>1.4704698666055161E-2</v>
      </c>
      <c r="I65" s="288">
        <v>7.4781976639259912E-3</v>
      </c>
      <c r="J65" s="288">
        <v>6.4797339624885078E-3</v>
      </c>
      <c r="K65" s="288">
        <v>8.4422398216703141E-3</v>
      </c>
      <c r="L65" s="288">
        <v>2.4020940841421527E-2</v>
      </c>
      <c r="M65" s="288">
        <v>1.253837662212152E-2</v>
      </c>
      <c r="N65" s="288">
        <v>2.3109437560140068E-3</v>
      </c>
      <c r="O65" s="288">
        <v>4.6517031753526812E-3</v>
      </c>
      <c r="P65" s="288">
        <v>6.017976851440318E-3</v>
      </c>
      <c r="Q65" s="288">
        <v>6.5158589030137317E-3</v>
      </c>
      <c r="R65" s="288">
        <v>5.7410730663696105E-3</v>
      </c>
      <c r="S65" s="288">
        <v>6.5516906660527587E-3</v>
      </c>
      <c r="T65" s="288">
        <v>3.5722092222362457E-3</v>
      </c>
      <c r="U65" s="288">
        <v>7.5975351919224578E-3</v>
      </c>
      <c r="V65" s="288">
        <v>1.4915811920028296E-2</v>
      </c>
      <c r="W65" s="288">
        <v>1.2256730122084798E-2</v>
      </c>
      <c r="X65" s="288">
        <v>8.1984002837820116E-3</v>
      </c>
      <c r="Y65" s="288">
        <v>1.2972131619250038E-2</v>
      </c>
      <c r="Z65" s="288">
        <v>8.5417575468497622E-3</v>
      </c>
      <c r="AA65" s="288">
        <v>7.327487483537033E-3</v>
      </c>
      <c r="AB65" s="288">
        <v>8.1485249818455969E-3</v>
      </c>
      <c r="AC65" s="288">
        <v>1.7397231017975044E-2</v>
      </c>
      <c r="AD65" s="288">
        <v>1.2164234223288788E-2</v>
      </c>
      <c r="AE65" s="288">
        <v>1.6550334892277998E-2</v>
      </c>
      <c r="AF65" s="288">
        <v>1.6751898470857614E-2</v>
      </c>
      <c r="AG65" s="288">
        <v>1.4578380538519169E-2</v>
      </c>
      <c r="AH65" s="288">
        <v>2.0370524872450137E-2</v>
      </c>
      <c r="AI65" s="288">
        <v>2.1944536820507132E-2</v>
      </c>
      <c r="AJ65" s="288">
        <v>1.8234382498640778E-2</v>
      </c>
      <c r="AK65" s="288">
        <v>2.2783125445192547E-2</v>
      </c>
      <c r="AL65" s="288">
        <v>1.7541198091398792E-2</v>
      </c>
      <c r="AM65" s="288">
        <v>2.2079524113469529E-2</v>
      </c>
      <c r="AN65" s="288">
        <v>2.6298693761896058E-2</v>
      </c>
      <c r="AO65" s="288">
        <v>2.2310361438744295E-2</v>
      </c>
      <c r="AP65" s="288">
        <v>2.8525157645818439E-2</v>
      </c>
      <c r="AQ65" s="288">
        <v>2.223325315909342E-2</v>
      </c>
      <c r="AR65" s="288">
        <v>1.892902071832302E-2</v>
      </c>
      <c r="AS65" s="288">
        <v>2.7094802929328584E-2</v>
      </c>
      <c r="AT65" s="288">
        <v>2.787144977895676E-2</v>
      </c>
      <c r="AU65" s="288">
        <v>2.7043851478343983E-2</v>
      </c>
      <c r="AV65" s="288">
        <v>2.1532766734201458E-2</v>
      </c>
      <c r="AW65" s="288">
        <v>3.9743371965227925E-2</v>
      </c>
      <c r="AX65" s="288">
        <v>2.8047487229829388E-2</v>
      </c>
      <c r="AY65" s="288">
        <v>3.6309339236745536E-2</v>
      </c>
      <c r="AZ65" s="288">
        <v>3.1893653764502775E-2</v>
      </c>
      <c r="BA65" s="288">
        <v>2.3547890615948166E-2</v>
      </c>
      <c r="BB65" s="288">
        <v>2.6812813141227042E-2</v>
      </c>
      <c r="BC65" s="288">
        <v>3.4916418606817524E-2</v>
      </c>
      <c r="BD65" s="288">
        <v>3.0814428576522598E-2</v>
      </c>
      <c r="BE65" s="288">
        <v>2.1492781602602633E-2</v>
      </c>
      <c r="BF65" s="288">
        <v>1.6020664196746848E-2</v>
      </c>
      <c r="BG65" s="288">
        <v>1.1895362815129597E-2</v>
      </c>
      <c r="BH65" s="288">
        <v>1.2828978976908044E-2</v>
      </c>
      <c r="BI65" s="288">
        <v>1.0295305994810645E-2</v>
      </c>
      <c r="BJ65" s="288">
        <v>1.0026378415210837E-2</v>
      </c>
      <c r="BK65" s="288">
        <v>2.2123655074106935E-2</v>
      </c>
      <c r="BL65" s="288">
        <v>1.8777994634298547E-2</v>
      </c>
      <c r="BM65" s="288">
        <v>1.2331676584674656E-2</v>
      </c>
      <c r="BN65" s="288">
        <v>1.0907592625828575E-2</v>
      </c>
      <c r="BO65" s="288">
        <v>7.3339218289828799E-3</v>
      </c>
      <c r="BP65" s="288">
        <v>8.6680981354622776E-3</v>
      </c>
      <c r="BQ65" s="288">
        <v>9.7745963785816157E-3</v>
      </c>
      <c r="BR65" s="288">
        <v>1.1543845487430636E-2</v>
      </c>
      <c r="BS65" s="288">
        <v>1.0839304418824381E-2</v>
      </c>
      <c r="BT65" s="288">
        <v>1.318409816607629E-2</v>
      </c>
      <c r="BU65" s="288">
        <v>1.3067178235913617E-2</v>
      </c>
      <c r="BV65" s="288">
        <v>1.3118016032286775E-2</v>
      </c>
      <c r="BW65" s="288">
        <v>1.2152646116969363E-2</v>
      </c>
      <c r="BX65" s="288">
        <v>2.0109016946370604E-2</v>
      </c>
      <c r="BY65" s="288">
        <v>1.7828011312883512E-2</v>
      </c>
      <c r="BZ65" s="288">
        <v>1.6497431813544867E-2</v>
      </c>
      <c r="CA65" s="288">
        <v>1.2794185796697912E-2</v>
      </c>
      <c r="CB65" s="288">
        <v>1.2601120927704906E-2</v>
      </c>
      <c r="CC65" s="288">
        <v>2.2832838442383319E-2</v>
      </c>
      <c r="CD65" s="288">
        <v>1.5666211872983331E-2</v>
      </c>
      <c r="CE65" s="288">
        <v>1.0797341531556617E-2</v>
      </c>
      <c r="CF65" s="288">
        <v>9.8773136385029974E-3</v>
      </c>
      <c r="CG65" s="288">
        <v>1.3067178235913617E-2</v>
      </c>
      <c r="CH65" s="288">
        <v>2.7786666325035876E-3</v>
      </c>
      <c r="CI65" s="288">
        <v>7.3128174876570147E-3</v>
      </c>
      <c r="CJ65" s="288">
        <v>5.332812503448291E-3</v>
      </c>
      <c r="CK65" s="288">
        <v>2.2990809009012944E-2</v>
      </c>
      <c r="CL65" s="288">
        <v>2.075214369309511E-2</v>
      </c>
      <c r="CM65" s="288">
        <v>1.5027454363363021E-2</v>
      </c>
      <c r="CN65" s="288">
        <v>1.4563536342399409E-2</v>
      </c>
      <c r="CO65" s="288">
        <v>1.2930430870539505E-2</v>
      </c>
      <c r="CP65" s="288">
        <v>5.5177866372081727E-3</v>
      </c>
      <c r="CQ65" s="288">
        <v>1.7292233331263326E-2</v>
      </c>
      <c r="CR65" s="288">
        <v>5.5042516130049809E-3</v>
      </c>
      <c r="CS65" s="288">
        <v>8.0707889182473468E-3</v>
      </c>
      <c r="CT65" s="288">
        <v>6.234403532451035E-3</v>
      </c>
      <c r="CU65" s="288">
        <v>8.6752243144060937E-3</v>
      </c>
      <c r="CV65" s="288">
        <v>7.893656432104006E-3</v>
      </c>
      <c r="CW65" s="288">
        <v>1.4600706249444548E-2</v>
      </c>
      <c r="CX65" s="288">
        <v>5.1916605019177468E-3</v>
      </c>
      <c r="CY65" s="288">
        <v>9.39409338055891E-3</v>
      </c>
      <c r="CZ65" s="288">
        <v>5.8667925768107181E-3</v>
      </c>
      <c r="DA65" s="288">
        <v>8.9216727610439677E-3</v>
      </c>
      <c r="DB65" s="288">
        <v>1.1277348259857694E-2</v>
      </c>
      <c r="DC65" s="288">
        <v>8.6745624589714826E-3</v>
      </c>
      <c r="DD65" s="288">
        <v>9.7619120736591302E-3</v>
      </c>
      <c r="DE65" s="288">
        <v>3.2146663373258835E-3</v>
      </c>
      <c r="DF65" s="288">
        <v>4.104314136058284E-3</v>
      </c>
      <c r="DG65" s="288">
        <v>3.3737255607502225E-3</v>
      </c>
      <c r="DH65" s="288">
        <v>3.0516370143714132E-3</v>
      </c>
      <c r="DI65" s="288">
        <v>1.8110716402761726E-3</v>
      </c>
      <c r="DJ65" s="288">
        <v>1.8676177416925466E-3</v>
      </c>
      <c r="DK65" s="288">
        <v>1.9711257646482109E-3</v>
      </c>
      <c r="DL65" s="288">
        <v>1.1771566744514031E-3</v>
      </c>
      <c r="DM65" s="288">
        <v>1.1999999999999999E-3</v>
      </c>
      <c r="DN65" s="288">
        <v>4.2165700932293156E-4</v>
      </c>
      <c r="DO65" s="288">
        <v>2.5625488065546521E-2</v>
      </c>
      <c r="DP65" s="288">
        <v>1.4945201887328356E-3</v>
      </c>
      <c r="DQ65" s="288">
        <v>7.9643765080459142E-4</v>
      </c>
      <c r="DR65" s="288">
        <v>5.9036137729996749E-4</v>
      </c>
      <c r="DS65" s="288">
        <v>5.2156814055492873E-4</v>
      </c>
      <c r="DT65" s="288">
        <v>6.6859801853006839E-4</v>
      </c>
      <c r="DU65" s="288">
        <v>6.9999999999999999E-4</v>
      </c>
      <c r="DV65" s="288">
        <v>5.7785547717635393E-4</v>
      </c>
      <c r="DW65" s="288">
        <v>7.0189085691973769E-4</v>
      </c>
      <c r="DX65" s="288">
        <v>3.0841240488403129E-4</v>
      </c>
      <c r="DY65" s="288">
        <v>1.042232814103088E-3</v>
      </c>
      <c r="DZ65" s="288">
        <v>7.840385784227571E-4</v>
      </c>
      <c r="EA65" s="288">
        <v>1.4312015531028452E-3</v>
      </c>
      <c r="EB65" s="288">
        <v>5.2673038071056853E-4</v>
      </c>
      <c r="EC65" s="288">
        <v>8.8189867524764306E-4</v>
      </c>
      <c r="ED65" s="288">
        <v>1.4887306802152315E-3</v>
      </c>
      <c r="EE65" s="288">
        <v>4.8977032291477171E-3</v>
      </c>
      <c r="EF65" s="288">
        <v>1.7427920407453589E-3</v>
      </c>
      <c r="EG65" s="288">
        <v>4.3169579817629884E-3</v>
      </c>
      <c r="EH65" s="288">
        <v>1.4201386818820548E-3</v>
      </c>
      <c r="EI65" s="288">
        <v>2.7351035447210257E-3</v>
      </c>
      <c r="EJ65" s="288">
        <v>1.2900200487496649E-3</v>
      </c>
      <c r="EK65" s="288">
        <v>4.0381415350634756E-3</v>
      </c>
      <c r="EL65" s="288">
        <v>1.8931799130522942E-3</v>
      </c>
      <c r="EM65" s="288">
        <v>7.6443757108464341E-4</v>
      </c>
      <c r="EN65" s="288">
        <v>2.5125534898616068E-3</v>
      </c>
      <c r="EO65" s="288">
        <v>3.8690037149703665E-3</v>
      </c>
      <c r="EP65" s="288">
        <v>4.3523351202559698E-3</v>
      </c>
      <c r="EQ65" s="288">
        <v>2.9330087038536476E-3</v>
      </c>
      <c r="ER65" s="288">
        <v>7.9387460014905039E-3</v>
      </c>
      <c r="ES65" s="288">
        <v>9.8154196075239241E-3</v>
      </c>
      <c r="ET65" s="288">
        <v>1.0241769776819551E-2</v>
      </c>
      <c r="EU65" s="288">
        <v>7.6119247964540962E-3</v>
      </c>
      <c r="EV65" s="288">
        <v>5.0765418619215597E-3</v>
      </c>
      <c r="EW65" s="288">
        <v>3.0553036741148002E-4</v>
      </c>
      <c r="EX65" s="288">
        <v>1.901246214902936E-3</v>
      </c>
      <c r="EY65" s="288">
        <v>4.2584023583432427E-4</v>
      </c>
      <c r="EZ65" s="288">
        <v>3.7781247190891531E-4</v>
      </c>
      <c r="FA65" s="288">
        <v>4.3814475579691693E-3</v>
      </c>
      <c r="FB65" s="288">
        <v>6.239056905131805E-4</v>
      </c>
      <c r="FC65" s="288">
        <v>1.5527920135855362E-3</v>
      </c>
      <c r="FD65" s="288">
        <v>9.1267834377916474E-4</v>
      </c>
      <c r="FE65" s="288">
        <v>1.106875152756181E-3</v>
      </c>
      <c r="FF65" s="288">
        <v>9.0886586175251995E-4</v>
      </c>
      <c r="FG65" s="288">
        <v>1.0569414138476561E-3</v>
      </c>
      <c r="FH65" s="288">
        <v>1.0268464284676356E-3</v>
      </c>
      <c r="FI65" s="288">
        <v>9.325825484709575E-4</v>
      </c>
      <c r="FJ65" s="288">
        <v>1.3311781460631112E-3</v>
      </c>
      <c r="FK65" s="288">
        <v>2.0175330050700691E-3</v>
      </c>
      <c r="FL65" s="288">
        <v>9.7718763185172309E-4</v>
      </c>
      <c r="FM65" s="288">
        <v>3.5122376744350686E-3</v>
      </c>
      <c r="FN65" s="288">
        <v>4.1565212334809993E-4</v>
      </c>
      <c r="FO65" s="288">
        <v>5.1027086016959794E-4</v>
      </c>
      <c r="FP65" s="288">
        <v>1.0856521696872084E-3</v>
      </c>
      <c r="FQ65" s="288">
        <v>7.0053602678478856E-4</v>
      </c>
      <c r="FR65" s="288">
        <v>8.3629953389476009E-4</v>
      </c>
      <c r="FS65" s="288">
        <v>5.3602433847317968E-4</v>
      </c>
      <c r="FT65" s="288">
        <v>5.6390764235460353E-4</v>
      </c>
      <c r="FU65" s="288">
        <v>1.3779902194401103E-3</v>
      </c>
      <c r="FV65" s="288">
        <v>9.7070675315172892E-4</v>
      </c>
      <c r="FW65" s="288">
        <v>8.6510388060702652E-4</v>
      </c>
      <c r="FX65" s="288">
        <v>7.4341078283425305E-4</v>
      </c>
      <c r="FY65" s="288">
        <v>8.8807322788130808E-4</v>
      </c>
      <c r="FZ65" s="288">
        <v>1.1118724738844365E-3</v>
      </c>
      <c r="GA65" s="288">
        <v>9.9939296248446083E-4</v>
      </c>
      <c r="GB65" s="288">
        <v>1.7033072667471141E-2</v>
      </c>
      <c r="GC65" s="288">
        <v>1.1933259928835292E-3</v>
      </c>
      <c r="GD65" s="288">
        <v>6.5576369150753815E-4</v>
      </c>
      <c r="GE65" s="288">
        <v>1.8482305778365754E-3</v>
      </c>
      <c r="GF65" s="288">
        <v>8.5938742989280145E-4</v>
      </c>
      <c r="GG65" s="288">
        <v>1.1755881030804034E-3</v>
      </c>
      <c r="GH65" s="288">
        <v>9.1029332697287646E-4</v>
      </c>
      <c r="GI65" s="288">
        <v>2.6234841830607779E-2</v>
      </c>
      <c r="GJ65" s="288">
        <v>1.1878494740380423E-3</v>
      </c>
      <c r="GK65" s="288">
        <v>9.5923210177052925E-4</v>
      </c>
      <c r="GL65" s="288">
        <v>8.2009590490783851E-4</v>
      </c>
      <c r="GM65" s="288">
        <v>6.8969009285333458E-4</v>
      </c>
      <c r="GN65" s="288">
        <v>9.5375386646166381E-4</v>
      </c>
      <c r="GO65" s="288">
        <v>1.1185686648540315E-3</v>
      </c>
      <c r="GP65" s="288">
        <v>1.2256902451181901E-3</v>
      </c>
      <c r="GQ65" s="288">
        <v>1.2976136275126208E-3</v>
      </c>
      <c r="GR65" s="288">
        <v>1.5843229863350646E-3</v>
      </c>
      <c r="GS65" s="288">
        <v>1.0209919792034837E-3</v>
      </c>
      <c r="GT65" s="288">
        <v>9.5296944184425684E-4</v>
      </c>
      <c r="GU65" s="288">
        <v>1.5251575798051378E-3</v>
      </c>
      <c r="GV65" s="288">
        <v>1.4071958957913933E-3</v>
      </c>
      <c r="GW65" s="288">
        <v>1.1906349268598769E-3</v>
      </c>
      <c r="GX65" s="288">
        <v>5.1377312312672976E-4</v>
      </c>
      <c r="GY65" s="288">
        <v>9.5921376218528396E-4</v>
      </c>
      <c r="GZ65" s="288">
        <v>8.2763989585860856E-4</v>
      </c>
      <c r="HA65" s="288">
        <v>8.9750806903199842E-4</v>
      </c>
      <c r="HB65" s="288">
        <v>5.5616531957372768E-4</v>
      </c>
      <c r="HC65" s="288">
        <v>6.7953113716056278E-4</v>
      </c>
      <c r="HD65" s="288">
        <v>1.4375347625413492E-3</v>
      </c>
      <c r="HE65" s="288">
        <v>1.2189887600943879E-3</v>
      </c>
      <c r="HF65" s="288">
        <v>1.2215622491570661E-3</v>
      </c>
      <c r="HG65" s="288">
        <v>9.459836410667785E-4</v>
      </c>
      <c r="HH65" s="288">
        <v>1.5638426585134133E-3</v>
      </c>
      <c r="HI65" s="288">
        <v>9.2421043774780184E-4</v>
      </c>
      <c r="HJ65" s="288">
        <v>7.1235886087195311E-4</v>
      </c>
      <c r="HK65" s="288">
        <v>1.1991323889087775E-3</v>
      </c>
      <c r="HL65" s="288">
        <v>9.8946246418541383E-4</v>
      </c>
      <c r="HM65" s="288">
        <v>1.1242770753553117E-3</v>
      </c>
      <c r="HN65" s="288">
        <v>9.5097861784937041E-4</v>
      </c>
      <c r="HO65" s="288">
        <v>6.1779443344982948E-4</v>
      </c>
      <c r="HP65" s="288">
        <v>8.8138368018743395E-4</v>
      </c>
      <c r="HQ65" s="288">
        <v>7.5821216320233898E-4</v>
      </c>
      <c r="HR65" s="288">
        <v>8.515960075939484E-4</v>
      </c>
      <c r="HS65" s="288">
        <v>1.8258703506128973E-3</v>
      </c>
      <c r="HT65" s="288">
        <v>8.5709490452190885E-4</v>
      </c>
      <c r="HU65" s="288">
        <v>7.2083224688626298E-4</v>
      </c>
      <c r="HV65" s="288">
        <v>5.4000811754137987E-4</v>
      </c>
      <c r="HW65" s="288">
        <v>9.6553701096083037E-4</v>
      </c>
    </row>
    <row r="66" spans="1:231">
      <c r="GJ66" s="504"/>
    </row>
    <row r="67" spans="1:231">
      <c r="GJ67" s="504"/>
    </row>
    <row r="68" spans="1:231">
      <c r="A68" s="418" t="s">
        <v>293</v>
      </c>
      <c r="B68" s="227">
        <v>38353</v>
      </c>
      <c r="C68" s="227">
        <v>38384</v>
      </c>
      <c r="D68" s="227">
        <v>38412</v>
      </c>
      <c r="E68" s="227">
        <v>38443</v>
      </c>
      <c r="F68" s="227">
        <v>38473</v>
      </c>
      <c r="G68" s="227">
        <v>38504</v>
      </c>
      <c r="H68" s="227">
        <v>38534</v>
      </c>
      <c r="I68" s="227">
        <v>38565</v>
      </c>
      <c r="J68" s="227">
        <v>38596</v>
      </c>
      <c r="K68" s="227">
        <v>38626</v>
      </c>
      <c r="L68" s="227">
        <v>38657</v>
      </c>
      <c r="M68" s="228">
        <v>38687</v>
      </c>
      <c r="N68" s="226">
        <v>38718</v>
      </c>
      <c r="O68" s="227">
        <v>38749</v>
      </c>
      <c r="P68" s="227">
        <v>38777</v>
      </c>
      <c r="Q68" s="227">
        <v>38808</v>
      </c>
      <c r="R68" s="227">
        <v>38838</v>
      </c>
      <c r="S68" s="227">
        <v>38869</v>
      </c>
      <c r="T68" s="227">
        <v>38899</v>
      </c>
      <c r="U68" s="227">
        <v>38930</v>
      </c>
      <c r="V68" s="227">
        <v>38961</v>
      </c>
      <c r="W68" s="227">
        <v>38991</v>
      </c>
      <c r="X68" s="227">
        <v>39022</v>
      </c>
      <c r="Y68" s="228">
        <v>39052</v>
      </c>
      <c r="Z68" s="226">
        <v>39083</v>
      </c>
      <c r="AA68" s="227">
        <v>39114</v>
      </c>
      <c r="AB68" s="227">
        <v>39142</v>
      </c>
      <c r="AC68" s="227">
        <v>39173</v>
      </c>
      <c r="AD68" s="227">
        <v>39203</v>
      </c>
      <c r="AE68" s="227">
        <v>39234</v>
      </c>
      <c r="AF68" s="227">
        <v>39264</v>
      </c>
      <c r="AG68" s="227">
        <v>39295</v>
      </c>
      <c r="AH68" s="227">
        <v>39326</v>
      </c>
      <c r="AI68" s="227">
        <v>39356</v>
      </c>
      <c r="AJ68" s="227">
        <v>39387</v>
      </c>
      <c r="AK68" s="228">
        <v>39417</v>
      </c>
      <c r="AL68" s="226">
        <v>39448</v>
      </c>
      <c r="AM68" s="227">
        <v>39479</v>
      </c>
      <c r="AN68" s="227">
        <v>39508</v>
      </c>
      <c r="AO68" s="227">
        <v>39539</v>
      </c>
      <c r="AP68" s="227">
        <v>39569</v>
      </c>
      <c r="AQ68" s="227">
        <v>39600</v>
      </c>
      <c r="AR68" s="227">
        <v>39630</v>
      </c>
      <c r="AS68" s="227">
        <v>39661</v>
      </c>
      <c r="AT68" s="227">
        <v>39692</v>
      </c>
      <c r="AU68" s="227">
        <v>39722</v>
      </c>
      <c r="AV68" s="227">
        <v>39753</v>
      </c>
      <c r="AW68" s="228">
        <v>39783</v>
      </c>
      <c r="AX68" s="226">
        <v>39814</v>
      </c>
      <c r="AY68" s="227">
        <v>39845</v>
      </c>
      <c r="AZ68" s="227">
        <v>39873</v>
      </c>
      <c r="BA68" s="227">
        <v>39904</v>
      </c>
      <c r="BB68" s="227">
        <v>39934</v>
      </c>
      <c r="BC68" s="227">
        <v>39965</v>
      </c>
      <c r="BD68" s="227">
        <v>39995</v>
      </c>
      <c r="BE68" s="227">
        <v>40026</v>
      </c>
      <c r="BF68" s="227">
        <v>40057</v>
      </c>
      <c r="BG68" s="227">
        <v>40087</v>
      </c>
      <c r="BH68" s="227">
        <v>40118</v>
      </c>
      <c r="BI68" s="227">
        <v>40148</v>
      </c>
      <c r="BJ68" s="226">
        <v>40179</v>
      </c>
      <c r="BK68" s="227">
        <v>40210</v>
      </c>
      <c r="BL68" s="227">
        <v>40238</v>
      </c>
      <c r="BM68" s="227">
        <v>40269</v>
      </c>
      <c r="BN68" s="227">
        <v>40299</v>
      </c>
      <c r="BO68" s="227">
        <v>40330</v>
      </c>
      <c r="BP68" s="227">
        <v>40360</v>
      </c>
      <c r="BQ68" s="227">
        <v>40391</v>
      </c>
      <c r="BR68" s="227">
        <v>40422</v>
      </c>
      <c r="BS68" s="227">
        <v>40452</v>
      </c>
      <c r="BT68" s="227">
        <v>40483</v>
      </c>
      <c r="BU68" s="228">
        <v>40513</v>
      </c>
      <c r="BV68" s="226">
        <v>40544</v>
      </c>
      <c r="BW68" s="227">
        <v>40575</v>
      </c>
      <c r="BX68" s="227">
        <v>40603</v>
      </c>
      <c r="BY68" s="227">
        <v>40634</v>
      </c>
      <c r="BZ68" s="227">
        <v>40664</v>
      </c>
      <c r="CA68" s="227">
        <v>40695</v>
      </c>
      <c r="CB68" s="227">
        <v>40725</v>
      </c>
      <c r="CC68" s="227">
        <v>40756</v>
      </c>
      <c r="CD68" s="227">
        <v>40787</v>
      </c>
      <c r="CE68" s="227">
        <v>40817</v>
      </c>
      <c r="CF68" s="227">
        <v>40848</v>
      </c>
      <c r="CG68" s="228">
        <v>40878</v>
      </c>
      <c r="CH68" s="226">
        <v>40909</v>
      </c>
      <c r="CI68" s="227">
        <v>40940</v>
      </c>
      <c r="CJ68" s="227">
        <v>40969</v>
      </c>
      <c r="CK68" s="227">
        <v>41000</v>
      </c>
      <c r="CL68" s="227">
        <v>41030</v>
      </c>
      <c r="CM68" s="227">
        <v>41061</v>
      </c>
      <c r="CN68" s="227">
        <v>41091</v>
      </c>
      <c r="CO68" s="227">
        <v>41122</v>
      </c>
      <c r="CP68" s="227">
        <v>41153</v>
      </c>
      <c r="CQ68" s="227">
        <v>41183</v>
      </c>
      <c r="CR68" s="227">
        <v>41214</v>
      </c>
      <c r="CS68" s="228">
        <v>41244</v>
      </c>
      <c r="CT68" s="226">
        <v>41275</v>
      </c>
      <c r="CU68" s="227">
        <v>41306</v>
      </c>
      <c r="CV68" s="227">
        <v>41334</v>
      </c>
      <c r="CW68" s="227">
        <v>41365</v>
      </c>
      <c r="CX68" s="227">
        <v>41395</v>
      </c>
      <c r="CY68" s="227">
        <v>41426</v>
      </c>
      <c r="CZ68" s="227">
        <v>41456</v>
      </c>
      <c r="DA68" s="227">
        <v>41487</v>
      </c>
      <c r="DB68" s="227">
        <v>41518</v>
      </c>
      <c r="DC68" s="227">
        <v>41548</v>
      </c>
      <c r="DD68" s="227">
        <v>41579</v>
      </c>
      <c r="DE68" s="228">
        <v>41609</v>
      </c>
      <c r="DF68" s="226">
        <v>41640</v>
      </c>
      <c r="DG68" s="227">
        <v>41671</v>
      </c>
      <c r="DH68" s="227">
        <v>41699</v>
      </c>
      <c r="DI68" s="227">
        <v>41730</v>
      </c>
      <c r="DJ68" s="227">
        <v>41760</v>
      </c>
      <c r="DK68" s="227">
        <v>41791</v>
      </c>
      <c r="DL68" s="227">
        <v>41821</v>
      </c>
      <c r="DM68" s="227">
        <v>41852</v>
      </c>
      <c r="DN68" s="227">
        <v>41883</v>
      </c>
      <c r="DO68" s="227">
        <v>41913</v>
      </c>
      <c r="DP68" s="227">
        <v>41944</v>
      </c>
      <c r="DQ68" s="227">
        <v>41974</v>
      </c>
      <c r="DR68" s="226">
        <v>42005</v>
      </c>
      <c r="DS68" s="227">
        <v>42036</v>
      </c>
      <c r="DT68" s="227">
        <v>42064</v>
      </c>
      <c r="DU68" s="227">
        <v>42095</v>
      </c>
      <c r="DV68" s="227">
        <v>42125</v>
      </c>
      <c r="DW68" s="227">
        <v>42156</v>
      </c>
      <c r="DX68" s="227">
        <v>42186</v>
      </c>
      <c r="DY68" s="227">
        <v>42217</v>
      </c>
      <c r="DZ68" s="227">
        <v>42248</v>
      </c>
      <c r="EA68" s="227">
        <v>42278</v>
      </c>
      <c r="EB68" s="227">
        <v>42309</v>
      </c>
      <c r="EC68" s="227">
        <v>42339</v>
      </c>
      <c r="ED68" s="226">
        <v>42370</v>
      </c>
      <c r="EE68" s="227">
        <v>42401</v>
      </c>
      <c r="EF68" s="227">
        <v>42430</v>
      </c>
      <c r="EG68" s="227">
        <v>42461</v>
      </c>
      <c r="EH68" s="227">
        <v>42491</v>
      </c>
      <c r="EI68" s="227">
        <v>42522</v>
      </c>
      <c r="EJ68" s="227">
        <v>42552</v>
      </c>
      <c r="EK68" s="227">
        <v>42583</v>
      </c>
      <c r="EL68" s="227">
        <v>42614</v>
      </c>
      <c r="EM68" s="227">
        <v>42644</v>
      </c>
      <c r="EN68" s="227">
        <v>42675</v>
      </c>
      <c r="EO68" s="229">
        <v>42705</v>
      </c>
      <c r="EP68" s="230">
        <v>42736</v>
      </c>
      <c r="EQ68" s="227">
        <v>42767</v>
      </c>
      <c r="ER68" s="227">
        <v>42795</v>
      </c>
      <c r="ES68" s="227">
        <v>42826</v>
      </c>
      <c r="ET68" s="227">
        <v>42856</v>
      </c>
      <c r="EU68" s="227">
        <v>42887</v>
      </c>
      <c r="EV68" s="227">
        <v>42917</v>
      </c>
      <c r="EW68" s="227">
        <v>42948</v>
      </c>
      <c r="EX68" s="227">
        <v>42979</v>
      </c>
      <c r="EY68" s="227">
        <v>43009</v>
      </c>
      <c r="EZ68" s="227">
        <v>43040</v>
      </c>
      <c r="FA68" s="227">
        <v>43070</v>
      </c>
      <c r="FB68" s="227">
        <v>43101</v>
      </c>
      <c r="FC68" s="227">
        <v>43132</v>
      </c>
      <c r="FD68" s="227">
        <v>43160</v>
      </c>
      <c r="FE68" s="227">
        <v>43191</v>
      </c>
      <c r="FF68" s="227">
        <v>43221</v>
      </c>
      <c r="FG68" s="227">
        <v>43252</v>
      </c>
      <c r="FH68" s="227">
        <v>43282</v>
      </c>
      <c r="FI68" s="227">
        <v>43313</v>
      </c>
      <c r="FJ68" s="227">
        <v>43344</v>
      </c>
      <c r="FK68" s="227">
        <v>43374</v>
      </c>
      <c r="FL68" s="271">
        <v>43405</v>
      </c>
      <c r="FM68" s="271">
        <v>43435</v>
      </c>
      <c r="FN68" s="271">
        <v>43466</v>
      </c>
      <c r="FO68" s="271">
        <v>43497</v>
      </c>
      <c r="FP68" s="271">
        <v>43525</v>
      </c>
      <c r="FQ68" s="271">
        <v>43556</v>
      </c>
      <c r="FR68" s="271">
        <v>43586</v>
      </c>
      <c r="FS68" s="271">
        <v>43617</v>
      </c>
      <c r="FT68" s="271">
        <v>43647</v>
      </c>
      <c r="FU68" s="271">
        <v>43678</v>
      </c>
      <c r="FV68" s="271">
        <v>43709</v>
      </c>
      <c r="FW68" s="271">
        <v>43739</v>
      </c>
      <c r="FX68" s="271">
        <v>43770</v>
      </c>
      <c r="FY68" s="271">
        <v>43800</v>
      </c>
      <c r="FZ68" s="271">
        <v>43831</v>
      </c>
      <c r="GA68" s="271">
        <v>43862</v>
      </c>
      <c r="GB68" s="271">
        <v>43891</v>
      </c>
      <c r="GC68" s="271">
        <v>43922</v>
      </c>
      <c r="GD68" s="271">
        <v>43952</v>
      </c>
      <c r="GE68" s="271">
        <v>43983</v>
      </c>
      <c r="GF68" s="271">
        <v>44013</v>
      </c>
      <c r="GG68" s="271">
        <v>44044</v>
      </c>
      <c r="GH68" s="271">
        <v>44075</v>
      </c>
      <c r="GI68" s="271">
        <v>44105</v>
      </c>
      <c r="GJ68" s="271">
        <v>44136</v>
      </c>
      <c r="GK68" s="271">
        <v>44166</v>
      </c>
      <c r="GL68" s="271">
        <v>44197</v>
      </c>
      <c r="GM68" s="271">
        <v>44228</v>
      </c>
      <c r="GN68" s="271">
        <v>44256</v>
      </c>
      <c r="GO68" s="271">
        <v>44287</v>
      </c>
      <c r="GP68" s="271">
        <v>44317</v>
      </c>
      <c r="GQ68" s="271">
        <v>44348</v>
      </c>
      <c r="GR68" s="271">
        <v>44378</v>
      </c>
      <c r="GS68" s="271">
        <v>44409</v>
      </c>
      <c r="GT68" s="271">
        <v>44440</v>
      </c>
      <c r="GU68" s="271">
        <v>44470</v>
      </c>
      <c r="GV68" s="271">
        <v>44501</v>
      </c>
      <c r="GW68" s="271">
        <v>44531</v>
      </c>
      <c r="GX68" s="271">
        <v>44562</v>
      </c>
      <c r="GY68" s="271">
        <v>44593</v>
      </c>
      <c r="GZ68" s="271">
        <v>44621</v>
      </c>
      <c r="HA68" s="271">
        <v>44652</v>
      </c>
      <c r="HB68" s="271">
        <v>44682</v>
      </c>
      <c r="HC68" s="271">
        <v>44713</v>
      </c>
      <c r="HD68" s="271">
        <v>44743</v>
      </c>
      <c r="HE68" s="271">
        <v>44774</v>
      </c>
      <c r="HF68" s="271">
        <v>44805</v>
      </c>
      <c r="HG68" s="271">
        <v>44835</v>
      </c>
      <c r="HH68" s="271">
        <f t="shared" ref="HH68:HW68" si="4">HH$11</f>
        <v>44866</v>
      </c>
      <c r="HI68" s="271">
        <f t="shared" si="4"/>
        <v>44896</v>
      </c>
      <c r="HJ68" s="271">
        <f t="shared" si="4"/>
        <v>44927</v>
      </c>
      <c r="HK68" s="271">
        <f t="shared" si="4"/>
        <v>44958</v>
      </c>
      <c r="HL68" s="271">
        <f t="shared" si="4"/>
        <v>44986</v>
      </c>
      <c r="HM68" s="271">
        <f t="shared" si="4"/>
        <v>45017</v>
      </c>
      <c r="HN68" s="271">
        <f t="shared" si="4"/>
        <v>45047</v>
      </c>
      <c r="HO68" s="271">
        <f t="shared" si="4"/>
        <v>45078</v>
      </c>
      <c r="HP68" s="271">
        <f t="shared" si="4"/>
        <v>45108</v>
      </c>
      <c r="HQ68" s="271">
        <f t="shared" si="4"/>
        <v>45139</v>
      </c>
      <c r="HR68" s="271">
        <f t="shared" si="4"/>
        <v>45170</v>
      </c>
      <c r="HS68" s="271">
        <f t="shared" si="4"/>
        <v>45200</v>
      </c>
      <c r="HT68" s="271">
        <f t="shared" si="4"/>
        <v>45231</v>
      </c>
      <c r="HU68" s="271">
        <f t="shared" si="4"/>
        <v>45261</v>
      </c>
      <c r="HV68" s="271">
        <f t="shared" si="4"/>
        <v>45292</v>
      </c>
      <c r="HW68" s="271">
        <f t="shared" si="4"/>
        <v>45323</v>
      </c>
    </row>
    <row r="69" spans="1:231">
      <c r="A69" s="26" t="s">
        <v>273</v>
      </c>
      <c r="B69" s="287">
        <v>0</v>
      </c>
      <c r="C69" s="287">
        <v>5.0518280133218574E-2</v>
      </c>
      <c r="D69" s="287">
        <v>2.6192658912052195E-2</v>
      </c>
      <c r="E69" s="287">
        <v>0</v>
      </c>
      <c r="F69" s="287">
        <v>0</v>
      </c>
      <c r="G69" s="287">
        <v>0</v>
      </c>
      <c r="H69" s="287">
        <v>0</v>
      </c>
      <c r="I69" s="287">
        <v>0</v>
      </c>
      <c r="J69" s="287">
        <v>0</v>
      </c>
      <c r="K69" s="287">
        <v>0</v>
      </c>
      <c r="L69" s="287">
        <v>1.7976989453499521E-2</v>
      </c>
      <c r="M69" s="287">
        <v>8.4985957163990308E-2</v>
      </c>
      <c r="N69" s="287">
        <v>8.045717177331381E-2</v>
      </c>
      <c r="O69" s="287">
        <v>4.8786488856297557E-2</v>
      </c>
      <c r="P69" s="287">
        <v>1.1263680132439923E-2</v>
      </c>
      <c r="Q69" s="287">
        <v>0</v>
      </c>
      <c r="R69" s="287">
        <v>7.3118215938291643E-3</v>
      </c>
      <c r="S69" s="287">
        <v>1.5790865773693208E-2</v>
      </c>
      <c r="T69" s="287">
        <v>0</v>
      </c>
      <c r="U69" s="287">
        <v>1.8360231609490112E-2</v>
      </c>
      <c r="V69" s="287">
        <v>2.1493798666164014E-2</v>
      </c>
      <c r="W69" s="287">
        <v>1.456801987384606E-2</v>
      </c>
      <c r="X69" s="287">
        <v>1.9011695995376356E-2</v>
      </c>
      <c r="Y69" s="287">
        <v>1.3248890060434259E-2</v>
      </c>
      <c r="Z69" s="287">
        <v>2.5715859533584302E-2</v>
      </c>
      <c r="AA69" s="287">
        <v>1.0315928577211461E-2</v>
      </c>
      <c r="AB69" s="287">
        <v>4.2315829967301405E-3</v>
      </c>
      <c r="AC69" s="287">
        <v>3.0383378249152396E-2</v>
      </c>
      <c r="AD69" s="287">
        <v>5.2106788226196306E-2</v>
      </c>
      <c r="AE69" s="287">
        <v>3.3270772905647499E-2</v>
      </c>
      <c r="AF69" s="287">
        <v>1.7342989566285657E-2</v>
      </c>
      <c r="AG69" s="287">
        <v>0</v>
      </c>
      <c r="AH69" s="287">
        <v>0</v>
      </c>
      <c r="AI69" s="287">
        <v>2.5466540463381739E-2</v>
      </c>
      <c r="AJ69" s="287">
        <v>3.5080176666934824E-2</v>
      </c>
      <c r="AK69" s="287">
        <v>1.8965628364550017E-2</v>
      </c>
      <c r="AL69" s="287">
        <v>1.7758605008329563E-2</v>
      </c>
      <c r="AM69" s="287">
        <v>1.9920685026387247E-2</v>
      </c>
      <c r="AN69" s="287">
        <v>1.3943830488819173E-2</v>
      </c>
      <c r="AO69" s="287">
        <v>2.1839022419713191E-2</v>
      </c>
      <c r="AP69" s="287">
        <v>1.6513898309900171E-2</v>
      </c>
      <c r="AQ69" s="287">
        <v>2.2195159571987647E-2</v>
      </c>
      <c r="AR69" s="287">
        <v>1.2839188543442424E-2</v>
      </c>
      <c r="AS69" s="287">
        <v>1.7022857784161481E-2</v>
      </c>
      <c r="AT69" s="287">
        <v>8.8820301227938644E-3</v>
      </c>
      <c r="AU69" s="287">
        <v>0.1296243422348739</v>
      </c>
      <c r="AV69" s="287">
        <v>7.6193136875987125E-2</v>
      </c>
      <c r="AW69" s="287">
        <v>8.0312336014067356E-2</v>
      </c>
      <c r="AX69" s="287">
        <v>8.5138858777371373E-2</v>
      </c>
      <c r="AY69" s="287">
        <v>8.8505761886068374E-2</v>
      </c>
      <c r="AZ69" s="287">
        <v>6.6958194585660366E-2</v>
      </c>
      <c r="BA69" s="287">
        <v>4.5706711459243897E-2</v>
      </c>
      <c r="BB69" s="287">
        <v>5.6680503171158261E-2</v>
      </c>
      <c r="BC69" s="287">
        <v>0</v>
      </c>
      <c r="BD69" s="287">
        <v>0</v>
      </c>
      <c r="BE69" s="287">
        <v>0</v>
      </c>
      <c r="BF69" s="287">
        <v>0</v>
      </c>
      <c r="BG69" s="287">
        <v>0</v>
      </c>
      <c r="BH69" s="287">
        <v>0</v>
      </c>
      <c r="BI69" s="287">
        <v>0</v>
      </c>
      <c r="BJ69" s="287">
        <v>0</v>
      </c>
      <c r="BK69" s="287">
        <v>0</v>
      </c>
      <c r="BL69" s="287">
        <v>0</v>
      </c>
      <c r="BM69" s="287">
        <v>0</v>
      </c>
      <c r="BN69" s="287">
        <v>0</v>
      </c>
      <c r="BO69" s="287">
        <v>0</v>
      </c>
      <c r="BP69" s="287">
        <v>0</v>
      </c>
      <c r="BQ69" s="287">
        <v>0</v>
      </c>
      <c r="BR69" s="287">
        <v>0</v>
      </c>
      <c r="BS69" s="287">
        <v>0</v>
      </c>
      <c r="BT69" s="287">
        <v>0</v>
      </c>
      <c r="BU69" s="287">
        <v>0</v>
      </c>
      <c r="BV69" s="287">
        <v>2.4847939107682897E-2</v>
      </c>
      <c r="BW69" s="287">
        <v>3.2243989673978173E-2</v>
      </c>
      <c r="BX69" s="287">
        <v>1.2431338306400763E-2</v>
      </c>
      <c r="BY69" s="287">
        <v>1.2196416687598239E-2</v>
      </c>
      <c r="BZ69" s="287">
        <v>5.5502109080145046E-3</v>
      </c>
      <c r="CA69" s="287">
        <v>0</v>
      </c>
      <c r="CB69" s="287">
        <v>1.3731114527578483E-2</v>
      </c>
      <c r="CC69" s="287">
        <v>3.1114302747144019E-3</v>
      </c>
      <c r="CD69" s="287">
        <v>2.0722074892303047E-2</v>
      </c>
      <c r="CE69" s="287">
        <v>2.6210921191198739E-2</v>
      </c>
      <c r="CF69" s="287">
        <v>5.6993940119316813E-3</v>
      </c>
      <c r="CG69" s="287">
        <v>0</v>
      </c>
      <c r="CH69" s="287">
        <v>0</v>
      </c>
      <c r="CI69" s="287">
        <v>1.008747279985013E-3</v>
      </c>
      <c r="CJ69" s="287">
        <v>1.0005983906441097E-2</v>
      </c>
      <c r="CK69" s="287">
        <v>1.5972248605723494E-2</v>
      </c>
      <c r="CL69" s="287">
        <v>2.9628077596098916E-2</v>
      </c>
      <c r="CM69" s="287">
        <v>1.4940355157091545E-2</v>
      </c>
      <c r="CN69" s="287">
        <v>4.674804982718804E-2</v>
      </c>
      <c r="CO69" s="287">
        <v>2.1550038882427298E-3</v>
      </c>
      <c r="CP69" s="287">
        <v>3.501447837940351E-2</v>
      </c>
      <c r="CQ69" s="287">
        <v>8.323944698034387E-3</v>
      </c>
      <c r="CR69" s="287">
        <v>3.6322913020176643E-2</v>
      </c>
      <c r="CS69" s="287">
        <v>2.6020701647559503E-2</v>
      </c>
      <c r="CT69" s="287">
        <v>0</v>
      </c>
      <c r="CU69" s="287">
        <v>2.5235818493080611E-2</v>
      </c>
      <c r="CV69" s="287">
        <v>1.5371159707886481E-2</v>
      </c>
      <c r="CW69" s="287">
        <v>0</v>
      </c>
      <c r="CX69" s="287">
        <v>0</v>
      </c>
      <c r="CY69" s="287">
        <v>0</v>
      </c>
      <c r="CZ69" s="287">
        <v>0</v>
      </c>
      <c r="DA69" s="287">
        <v>0</v>
      </c>
      <c r="DB69" s="287">
        <v>0</v>
      </c>
      <c r="DC69" s="287">
        <v>0</v>
      </c>
      <c r="DD69" s="287">
        <v>0</v>
      </c>
      <c r="DE69" s="287">
        <v>0</v>
      </c>
      <c r="DF69" s="287">
        <v>0</v>
      </c>
      <c r="DG69" s="287">
        <v>0</v>
      </c>
      <c r="DH69" s="287">
        <v>0</v>
      </c>
      <c r="DI69" s="287">
        <v>0</v>
      </c>
      <c r="DJ69" s="287">
        <v>0</v>
      </c>
      <c r="DK69" s="287">
        <v>0</v>
      </c>
      <c r="DL69" s="287">
        <v>0</v>
      </c>
      <c r="DM69" s="287">
        <v>0</v>
      </c>
      <c r="DN69" s="287">
        <v>0</v>
      </c>
      <c r="DO69" s="287">
        <v>0</v>
      </c>
      <c r="DP69" s="287">
        <v>0</v>
      </c>
      <c r="DQ69" s="287">
        <v>0</v>
      </c>
      <c r="DR69" s="287">
        <v>0</v>
      </c>
      <c r="DS69" s="287">
        <v>0</v>
      </c>
      <c r="DT69" s="287">
        <v>0</v>
      </c>
      <c r="DU69" s="287">
        <v>0</v>
      </c>
      <c r="DV69" s="287">
        <v>0</v>
      </c>
      <c r="DW69" s="287">
        <v>0</v>
      </c>
      <c r="DX69" s="287">
        <v>0</v>
      </c>
      <c r="DY69" s="287">
        <v>0</v>
      </c>
      <c r="DZ69" s="287">
        <v>0</v>
      </c>
      <c r="EA69" s="287">
        <v>0</v>
      </c>
      <c r="EB69" s="287">
        <v>0</v>
      </c>
      <c r="EC69" s="287">
        <v>0</v>
      </c>
      <c r="ED69" s="287">
        <v>0</v>
      </c>
      <c r="EE69" s="287">
        <v>0</v>
      </c>
      <c r="EF69" s="287">
        <v>0</v>
      </c>
      <c r="EG69" s="287">
        <v>0</v>
      </c>
      <c r="EH69" s="287">
        <v>0</v>
      </c>
      <c r="EI69" s="287">
        <v>0</v>
      </c>
      <c r="EJ69" s="287">
        <v>0</v>
      </c>
      <c r="EK69" s="287">
        <v>0</v>
      </c>
      <c r="EL69" s="287">
        <v>0</v>
      </c>
      <c r="EM69" s="287">
        <v>0</v>
      </c>
      <c r="EN69" s="287">
        <v>0</v>
      </c>
      <c r="EO69" s="287">
        <v>0</v>
      </c>
      <c r="EP69" s="287">
        <v>0</v>
      </c>
      <c r="EQ69" s="287">
        <v>0</v>
      </c>
      <c r="ER69" s="287">
        <v>0</v>
      </c>
      <c r="ES69" s="287">
        <v>0</v>
      </c>
      <c r="ET69" s="287">
        <v>0</v>
      </c>
      <c r="EU69" s="287">
        <v>0</v>
      </c>
      <c r="EV69" s="287">
        <v>0</v>
      </c>
      <c r="EW69" s="287">
        <v>0</v>
      </c>
      <c r="EX69" s="287">
        <v>0</v>
      </c>
      <c r="EY69" s="287">
        <v>0</v>
      </c>
      <c r="EZ69" s="287">
        <v>0</v>
      </c>
      <c r="FA69" s="287">
        <v>0</v>
      </c>
      <c r="FB69" s="287">
        <v>0</v>
      </c>
      <c r="FC69" s="287">
        <v>0</v>
      </c>
      <c r="FD69" s="287">
        <v>0</v>
      </c>
      <c r="FE69" s="287">
        <v>0</v>
      </c>
      <c r="FF69" s="287">
        <v>0</v>
      </c>
      <c r="FG69" s="287">
        <v>0</v>
      </c>
      <c r="FH69" s="287">
        <v>0</v>
      </c>
      <c r="FI69" s="287">
        <v>0</v>
      </c>
      <c r="FJ69" s="287">
        <v>0</v>
      </c>
      <c r="FK69" s="287">
        <v>0</v>
      </c>
      <c r="FL69" s="287">
        <v>0</v>
      </c>
      <c r="FM69" s="287">
        <v>0</v>
      </c>
      <c r="FN69" s="287">
        <v>0</v>
      </c>
      <c r="FO69" s="287">
        <v>0</v>
      </c>
      <c r="FP69" s="287">
        <v>0</v>
      </c>
      <c r="FQ69" s="287">
        <v>0</v>
      </c>
      <c r="FR69" s="287">
        <v>0</v>
      </c>
      <c r="FS69" s="287">
        <v>0</v>
      </c>
      <c r="FT69" s="287">
        <v>0</v>
      </c>
      <c r="FU69" s="287">
        <v>0</v>
      </c>
      <c r="FV69" s="287">
        <v>0</v>
      </c>
      <c r="FW69" s="287">
        <v>0</v>
      </c>
      <c r="FX69" s="287">
        <v>0</v>
      </c>
      <c r="FY69" s="287">
        <v>0</v>
      </c>
      <c r="FZ69" s="287">
        <v>0</v>
      </c>
      <c r="GA69" s="287">
        <v>0</v>
      </c>
      <c r="GB69" s="287">
        <v>0</v>
      </c>
      <c r="GC69" s="287">
        <v>0</v>
      </c>
      <c r="GD69" s="287">
        <v>0</v>
      </c>
      <c r="GE69" s="287">
        <v>0</v>
      </c>
      <c r="GF69" s="287">
        <v>0</v>
      </c>
      <c r="GG69" s="287">
        <v>0</v>
      </c>
      <c r="GH69" s="286">
        <v>7.1934098357681986E-6</v>
      </c>
      <c r="GI69" s="286">
        <v>0</v>
      </c>
      <c r="GJ69" s="286">
        <v>0</v>
      </c>
      <c r="GK69" s="286">
        <v>0</v>
      </c>
      <c r="GL69" s="286">
        <v>0</v>
      </c>
      <c r="GM69" s="286">
        <v>0</v>
      </c>
      <c r="GN69" s="286">
        <v>0</v>
      </c>
      <c r="GO69" s="286">
        <v>0</v>
      </c>
      <c r="GP69" s="286">
        <v>0</v>
      </c>
      <c r="GQ69" s="286">
        <v>0</v>
      </c>
      <c r="GR69" s="286">
        <v>0</v>
      </c>
      <c r="GS69" s="286">
        <v>0</v>
      </c>
      <c r="GT69" s="286">
        <v>0</v>
      </c>
      <c r="GU69" s="286">
        <v>0</v>
      </c>
      <c r="GV69" s="286">
        <v>0</v>
      </c>
      <c r="GW69" s="286">
        <v>0</v>
      </c>
      <c r="GX69" s="286">
        <v>0</v>
      </c>
      <c r="GY69" s="286">
        <v>0</v>
      </c>
      <c r="GZ69" s="286">
        <v>0</v>
      </c>
      <c r="HA69" s="286">
        <v>0</v>
      </c>
      <c r="HB69" s="286">
        <v>0</v>
      </c>
      <c r="HC69" s="286">
        <v>0</v>
      </c>
      <c r="HD69" s="286">
        <v>0</v>
      </c>
      <c r="HE69" s="286">
        <v>0</v>
      </c>
      <c r="HF69" s="286">
        <v>0</v>
      </c>
      <c r="HG69" s="286">
        <v>0</v>
      </c>
      <c r="HH69" s="286">
        <v>0</v>
      </c>
      <c r="HI69" s="286">
        <v>0</v>
      </c>
      <c r="HJ69" s="286">
        <v>0</v>
      </c>
      <c r="HK69" s="286">
        <v>0</v>
      </c>
      <c r="HL69" s="286">
        <v>0</v>
      </c>
      <c r="HM69" s="286">
        <v>0</v>
      </c>
      <c r="HN69" s="286">
        <v>0</v>
      </c>
      <c r="HO69" s="286">
        <v>0</v>
      </c>
      <c r="HP69" s="286">
        <v>0</v>
      </c>
      <c r="HQ69" s="286">
        <v>0</v>
      </c>
      <c r="HR69" s="286">
        <v>0</v>
      </c>
      <c r="HS69" s="286">
        <v>0</v>
      </c>
      <c r="HT69" s="286">
        <v>0</v>
      </c>
      <c r="HU69" s="286">
        <v>0</v>
      </c>
      <c r="HV69" s="286">
        <v>0</v>
      </c>
      <c r="HW69" s="286">
        <v>0</v>
      </c>
    </row>
    <row r="70" spans="1:231">
      <c r="A70" s="39" t="s">
        <v>319</v>
      </c>
      <c r="B70" s="286">
        <v>0.19663330568694837</v>
      </c>
      <c r="C70" s="286">
        <v>0.20862739961830634</v>
      </c>
      <c r="D70" s="286">
        <v>0.19251083423618634</v>
      </c>
      <c r="E70" s="286">
        <v>0.17883173415640621</v>
      </c>
      <c r="F70" s="286">
        <v>0.15186185675897651</v>
      </c>
      <c r="G70" s="286">
        <v>0.1380051484859342</v>
      </c>
      <c r="H70" s="286">
        <v>0.14423378326254821</v>
      </c>
      <c r="I70" s="286">
        <v>0.11386196828419745</v>
      </c>
      <c r="J70" s="286">
        <v>0.15045049680054021</v>
      </c>
      <c r="K70" s="286">
        <v>0.14903344666407303</v>
      </c>
      <c r="L70" s="286">
        <v>0.16054368775314537</v>
      </c>
      <c r="M70" s="286">
        <v>0.12883176468065949</v>
      </c>
      <c r="N70" s="286">
        <v>0.12161383046235653</v>
      </c>
      <c r="O70" s="286">
        <v>9.955700179587347E-2</v>
      </c>
      <c r="P70" s="286">
        <v>0.13151699942546499</v>
      </c>
      <c r="Q70" s="286">
        <v>0.16337986818372727</v>
      </c>
      <c r="R70" s="286">
        <v>0.15275391082877934</v>
      </c>
      <c r="S70" s="286">
        <v>0.17926975141229556</v>
      </c>
      <c r="T70" s="286">
        <v>0.19134517286110636</v>
      </c>
      <c r="U70" s="286">
        <v>0.18068464981562463</v>
      </c>
      <c r="V70" s="286">
        <v>0.22063147017582876</v>
      </c>
      <c r="W70" s="286">
        <v>0.23932700859768752</v>
      </c>
      <c r="X70" s="286">
        <v>0.24558092138283472</v>
      </c>
      <c r="Y70" s="286">
        <v>0.29052952777367586</v>
      </c>
      <c r="Z70" s="286">
        <v>0.20125551217166629</v>
      </c>
      <c r="AA70" s="286">
        <v>0.17371697270588113</v>
      </c>
      <c r="AB70" s="286">
        <v>0.20158662990746085</v>
      </c>
      <c r="AC70" s="286">
        <v>0.20553551247500651</v>
      </c>
      <c r="AD70" s="286">
        <v>0.16733516530406731</v>
      </c>
      <c r="AE70" s="286">
        <v>0.15347055265157977</v>
      </c>
      <c r="AF70" s="286">
        <v>0.14348075411399339</v>
      </c>
      <c r="AG70" s="286">
        <v>0.15611719205105121</v>
      </c>
      <c r="AH70" s="286">
        <v>0.14335366237929506</v>
      </c>
      <c r="AI70" s="286">
        <v>0.17419222975410034</v>
      </c>
      <c r="AJ70" s="286">
        <v>0.11056256206619602</v>
      </c>
      <c r="AK70" s="286">
        <v>9.5784347598232969E-2</v>
      </c>
      <c r="AL70" s="286">
        <v>0.1400880504447998</v>
      </c>
      <c r="AM70" s="286">
        <v>0.10381077596686833</v>
      </c>
      <c r="AN70" s="286">
        <v>8.4536005750910026E-2</v>
      </c>
      <c r="AO70" s="286">
        <v>8.5473641688547763E-2</v>
      </c>
      <c r="AP70" s="286">
        <v>0.1241197026788029</v>
      </c>
      <c r="AQ70" s="286">
        <v>0.12896508678979973</v>
      </c>
      <c r="AR70" s="286">
        <v>0.13156075920693003</v>
      </c>
      <c r="AS70" s="286">
        <v>0.11762464645740654</v>
      </c>
      <c r="AT70" s="286">
        <v>0.14721904203621147</v>
      </c>
      <c r="AU70" s="286">
        <v>0.12428798620370661</v>
      </c>
      <c r="AV70" s="286">
        <v>0.15548207520248042</v>
      </c>
      <c r="AW70" s="286">
        <v>0.11889539364417225</v>
      </c>
      <c r="AX70" s="286">
        <v>0.12851823942036689</v>
      </c>
      <c r="AY70" s="286">
        <v>0.16479113392303543</v>
      </c>
      <c r="AZ70" s="286">
        <v>0.11965172027692239</v>
      </c>
      <c r="BA70" s="286">
        <v>0.13098343703043497</v>
      </c>
      <c r="BB70" s="286">
        <v>0.11924924671821993</v>
      </c>
      <c r="BC70" s="286">
        <v>0.1401587520434894</v>
      </c>
      <c r="BD70" s="286">
        <v>0.17164707653354588</v>
      </c>
      <c r="BE70" s="286">
        <v>0.19507467934017336</v>
      </c>
      <c r="BF70" s="286">
        <v>0.15302048308042096</v>
      </c>
      <c r="BG70" s="286">
        <v>0.17773679895099875</v>
      </c>
      <c r="BH70" s="286">
        <v>0.17373970363394931</v>
      </c>
      <c r="BI70" s="286">
        <v>0.13573197045561428</v>
      </c>
      <c r="BJ70" s="286">
        <v>0.15775184619548407</v>
      </c>
      <c r="BK70" s="286">
        <v>0.17668372580408812</v>
      </c>
      <c r="BL70" s="286">
        <v>0.20899722286914529</v>
      </c>
      <c r="BM70" s="286">
        <v>0.18236979013230048</v>
      </c>
      <c r="BN70" s="286">
        <v>0.15747069976897057</v>
      </c>
      <c r="BO70" s="286">
        <v>0.17809519247875413</v>
      </c>
      <c r="BP70" s="286">
        <v>0.19051850029975559</v>
      </c>
      <c r="BQ70" s="286">
        <v>0.2777969679699912</v>
      </c>
      <c r="BR70" s="286">
        <v>0.27193728196730921</v>
      </c>
      <c r="BS70" s="286">
        <v>0.2395767412155437</v>
      </c>
      <c r="BT70" s="286">
        <v>0.25806517367606191</v>
      </c>
      <c r="BU70" s="286">
        <v>0.24376764911685855</v>
      </c>
      <c r="BV70" s="286">
        <v>0.18710427356235912</v>
      </c>
      <c r="BW70" s="286">
        <v>0.22623230635895175</v>
      </c>
      <c r="BX70" s="286">
        <v>0.24399544410407364</v>
      </c>
      <c r="BY70" s="286">
        <v>0.21222593667703318</v>
      </c>
      <c r="BZ70" s="286">
        <v>0.23076443183910755</v>
      </c>
      <c r="CA70" s="286">
        <v>0.22008118399416757</v>
      </c>
      <c r="CB70" s="286">
        <v>0.24769210511331283</v>
      </c>
      <c r="CC70" s="286">
        <v>0.22582978733996359</v>
      </c>
      <c r="CD70" s="286">
        <v>0.22378014479730568</v>
      </c>
      <c r="CE70" s="286">
        <v>0.23414920829776228</v>
      </c>
      <c r="CF70" s="286">
        <v>0.2248261328614235</v>
      </c>
      <c r="CG70" s="286">
        <v>0.24376764911685855</v>
      </c>
      <c r="CH70" s="286">
        <v>0.23075167939293545</v>
      </c>
      <c r="CI70" s="286">
        <v>0.18674650180853977</v>
      </c>
      <c r="CJ70" s="286">
        <v>0.16547633732435396</v>
      </c>
      <c r="CK70" s="286">
        <v>0.16833858375777389</v>
      </c>
      <c r="CL70" s="286">
        <v>0.17334744350067469</v>
      </c>
      <c r="CM70" s="286">
        <v>0.15936634487125526</v>
      </c>
      <c r="CN70" s="286">
        <v>0.18898028998334732</v>
      </c>
      <c r="CO70" s="286">
        <v>0.18618987308258528</v>
      </c>
      <c r="CP70" s="286">
        <v>0.1807999135838991</v>
      </c>
      <c r="CQ70" s="286">
        <v>0.23563280692448957</v>
      </c>
      <c r="CR70" s="286">
        <v>0.1830748391413852</v>
      </c>
      <c r="CS70" s="286">
        <v>0.18624086055875824</v>
      </c>
      <c r="CT70" s="286">
        <v>0.16735317690898094</v>
      </c>
      <c r="CU70" s="286">
        <v>0.18687839745732077</v>
      </c>
      <c r="CV70" s="286">
        <v>0.21077472182043719</v>
      </c>
      <c r="CW70" s="286">
        <v>0.26059659099097021</v>
      </c>
      <c r="CX70" s="286">
        <v>0.24976480203113988</v>
      </c>
      <c r="CY70" s="286">
        <v>0.28979349073497557</v>
      </c>
      <c r="CZ70" s="286">
        <v>0.23766191976010653</v>
      </c>
      <c r="DA70" s="286">
        <v>0.26362682599868248</v>
      </c>
      <c r="DB70" s="286">
        <v>0.24759702085540183</v>
      </c>
      <c r="DC70" s="286">
        <v>0.24851326105675542</v>
      </c>
      <c r="DD70" s="286">
        <v>0.29240931214810645</v>
      </c>
      <c r="DE70" s="286">
        <v>0.35186725160351345</v>
      </c>
      <c r="DF70" s="286">
        <v>0.32473471047818953</v>
      </c>
      <c r="DG70" s="286">
        <v>0.3257422041120373</v>
      </c>
      <c r="DH70" s="286">
        <v>0.3964675442148608</v>
      </c>
      <c r="DI70" s="286">
        <v>0.33978568468966941</v>
      </c>
      <c r="DJ70" s="286">
        <v>0.33612109545592678</v>
      </c>
      <c r="DK70" s="286">
        <v>0.34426612245488275</v>
      </c>
      <c r="DL70" s="286">
        <v>0.3538507225535637</v>
      </c>
      <c r="DM70" s="286">
        <v>0.36299999999999999</v>
      </c>
      <c r="DN70" s="286">
        <v>0.38362698665881412</v>
      </c>
      <c r="DO70" s="286">
        <v>0.48250407611442259</v>
      </c>
      <c r="DP70" s="286">
        <v>0.46644385107025055</v>
      </c>
      <c r="DQ70" s="286">
        <v>0.37066046574789735</v>
      </c>
      <c r="DR70" s="286">
        <v>0.3489530206209393</v>
      </c>
      <c r="DS70" s="286">
        <v>0.36166328094407668</v>
      </c>
      <c r="DT70" s="286">
        <v>0.36803603577960109</v>
      </c>
      <c r="DU70" s="286">
        <v>0.36649999999999999</v>
      </c>
      <c r="DV70" s="286">
        <v>0.41387481008398058</v>
      </c>
      <c r="DW70" s="286">
        <v>0.34599539294796738</v>
      </c>
      <c r="DX70" s="286">
        <v>0.43844205189330338</v>
      </c>
      <c r="DY70" s="286">
        <v>0.39886572493517558</v>
      </c>
      <c r="DZ70" s="286">
        <v>0.40838240392115321</v>
      </c>
      <c r="EA70" s="286">
        <v>0.35133274823467758</v>
      </c>
      <c r="EB70" s="286">
        <v>0.35238240489201966</v>
      </c>
      <c r="EC70" s="286">
        <v>0.31048083494538337</v>
      </c>
      <c r="ED70" s="286">
        <v>0.41151429568462522</v>
      </c>
      <c r="EE70" s="286">
        <v>0.33752106470899329</v>
      </c>
      <c r="EF70" s="286">
        <v>0.35185386437804489</v>
      </c>
      <c r="EG70" s="286">
        <v>0.35467327579834035</v>
      </c>
      <c r="EH70" s="286">
        <v>0.32092605957239212</v>
      </c>
      <c r="EI70" s="286">
        <v>0.33331965912128619</v>
      </c>
      <c r="EJ70" s="286">
        <v>0.32943181515681225</v>
      </c>
      <c r="EK70" s="286">
        <v>0.35210508069016966</v>
      </c>
      <c r="EL70" s="286">
        <v>0.32484909833784342</v>
      </c>
      <c r="EM70" s="286">
        <v>0.42202084043501065</v>
      </c>
      <c r="EN70" s="286">
        <v>0.40422976030126223</v>
      </c>
      <c r="EO70" s="286">
        <v>0.34631436101305069</v>
      </c>
      <c r="EP70" s="286">
        <v>0.30039512561562604</v>
      </c>
      <c r="EQ70" s="286">
        <v>0.29261419220045437</v>
      </c>
      <c r="ER70" s="286">
        <v>0.35293174230621999</v>
      </c>
      <c r="ES70" s="286">
        <v>0.3507393534232372</v>
      </c>
      <c r="ET70" s="286">
        <v>0.39663849509790489</v>
      </c>
      <c r="EU70" s="286">
        <v>0.33875694932570977</v>
      </c>
      <c r="EV70" s="286">
        <v>0.38642168631820434</v>
      </c>
      <c r="EW70" s="286">
        <v>0.35542273206137082</v>
      </c>
      <c r="EX70" s="286">
        <v>0.33896043642613821</v>
      </c>
      <c r="EY70" s="286">
        <v>0.36889914731580914</v>
      </c>
      <c r="EZ70" s="286">
        <v>0.35621648239887987</v>
      </c>
      <c r="FA70" s="286">
        <v>0.34589950576006523</v>
      </c>
      <c r="FB70" s="286">
        <v>0.35163159920169684</v>
      </c>
      <c r="FC70" s="286">
        <v>0.41365368995748014</v>
      </c>
      <c r="FD70" s="286">
        <v>0.41884541485059473</v>
      </c>
      <c r="FE70" s="286">
        <v>0.41389748492767997</v>
      </c>
      <c r="FF70" s="286">
        <v>0.41147598056026363</v>
      </c>
      <c r="FG70" s="286">
        <v>0.37748517041440788</v>
      </c>
      <c r="FH70" s="286">
        <v>0.33356917417535625</v>
      </c>
      <c r="FI70" s="286">
        <v>0.4149138630507353</v>
      </c>
      <c r="FJ70" s="286">
        <v>0.39484052655798008</v>
      </c>
      <c r="FK70" s="286">
        <v>0.36557209586314465</v>
      </c>
      <c r="FL70" s="286">
        <v>0.34571965984236769</v>
      </c>
      <c r="FM70" s="286">
        <v>0.34751547449560283</v>
      </c>
      <c r="FN70" s="286">
        <v>0.31238904235990567</v>
      </c>
      <c r="FO70" s="286">
        <v>0.26855865427887443</v>
      </c>
      <c r="FP70" s="286">
        <v>0.30014324415774679</v>
      </c>
      <c r="FQ70" s="286">
        <v>0.34144626108401721</v>
      </c>
      <c r="FR70" s="286">
        <v>0.32799592541992617</v>
      </c>
      <c r="FS70" s="286">
        <v>0.2812528930683752</v>
      </c>
      <c r="FT70" s="286">
        <v>0.36173783520625896</v>
      </c>
      <c r="FU70" s="286">
        <v>0.35711232227784229</v>
      </c>
      <c r="FV70" s="286">
        <v>0.44919787697607155</v>
      </c>
      <c r="FW70" s="286">
        <v>0.47428354889830965</v>
      </c>
      <c r="FX70" s="286">
        <v>0.48410044732711138</v>
      </c>
      <c r="FY70" s="286">
        <v>0.39624727564236384</v>
      </c>
      <c r="FZ70" s="286">
        <v>0.42310399523255565</v>
      </c>
      <c r="GA70" s="286">
        <v>0.42882920223456406</v>
      </c>
      <c r="GB70" s="286">
        <v>0.41144262708729618</v>
      </c>
      <c r="GC70" s="286">
        <v>0.35761693742921252</v>
      </c>
      <c r="GD70" s="286">
        <v>0.3513608265346061</v>
      </c>
      <c r="GE70" s="286">
        <v>0.40510699187581906</v>
      </c>
      <c r="GF70" s="286">
        <v>0.42475728048269962</v>
      </c>
      <c r="GG70" s="286">
        <v>0.51833811013300446</v>
      </c>
      <c r="GH70" s="286">
        <v>0.52121555490432614</v>
      </c>
      <c r="GI70" s="286">
        <v>0.55299476720934937</v>
      </c>
      <c r="GJ70" s="286">
        <v>0.58051176485381117</v>
      </c>
      <c r="GK70" s="286">
        <v>0.55451841559899873</v>
      </c>
      <c r="GL70" s="286">
        <v>0.47294690400843259</v>
      </c>
      <c r="GM70" s="286">
        <v>0.57253365196758543</v>
      </c>
      <c r="GN70" s="286">
        <v>0.52269986405297553</v>
      </c>
      <c r="GO70" s="286">
        <v>0.45400647548004203</v>
      </c>
      <c r="GP70" s="286">
        <v>0.45817556737671028</v>
      </c>
      <c r="GQ70" s="286">
        <v>0.44981664769918728</v>
      </c>
      <c r="GR70" s="286">
        <v>0.4879906633273941</v>
      </c>
      <c r="GS70" s="286">
        <v>0.50171984173147488</v>
      </c>
      <c r="GT70" s="286">
        <v>0.46898270856998614</v>
      </c>
      <c r="GU70" s="286">
        <v>0.49204015836159232</v>
      </c>
      <c r="GV70" s="286">
        <v>0.40434774332324441</v>
      </c>
      <c r="GW70" s="286">
        <v>0.44963577328779797</v>
      </c>
      <c r="GX70" s="286">
        <v>0.39431658944870163</v>
      </c>
      <c r="GY70" s="286">
        <v>0.41257123773535898</v>
      </c>
      <c r="GZ70" s="286">
        <v>0.45477982452492827</v>
      </c>
      <c r="HA70" s="286">
        <v>0.49150298219305888</v>
      </c>
      <c r="HB70" s="286">
        <v>0.500405114920355</v>
      </c>
      <c r="HC70" s="286">
        <v>0.44286024017629755</v>
      </c>
      <c r="HD70" s="286">
        <v>0.41675947585236095</v>
      </c>
      <c r="HE70" s="286">
        <v>0.38178700909042201</v>
      </c>
      <c r="HF70" s="286">
        <v>0.39218365868714294</v>
      </c>
      <c r="HG70" s="286">
        <v>0.4083681109061274</v>
      </c>
      <c r="HH70" s="286">
        <v>0.38369192886649944</v>
      </c>
      <c r="HI70" s="286">
        <v>0.46455766957552286</v>
      </c>
      <c r="HJ70" s="286">
        <v>0.41061309625305836</v>
      </c>
      <c r="HK70" s="286">
        <v>0.43540594198569849</v>
      </c>
      <c r="HL70" s="286">
        <v>0.41504871825607481</v>
      </c>
      <c r="HM70" s="286">
        <v>0.38849954730211322</v>
      </c>
      <c r="HN70" s="286">
        <v>0.39842902073248987</v>
      </c>
      <c r="HO70" s="286">
        <v>0.40185958278347378</v>
      </c>
      <c r="HP70" s="286">
        <v>0.3694993770490696</v>
      </c>
      <c r="HQ70" s="286">
        <v>0.35039138469204845</v>
      </c>
      <c r="HR70" s="286">
        <v>0.3771676255515537</v>
      </c>
      <c r="HS70" s="286">
        <v>0.40994704279422101</v>
      </c>
      <c r="HT70" s="286">
        <v>0.40802548331509503</v>
      </c>
      <c r="HU70" s="286">
        <v>0.39084515465397218</v>
      </c>
      <c r="HV70" s="286">
        <v>0.3619265802256284</v>
      </c>
      <c r="HW70" s="286">
        <v>0.38289366436805405</v>
      </c>
    </row>
    <row r="71" spans="1:231">
      <c r="A71" s="39" t="s">
        <v>324</v>
      </c>
      <c r="B71" s="286">
        <v>9.720162610665907E-2</v>
      </c>
      <c r="C71" s="286">
        <v>0.12633686337611796</v>
      </c>
      <c r="D71" s="286">
        <v>0.12730673984736823</v>
      </c>
      <c r="E71" s="286">
        <v>0.10129541718388298</v>
      </c>
      <c r="F71" s="286">
        <v>8.2720266683992461E-2</v>
      </c>
      <c r="G71" s="286">
        <v>5.0508480907981004E-2</v>
      </c>
      <c r="H71" s="286">
        <v>4.771806938820182E-2</v>
      </c>
      <c r="I71" s="286">
        <v>5.3852044547824662E-2</v>
      </c>
      <c r="J71" s="286">
        <v>7.294125213029358E-2</v>
      </c>
      <c r="K71" s="286">
        <v>6.3669604244546305E-2</v>
      </c>
      <c r="L71" s="286">
        <v>5.7047591327998123E-2</v>
      </c>
      <c r="M71" s="286">
        <v>6.8776879703278088E-2</v>
      </c>
      <c r="N71" s="286">
        <v>7.1337171441488892E-2</v>
      </c>
      <c r="O71" s="286">
        <v>0.10934143667465503</v>
      </c>
      <c r="P71" s="286">
        <v>8.3726252407720775E-2</v>
      </c>
      <c r="Q71" s="286">
        <v>6.4686205776374461E-2</v>
      </c>
      <c r="R71" s="286">
        <v>7.7647562232990477E-2</v>
      </c>
      <c r="S71" s="286">
        <v>4.6728132611690766E-2</v>
      </c>
      <c r="T71" s="286">
        <v>3.7600579819868064E-2</v>
      </c>
      <c r="U71" s="286">
        <v>8.5294549652508461E-2</v>
      </c>
      <c r="V71" s="286">
        <v>0.1208880396841971</v>
      </c>
      <c r="W71" s="286">
        <v>7.6051879189370633E-2</v>
      </c>
      <c r="X71" s="286">
        <v>8.9507064746231879E-2</v>
      </c>
      <c r="Y71" s="286">
        <v>5.9210807782066797E-2</v>
      </c>
      <c r="Z71" s="286">
        <v>8.6100958334220962E-2</v>
      </c>
      <c r="AA71" s="286">
        <v>9.6479395564934206E-2</v>
      </c>
      <c r="AB71" s="286">
        <v>0.14709067983159155</v>
      </c>
      <c r="AC71" s="286">
        <v>9.0657654524906553E-2</v>
      </c>
      <c r="AD71" s="286">
        <v>9.6639629124395887E-2</v>
      </c>
      <c r="AE71" s="286">
        <v>6.9026900983904904E-2</v>
      </c>
      <c r="AF71" s="286">
        <v>6.5367499559713577E-2</v>
      </c>
      <c r="AG71" s="286">
        <v>9.1006543584176244E-2</v>
      </c>
      <c r="AH71" s="286">
        <v>7.2340923927195933E-2</v>
      </c>
      <c r="AI71" s="286">
        <v>0.11056467954785415</v>
      </c>
      <c r="AJ71" s="286">
        <v>0.12139653392028887</v>
      </c>
      <c r="AK71" s="286">
        <v>0.13084962845330281</v>
      </c>
      <c r="AL71" s="286">
        <v>9.6910175421630149E-2</v>
      </c>
      <c r="AM71" s="286">
        <v>0.13154190188398601</v>
      </c>
      <c r="AN71" s="286">
        <v>0.21204558855640873</v>
      </c>
      <c r="AO71" s="286">
        <v>0.12372046051302767</v>
      </c>
      <c r="AP71" s="286">
        <v>0.11583434251600783</v>
      </c>
      <c r="AQ71" s="286">
        <v>0.1362379249364187</v>
      </c>
      <c r="AR71" s="286">
        <v>0.15028216452349497</v>
      </c>
      <c r="AS71" s="286">
        <v>0.16963820061320012</v>
      </c>
      <c r="AT71" s="286">
        <v>0.17540875960870486</v>
      </c>
      <c r="AU71" s="286">
        <v>0.11694071762425087</v>
      </c>
      <c r="AV71" s="286">
        <v>0.13441305746921553</v>
      </c>
      <c r="AW71" s="286">
        <v>0.14922092069387735</v>
      </c>
      <c r="AX71" s="286">
        <v>0.2155523753907698</v>
      </c>
      <c r="AY71" s="286">
        <v>0.17543668162323392</v>
      </c>
      <c r="AZ71" s="286">
        <v>0.20236038560928071</v>
      </c>
      <c r="BA71" s="286">
        <v>0.16575138976969531</v>
      </c>
      <c r="BB71" s="286">
        <v>0.14173075707452748</v>
      </c>
      <c r="BC71" s="286">
        <v>0.16310914273333765</v>
      </c>
      <c r="BD71" s="286">
        <v>0.11362811897705202</v>
      </c>
      <c r="BE71" s="286">
        <v>0.14724563604596586</v>
      </c>
      <c r="BF71" s="286">
        <v>0.14623320436623455</v>
      </c>
      <c r="BG71" s="286">
        <v>0.10844943705513957</v>
      </c>
      <c r="BH71" s="286">
        <v>0.13634584151135046</v>
      </c>
      <c r="BI71" s="286">
        <v>0.15298141027414314</v>
      </c>
      <c r="BJ71" s="286">
        <v>0.14608384240643366</v>
      </c>
      <c r="BK71" s="286">
        <v>0.176665063052452</v>
      </c>
      <c r="BL71" s="286">
        <v>0.18317968300281667</v>
      </c>
      <c r="BM71" s="286">
        <v>0.16986951879175413</v>
      </c>
      <c r="BN71" s="286">
        <v>0.20245041481740794</v>
      </c>
      <c r="BO71" s="286">
        <v>0.16624813542621761</v>
      </c>
      <c r="BP71" s="286">
        <v>0.18187682863716251</v>
      </c>
      <c r="BQ71" s="286">
        <v>0.15386416153723517</v>
      </c>
      <c r="BR71" s="286">
        <v>0.12996109438276593</v>
      </c>
      <c r="BS71" s="286">
        <v>0.20746503128843216</v>
      </c>
      <c r="BT71" s="286">
        <v>0.14189510130827085</v>
      </c>
      <c r="BU71" s="286">
        <v>0.12042577273837839</v>
      </c>
      <c r="BV71" s="286">
        <v>0.15275713015506245</v>
      </c>
      <c r="BW71" s="286">
        <v>0.20141304153515821</v>
      </c>
      <c r="BX71" s="286">
        <v>0.18736840340909999</v>
      </c>
      <c r="BY71" s="286">
        <v>0.23069535111955855</v>
      </c>
      <c r="BZ71" s="286">
        <v>0.22601728051712477</v>
      </c>
      <c r="CA71" s="286">
        <v>0.19664841887305592</v>
      </c>
      <c r="CB71" s="286">
        <v>0.21827934603120375</v>
      </c>
      <c r="CC71" s="286">
        <v>0.22777785383496227</v>
      </c>
      <c r="CD71" s="286">
        <v>0.18727185170573954</v>
      </c>
      <c r="CE71" s="286">
        <v>0.18438545710600274</v>
      </c>
      <c r="CF71" s="286">
        <v>0.21008180055255624</v>
      </c>
      <c r="CG71" s="286">
        <v>0.12042577273837839</v>
      </c>
      <c r="CH71" s="286">
        <v>0.18991928319415183</v>
      </c>
      <c r="CI71" s="286">
        <v>0.17016413759312898</v>
      </c>
      <c r="CJ71" s="286">
        <v>0.18948840224448982</v>
      </c>
      <c r="CK71" s="286">
        <v>0.2359322094349468</v>
      </c>
      <c r="CL71" s="286">
        <v>0.2049736430149488</v>
      </c>
      <c r="CM71" s="286">
        <v>0.25616910886763766</v>
      </c>
      <c r="CN71" s="286">
        <v>0.20129190832811314</v>
      </c>
      <c r="CO71" s="286">
        <v>0.20508094502461938</v>
      </c>
      <c r="CP71" s="286">
        <v>0.19825191520911101</v>
      </c>
      <c r="CQ71" s="286">
        <v>0.20134783377405072</v>
      </c>
      <c r="CR71" s="286">
        <v>0.21590447925799028</v>
      </c>
      <c r="CS71" s="286">
        <v>0.28182764389150822</v>
      </c>
      <c r="CT71" s="286">
        <v>0.30542788363947854</v>
      </c>
      <c r="CU71" s="286">
        <v>0.28309200160963599</v>
      </c>
      <c r="CV71" s="286">
        <v>0.26266852555224735</v>
      </c>
      <c r="CW71" s="286">
        <v>0.2665478739807991</v>
      </c>
      <c r="CX71" s="286">
        <v>0.28414644368538949</v>
      </c>
      <c r="CY71" s="286">
        <v>0.19737477079801119</v>
      </c>
      <c r="CZ71" s="286">
        <v>0.21291055083204719</v>
      </c>
      <c r="DA71" s="286">
        <v>0.1931849875492706</v>
      </c>
      <c r="DB71" s="286">
        <v>0.2034132820933601</v>
      </c>
      <c r="DC71" s="286">
        <v>0.18340811088898848</v>
      </c>
      <c r="DD71" s="286">
        <v>0.15537983168017583</v>
      </c>
      <c r="DE71" s="286">
        <v>0.16854760959564452</v>
      </c>
      <c r="DF71" s="286">
        <v>0.15833729146342734</v>
      </c>
      <c r="DG71" s="286">
        <v>0.15941556666750054</v>
      </c>
      <c r="DH71" s="286">
        <v>0.13356490368181076</v>
      </c>
      <c r="DI71" s="286">
        <v>0.19773940688557734</v>
      </c>
      <c r="DJ71" s="286">
        <v>0.18826890915274841</v>
      </c>
      <c r="DK71" s="286">
        <v>0.17352174135374232</v>
      </c>
      <c r="DL71" s="286">
        <v>0.18060936273583014</v>
      </c>
      <c r="DM71" s="286">
        <v>0.19189999999999999</v>
      </c>
      <c r="DN71" s="286">
        <v>0.19911208722894325</v>
      </c>
      <c r="DO71" s="286">
        <v>0.13740531180968327</v>
      </c>
      <c r="DP71" s="286">
        <v>0.12498329727546659</v>
      </c>
      <c r="DQ71" s="286">
        <v>0.17958242915191458</v>
      </c>
      <c r="DR71" s="286">
        <v>0.21170516023430538</v>
      </c>
      <c r="DS71" s="286">
        <v>0.18009943488137825</v>
      </c>
      <c r="DT71" s="286">
        <v>0.19359387638437217</v>
      </c>
      <c r="DU71" s="286">
        <v>0.221</v>
      </c>
      <c r="DV71" s="286">
        <v>0.24384965998805039</v>
      </c>
      <c r="DW71" s="286">
        <v>0.25398594743202074</v>
      </c>
      <c r="DX71" s="286">
        <v>0.22097514853158659</v>
      </c>
      <c r="DY71" s="286">
        <v>0.2120756686732537</v>
      </c>
      <c r="DZ71" s="286">
        <v>0.21465039914489586</v>
      </c>
      <c r="EA71" s="286">
        <v>0.25408594265944051</v>
      </c>
      <c r="EB71" s="286">
        <v>0.28724689642101275</v>
      </c>
      <c r="EC71" s="286">
        <v>0.26612146555618621</v>
      </c>
      <c r="ED71" s="286">
        <v>0.21029672608661848</v>
      </c>
      <c r="EE71" s="286">
        <v>0.25047601013496351</v>
      </c>
      <c r="EF71" s="286">
        <v>0.24059622985993162</v>
      </c>
      <c r="EG71" s="286">
        <v>0.2478891976858143</v>
      </c>
      <c r="EH71" s="286">
        <v>0.3214864143965574</v>
      </c>
      <c r="EI71" s="286">
        <v>0.31890445395440309</v>
      </c>
      <c r="EJ71" s="286">
        <v>0.26715037183372631</v>
      </c>
      <c r="EK71" s="286">
        <v>0.27363173400230206</v>
      </c>
      <c r="EL71" s="286">
        <v>0.33962122069155543</v>
      </c>
      <c r="EM71" s="286">
        <v>0.24485540612520432</v>
      </c>
      <c r="EN71" s="286">
        <v>0.27945030944825477</v>
      </c>
      <c r="EO71" s="286">
        <v>0.25000017393458113</v>
      </c>
      <c r="EP71" s="286">
        <v>0.25890204479747875</v>
      </c>
      <c r="EQ71" s="286">
        <v>0.29058606566444678</v>
      </c>
      <c r="ER71" s="286">
        <v>0.25029501380143432</v>
      </c>
      <c r="ES71" s="286">
        <v>0.27576503201918162</v>
      </c>
      <c r="ET71" s="286">
        <v>0.24395417829773974</v>
      </c>
      <c r="EU71" s="286">
        <v>0.28417753751238739</v>
      </c>
      <c r="EV71" s="286">
        <v>0.24594878098413733</v>
      </c>
      <c r="EW71" s="286">
        <v>0.26495783083441982</v>
      </c>
      <c r="EX71" s="286">
        <v>0.26048420836902375</v>
      </c>
      <c r="EY71" s="286">
        <v>0.2752667788731748</v>
      </c>
      <c r="EZ71" s="286">
        <v>0.3028000389150251</v>
      </c>
      <c r="FA71" s="286">
        <v>0.27242800962373054</v>
      </c>
      <c r="FB71" s="286">
        <v>0.26043477093532136</v>
      </c>
      <c r="FC71" s="286">
        <v>0.2389385029810657</v>
      </c>
      <c r="FD71" s="286">
        <v>0.24866200550500395</v>
      </c>
      <c r="FE71" s="286">
        <v>0.25827188796586792</v>
      </c>
      <c r="FF71" s="286">
        <v>0.28541730956671701</v>
      </c>
      <c r="FG71" s="286">
        <v>0.28101804076619957</v>
      </c>
      <c r="FH71" s="286">
        <v>0.31654712403472485</v>
      </c>
      <c r="FI71" s="286">
        <v>0.24535604840952163</v>
      </c>
      <c r="FJ71" s="286">
        <v>0.25958941392449342</v>
      </c>
      <c r="FK71" s="286">
        <v>0.30111281764681813</v>
      </c>
      <c r="FL71" s="286">
        <v>0.30429632691862563</v>
      </c>
      <c r="FM71" s="286">
        <v>0.30475956656735059</v>
      </c>
      <c r="FN71" s="286">
        <v>0.33112591383374523</v>
      </c>
      <c r="FO71" s="286">
        <v>0.41317534371330195</v>
      </c>
      <c r="FP71" s="286">
        <v>0.34460653503468075</v>
      </c>
      <c r="FQ71" s="286">
        <v>0.33928087563094894</v>
      </c>
      <c r="FR71" s="286">
        <v>0.27558809913681254</v>
      </c>
      <c r="FS71" s="286">
        <v>0.27547928300579427</v>
      </c>
      <c r="FT71" s="286">
        <v>0.26517741737848383</v>
      </c>
      <c r="FU71" s="286">
        <v>0.31532100876484492</v>
      </c>
      <c r="FV71" s="286">
        <v>0.25469084520005952</v>
      </c>
      <c r="FW71" s="286">
        <v>0.18826046441618219</v>
      </c>
      <c r="FX71" s="286">
        <v>0.17086153714334676</v>
      </c>
      <c r="FY71" s="286">
        <v>0.20526917906023232</v>
      </c>
      <c r="FZ71" s="286">
        <v>0.19160259818580186</v>
      </c>
      <c r="GA71" s="286">
        <v>0.17844528007242108</v>
      </c>
      <c r="GB71" s="286">
        <v>0.24027354097035294</v>
      </c>
      <c r="GC71" s="286">
        <v>0.22298586725160932</v>
      </c>
      <c r="GD71" s="286">
        <v>0.26568406690750684</v>
      </c>
      <c r="GE71" s="286">
        <v>0.28095398763159402</v>
      </c>
      <c r="GF71" s="286">
        <v>0.31750478733892773</v>
      </c>
      <c r="GG71" s="286">
        <v>0.25423167319707551</v>
      </c>
      <c r="GH71" s="286">
        <v>0.22208089083187407</v>
      </c>
      <c r="GI71" s="286">
        <v>0.16502228885658701</v>
      </c>
      <c r="GJ71" s="286">
        <v>0.15667794729513829</v>
      </c>
      <c r="GK71" s="286">
        <v>0.17068932705509007</v>
      </c>
      <c r="GL71" s="286">
        <v>0.21338981918756331</v>
      </c>
      <c r="GM71" s="286">
        <v>0.16138787113434172</v>
      </c>
      <c r="GN71" s="286">
        <v>0.19714511248519931</v>
      </c>
      <c r="GO71" s="286">
        <v>0.22518390727792931</v>
      </c>
      <c r="GP71" s="286">
        <v>0.23598689865037514</v>
      </c>
      <c r="GQ71" s="286">
        <v>0.24756967195840182</v>
      </c>
      <c r="GR71" s="286">
        <v>0.21746805055426111</v>
      </c>
      <c r="GS71" s="286">
        <v>0.22888616012121474</v>
      </c>
      <c r="GT71" s="286">
        <v>0.26157074340527575</v>
      </c>
      <c r="GU71" s="286">
        <v>0.21052402986819904</v>
      </c>
      <c r="GV71" s="286">
        <v>0.28291930786362857</v>
      </c>
      <c r="GW71" s="286">
        <v>0.30079911172423074</v>
      </c>
      <c r="GX71" s="286">
        <v>0.30613661898930733</v>
      </c>
      <c r="GY71" s="286">
        <v>0.31302239717491936</v>
      </c>
      <c r="GZ71" s="286">
        <v>0.27134184373570625</v>
      </c>
      <c r="HA71" s="286">
        <v>0.26492713102866416</v>
      </c>
      <c r="HB71" s="286">
        <v>0.26430579286777267</v>
      </c>
      <c r="HC71" s="286">
        <v>0.26818068558003771</v>
      </c>
      <c r="HD71" s="286">
        <v>0.28317635125344154</v>
      </c>
      <c r="HE71" s="286">
        <v>0.30883503295054737</v>
      </c>
      <c r="HF71" s="286">
        <v>0.30902129815634821</v>
      </c>
      <c r="HG71" s="286">
        <v>0.29036914975551215</v>
      </c>
      <c r="HH71" s="286">
        <v>0.3096621476221218</v>
      </c>
      <c r="HI71" s="286">
        <v>0.21997244884556996</v>
      </c>
      <c r="HJ71" s="286">
        <v>0.27896454502555723</v>
      </c>
      <c r="HK71" s="286">
        <v>0.25547376003654443</v>
      </c>
      <c r="HL71" s="286">
        <v>0.27056869359727381</v>
      </c>
      <c r="HM71" s="286">
        <v>0.2860703897054574</v>
      </c>
      <c r="HN71" s="286">
        <v>0.29572516181165676</v>
      </c>
      <c r="HO71" s="286">
        <v>0.28648741244543702</v>
      </c>
      <c r="HP71" s="286">
        <v>0.27645177954627564</v>
      </c>
      <c r="HQ71" s="286">
        <v>0.30057375404015585</v>
      </c>
      <c r="HR71" s="286">
        <v>0.27464645992173004</v>
      </c>
      <c r="HS71" s="286">
        <v>0.267836638160037</v>
      </c>
      <c r="HT71" s="286">
        <v>0.29781895022829324</v>
      </c>
      <c r="HU71" s="286">
        <v>0.33480551635050115</v>
      </c>
      <c r="HV71" s="286">
        <v>0.32887744739141728</v>
      </c>
      <c r="HW71" s="286">
        <v>0.29829027208155978</v>
      </c>
    </row>
    <row r="72" spans="1:231">
      <c r="A72" s="39" t="s">
        <v>321</v>
      </c>
      <c r="B72" s="286">
        <v>0</v>
      </c>
      <c r="C72" s="286">
        <v>4.6776185308535715E-5</v>
      </c>
      <c r="D72" s="286">
        <v>1.5663507673258485E-4</v>
      </c>
      <c r="E72" s="286">
        <v>0</v>
      </c>
      <c r="F72" s="286">
        <v>0</v>
      </c>
      <c r="G72" s="286">
        <v>0</v>
      </c>
      <c r="H72" s="286">
        <v>0</v>
      </c>
      <c r="I72" s="286">
        <v>1.9120879330998674E-5</v>
      </c>
      <c r="J72" s="286">
        <v>0</v>
      </c>
      <c r="K72" s="286">
        <v>0</v>
      </c>
      <c r="L72" s="286">
        <v>0</v>
      </c>
      <c r="M72" s="286">
        <v>2.5727333147524816E-4</v>
      </c>
      <c r="N72" s="286">
        <v>1.0369528518277331E-4</v>
      </c>
      <c r="O72" s="286">
        <v>0</v>
      </c>
      <c r="P72" s="286">
        <v>0</v>
      </c>
      <c r="Q72" s="286">
        <v>0</v>
      </c>
      <c r="R72" s="286">
        <v>0</v>
      </c>
      <c r="S72" s="286">
        <v>0</v>
      </c>
      <c r="T72" s="286">
        <v>0</v>
      </c>
      <c r="U72" s="286">
        <v>0</v>
      </c>
      <c r="V72" s="286">
        <v>0</v>
      </c>
      <c r="W72" s="286">
        <v>0</v>
      </c>
      <c r="X72" s="286">
        <v>0</v>
      </c>
      <c r="Y72" s="286">
        <v>0</v>
      </c>
      <c r="Z72" s="286">
        <v>0</v>
      </c>
      <c r="AA72" s="286">
        <v>0</v>
      </c>
      <c r="AB72" s="286">
        <v>0</v>
      </c>
      <c r="AC72" s="286">
        <v>0</v>
      </c>
      <c r="AD72" s="286">
        <v>0</v>
      </c>
      <c r="AE72" s="286">
        <v>0</v>
      </c>
      <c r="AF72" s="286">
        <v>0</v>
      </c>
      <c r="AG72" s="286">
        <v>0</v>
      </c>
      <c r="AH72" s="286">
        <v>0</v>
      </c>
      <c r="AI72" s="286">
        <v>4.3719382769754058E-6</v>
      </c>
      <c r="AJ72" s="286">
        <v>7.9128218045717639E-6</v>
      </c>
      <c r="AK72" s="286">
        <v>0</v>
      </c>
      <c r="AL72" s="286">
        <v>0</v>
      </c>
      <c r="AM72" s="286">
        <v>0</v>
      </c>
      <c r="AN72" s="286">
        <v>1.2267299550280798E-5</v>
      </c>
      <c r="AO72" s="286">
        <v>7.5742274288022624E-6</v>
      </c>
      <c r="AP72" s="286">
        <v>3.5513759806236927E-5</v>
      </c>
      <c r="AQ72" s="286">
        <v>2.6903223723621388E-5</v>
      </c>
      <c r="AR72" s="286">
        <v>2.4802038396862378E-5</v>
      </c>
      <c r="AS72" s="286">
        <v>3.3008311492833893E-5</v>
      </c>
      <c r="AT72" s="286">
        <v>2.0241636560605888E-5</v>
      </c>
      <c r="AU72" s="286">
        <v>0</v>
      </c>
      <c r="AV72" s="286">
        <v>8.5696925965568684E-6</v>
      </c>
      <c r="AW72" s="286">
        <v>1.1545764234339758E-5</v>
      </c>
      <c r="AX72" s="286">
        <v>0</v>
      </c>
      <c r="AY72" s="286">
        <v>1.8344113557400566E-5</v>
      </c>
      <c r="AZ72" s="286">
        <v>9.7111232176447233E-6</v>
      </c>
      <c r="BA72" s="286">
        <v>1.7140016797216462E-5</v>
      </c>
      <c r="BB72" s="286">
        <v>5.2677047556838537E-5</v>
      </c>
      <c r="BC72" s="286">
        <v>3.5171934484534194E-5</v>
      </c>
      <c r="BD72" s="286">
        <v>6.1694729542644631E-6</v>
      </c>
      <c r="BE72" s="286">
        <v>8.9233289727999094E-6</v>
      </c>
      <c r="BF72" s="286">
        <v>0</v>
      </c>
      <c r="BG72" s="286">
        <v>8.5077149022197697E-5</v>
      </c>
      <c r="BH72" s="286">
        <v>4.7613253413605753E-5</v>
      </c>
      <c r="BI72" s="286">
        <v>9.6821488837865505E-5</v>
      </c>
      <c r="BJ72" s="286">
        <v>6.0412155892360039E-5</v>
      </c>
      <c r="BK72" s="286">
        <v>0</v>
      </c>
      <c r="BL72" s="286">
        <v>1.4830406067503613E-4</v>
      </c>
      <c r="BM72" s="286">
        <v>5.1683913588631192E-5</v>
      </c>
      <c r="BN72" s="286">
        <v>3.2074691876763534E-5</v>
      </c>
      <c r="BO72" s="286">
        <v>1.3684945191794507E-5</v>
      </c>
      <c r="BP72" s="286">
        <v>2.562013537679533E-5</v>
      </c>
      <c r="BQ72" s="286">
        <v>2.2906064976260155E-5</v>
      </c>
      <c r="BR72" s="286">
        <v>2.093951411951437E-5</v>
      </c>
      <c r="BS72" s="286">
        <v>1.4536982568219636E-5</v>
      </c>
      <c r="BT72" s="286">
        <v>2.3702276651076889E-5</v>
      </c>
      <c r="BU72" s="286">
        <v>4.155177600601005E-5</v>
      </c>
      <c r="BV72" s="286">
        <v>2.1237554792891366E-5</v>
      </c>
      <c r="BW72" s="286">
        <v>5.2967539505508291E-5</v>
      </c>
      <c r="BX72" s="286">
        <v>1.995399407126928E-5</v>
      </c>
      <c r="BY72" s="286">
        <v>1.5536836544711132E-5</v>
      </c>
      <c r="BZ72" s="286">
        <v>1.2907467227940707E-5</v>
      </c>
      <c r="CA72" s="286">
        <v>4.6924309113639314E-5</v>
      </c>
      <c r="CB72" s="286">
        <v>1.4828417416391451E-5</v>
      </c>
      <c r="CC72" s="286">
        <v>4.0448593571287224E-5</v>
      </c>
      <c r="CD72" s="286">
        <v>4.5660098918038298E-5</v>
      </c>
      <c r="CE72" s="286">
        <v>4.5660098918038298E-5</v>
      </c>
      <c r="CF72" s="286">
        <v>2.1372727544743806E-4</v>
      </c>
      <c r="CG72" s="286">
        <v>4.155177600601005E-5</v>
      </c>
      <c r="CH72" s="286">
        <v>2.7589829726606859E-5</v>
      </c>
      <c r="CI72" s="286">
        <v>6.0524836799100775E-5</v>
      </c>
      <c r="CJ72" s="286">
        <v>1.7715512490092437E-4</v>
      </c>
      <c r="CK72" s="286">
        <v>3.4890834332891125E-5</v>
      </c>
      <c r="CL72" s="286">
        <v>3.0010023347798164E-5</v>
      </c>
      <c r="CM72" s="286">
        <v>4.6017521017735767E-5</v>
      </c>
      <c r="CN72" s="286">
        <v>2.856825267217047E-5</v>
      </c>
      <c r="CO72" s="286">
        <v>1.0775019441213649E-4</v>
      </c>
      <c r="CP72" s="286">
        <v>1.2581889689356211E-4</v>
      </c>
      <c r="CQ72" s="286">
        <v>0</v>
      </c>
      <c r="CR72" s="286">
        <v>2.76487845377464E-3</v>
      </c>
      <c r="CS72" s="286">
        <v>9.6421889353900698E-4</v>
      </c>
      <c r="CT72" s="286">
        <v>1.7438871523648156E-5</v>
      </c>
      <c r="CU72" s="286">
        <v>1.0230737226924571E-5</v>
      </c>
      <c r="CV72" s="286">
        <v>3.4200830350047419E-4</v>
      </c>
      <c r="CW72" s="286">
        <v>6.0164916720226657E-4</v>
      </c>
      <c r="CX72" s="286">
        <v>3.8602245768366671E-5</v>
      </c>
      <c r="CY72" s="286">
        <v>3.0965194644831597E-5</v>
      </c>
      <c r="CZ72" s="286">
        <v>1.3430080048649121E-5</v>
      </c>
      <c r="DA72" s="286">
        <v>2.4991427940216505E-6</v>
      </c>
      <c r="DB72" s="286">
        <v>1.2633129497788887E-5</v>
      </c>
      <c r="DC72" s="286">
        <v>5.5950284814924854E-6</v>
      </c>
      <c r="DD72" s="286">
        <v>1.6515976730089854E-5</v>
      </c>
      <c r="DE72" s="286">
        <v>2.246013746727137E-5</v>
      </c>
      <c r="DF72" s="286">
        <v>2.8441653370193717E-5</v>
      </c>
      <c r="DG72" s="286">
        <v>7.8753362073677934E-5</v>
      </c>
      <c r="DH72" s="286">
        <v>2.3665402758860064E-5</v>
      </c>
      <c r="DI72" s="286">
        <v>2.7538242145034177E-5</v>
      </c>
      <c r="DJ72" s="286">
        <v>2.5156523891653869E-6</v>
      </c>
      <c r="DK72" s="286">
        <v>1.8078409678457406E-5</v>
      </c>
      <c r="DL72" s="286">
        <v>2.1007239858754959E-5</v>
      </c>
      <c r="DM72" s="286">
        <v>0</v>
      </c>
      <c r="DN72" s="286">
        <v>3.8853852257204325E-5</v>
      </c>
      <c r="DO72" s="286">
        <v>2.962545753905158E-5</v>
      </c>
      <c r="DP72" s="286">
        <v>0</v>
      </c>
      <c r="DQ72" s="286">
        <v>7.8044790685822507E-6</v>
      </c>
      <c r="DR72" s="286">
        <v>7.325247968800304E-6</v>
      </c>
      <c r="DS72" s="286">
        <v>0</v>
      </c>
      <c r="DT72" s="286">
        <v>1.317790781737212E-6</v>
      </c>
      <c r="DU72" s="286">
        <v>0</v>
      </c>
      <c r="DV72" s="286">
        <v>1.7920832214774722E-6</v>
      </c>
      <c r="DW72" s="286">
        <v>4.074152841029001E-6</v>
      </c>
      <c r="DX72" s="286">
        <v>3.0236976253995439E-6</v>
      </c>
      <c r="DY72" s="286">
        <v>1.7835448369795432E-5</v>
      </c>
      <c r="DZ72" s="286">
        <v>0</v>
      </c>
      <c r="EA72" s="286">
        <v>1.6710738454216588E-6</v>
      </c>
      <c r="EB72" s="286">
        <v>4.9357172189405187E-6</v>
      </c>
      <c r="EC72" s="286">
        <v>0</v>
      </c>
      <c r="ED72" s="286">
        <v>0</v>
      </c>
      <c r="EE72" s="286">
        <v>0</v>
      </c>
      <c r="EF72" s="286">
        <v>0</v>
      </c>
      <c r="EG72" s="286">
        <v>0</v>
      </c>
      <c r="EH72" s="286">
        <v>0</v>
      </c>
      <c r="EI72" s="286">
        <v>1.1933857786603528E-5</v>
      </c>
      <c r="EJ72" s="286">
        <v>2.0166706058965836E-6</v>
      </c>
      <c r="EK72" s="286">
        <v>2.0453011938888831E-4</v>
      </c>
      <c r="EL72" s="286">
        <v>3.4702003485469231E-5</v>
      </c>
      <c r="EM72" s="286">
        <v>3.4702003485469231E-5</v>
      </c>
      <c r="EN72" s="286">
        <v>0</v>
      </c>
      <c r="EO72" s="286">
        <v>0</v>
      </c>
      <c r="EP72" s="286">
        <v>0</v>
      </c>
      <c r="EQ72" s="286">
        <v>0</v>
      </c>
      <c r="ER72" s="286">
        <v>9.3064290673282922E-7</v>
      </c>
      <c r="ES72" s="286">
        <v>5.82061109431757E-6</v>
      </c>
      <c r="ET72" s="286">
        <v>4.7788019989410177E-6</v>
      </c>
      <c r="EU72" s="286">
        <v>5.9034339881947059E-6</v>
      </c>
      <c r="EV72" s="286">
        <v>0</v>
      </c>
      <c r="EW72" s="286">
        <v>2.0007799403985844E-5</v>
      </c>
      <c r="EX72" s="286">
        <v>5.6614017517509301E-6</v>
      </c>
      <c r="EY72" s="286">
        <v>3.950050297307119E-6</v>
      </c>
      <c r="EZ72" s="286">
        <v>3.950050297307119E-6</v>
      </c>
      <c r="FA72" s="286">
        <v>5.1546740243800482E-6</v>
      </c>
      <c r="FB72" s="286">
        <v>8.9495869765610314E-7</v>
      </c>
      <c r="FC72" s="286">
        <v>1.2270966309380277E-5</v>
      </c>
      <c r="FD72" s="286">
        <v>4.2117239231815251E-7</v>
      </c>
      <c r="FE72" s="286">
        <v>3.5657251092181603E-7</v>
      </c>
      <c r="FF72" s="286">
        <v>3.902934538420748E-7</v>
      </c>
      <c r="FG72" s="286">
        <v>8.9675864346423244E-7</v>
      </c>
      <c r="FH72" s="286">
        <v>1.2882263270520372E-6</v>
      </c>
      <c r="FI72" s="286">
        <v>1.7111884631673813E-6</v>
      </c>
      <c r="FJ72" s="286">
        <v>1.2073220286597552E-6</v>
      </c>
      <c r="FK72" s="286">
        <v>4.4961420852837225E-7</v>
      </c>
      <c r="FL72" s="286">
        <v>4.7626894716939077E-7</v>
      </c>
      <c r="FM72" s="286">
        <v>0</v>
      </c>
      <c r="FN72" s="286">
        <v>0</v>
      </c>
      <c r="FO72" s="286">
        <v>2.6628960059222809E-7</v>
      </c>
      <c r="FP72" s="286">
        <v>0</v>
      </c>
      <c r="FQ72" s="286">
        <v>2.3318818146331181E-7</v>
      </c>
      <c r="FR72" s="286">
        <v>2.3318818146331181E-7</v>
      </c>
      <c r="FS72" s="286">
        <v>1.1691575289449999E-5</v>
      </c>
      <c r="FT72" s="286">
        <v>8.8935970054270714E-6</v>
      </c>
      <c r="FU72" s="286">
        <v>2.5981727783782048E-4</v>
      </c>
      <c r="FV72" s="505">
        <v>0</v>
      </c>
      <c r="FW72" s="505">
        <v>0</v>
      </c>
      <c r="FX72" s="505">
        <v>0</v>
      </c>
      <c r="FY72" s="505">
        <v>0</v>
      </c>
      <c r="FZ72" s="286">
        <v>1.0259283313231085E-5</v>
      </c>
      <c r="GA72" s="286">
        <v>9.2600617979484142E-6</v>
      </c>
      <c r="GB72" s="286">
        <v>9.4407337910468083E-6</v>
      </c>
      <c r="GC72" s="286">
        <v>3.8787667442666287E-6</v>
      </c>
      <c r="GD72" s="286">
        <v>0</v>
      </c>
      <c r="GE72" s="286">
        <v>1.3956675687331387E-6</v>
      </c>
      <c r="GF72" s="286">
        <v>4.4112775192033939E-7</v>
      </c>
      <c r="GG72" s="286">
        <v>7.538139015979268E-6</v>
      </c>
      <c r="GH72" s="286">
        <v>7.1934098357681986E-6</v>
      </c>
      <c r="GI72" s="286">
        <v>3.1023335753153523E-6</v>
      </c>
      <c r="GJ72" s="286">
        <v>4.6190016489835884E-6</v>
      </c>
      <c r="GK72" s="286">
        <v>1.0298054532729895E-6</v>
      </c>
      <c r="GL72" s="286">
        <v>4.3474978766425141E-6</v>
      </c>
      <c r="GM72" s="286">
        <v>5.6629310198372476E-6</v>
      </c>
      <c r="GN72" s="286">
        <v>0</v>
      </c>
      <c r="GO72" s="286">
        <v>0</v>
      </c>
      <c r="GP72" s="286">
        <v>7.7431144354882429E-6</v>
      </c>
      <c r="GQ72" s="286">
        <v>7.6636280381495412E-6</v>
      </c>
      <c r="GR72" s="286">
        <v>2.4919944677722817E-5</v>
      </c>
      <c r="GS72" s="286">
        <v>1.0771451345354273E-5</v>
      </c>
      <c r="GT72" s="286">
        <v>3.1553704404897136E-6</v>
      </c>
      <c r="GU72" s="286">
        <v>3.340961862920335E-6</v>
      </c>
      <c r="GV72" s="286">
        <v>7.6142615118116235E-6</v>
      </c>
      <c r="GW72" s="286">
        <v>3.3646809441294729E-6</v>
      </c>
      <c r="GX72" s="286">
        <v>0</v>
      </c>
      <c r="GY72" s="286">
        <v>6.1845022557971978E-6</v>
      </c>
      <c r="GZ72" s="286">
        <v>2.5988606594868808E-6</v>
      </c>
      <c r="HA72" s="286">
        <v>3.0791874640119965E-6</v>
      </c>
      <c r="HB72" s="286">
        <v>1.1023535247753955E-5</v>
      </c>
      <c r="HC72" s="286">
        <v>3.2360050869999966E-6</v>
      </c>
      <c r="HD72" s="286">
        <v>4.1401867224211814E-5</v>
      </c>
      <c r="HE72" s="286">
        <v>5.7150000892968764E-5</v>
      </c>
      <c r="HF72" s="286">
        <v>1.4272512211918262E-5</v>
      </c>
      <c r="HG72" s="286">
        <v>1.0746717773280077E-5</v>
      </c>
      <c r="HH72" s="286">
        <v>3.1749727481505785E-5</v>
      </c>
      <c r="HI72" s="286">
        <v>1.2217806842582722E-5</v>
      </c>
      <c r="HJ72" s="286">
        <v>1.1896311746814762E-5</v>
      </c>
      <c r="HK72" s="286">
        <v>4.5680552383294972E-5</v>
      </c>
      <c r="HL72" s="286">
        <v>1.3699333869890578E-4</v>
      </c>
      <c r="HM72" s="286">
        <v>3.8527479724913798E-5</v>
      </c>
      <c r="HN72" s="286">
        <v>8.3183471048190952E-5</v>
      </c>
      <c r="HO72" s="286">
        <v>1.586133387473353E-5</v>
      </c>
      <c r="HP72" s="286">
        <v>2.3634994648361925E-5</v>
      </c>
      <c r="HQ72" s="286">
        <v>1.0035504924318451E-4</v>
      </c>
      <c r="HR72" s="286">
        <v>6.2366496717963113E-5</v>
      </c>
      <c r="HS72" s="286">
        <v>7.540831890863597E-5</v>
      </c>
      <c r="HT72" s="286">
        <v>1.3207048790611674E-4</v>
      </c>
      <c r="HU72" s="286">
        <v>3.887280817166232E-5</v>
      </c>
      <c r="HV72" s="286">
        <v>4.3299245018618675E-5</v>
      </c>
      <c r="HW72" s="286">
        <v>5.4985574372841006E-5</v>
      </c>
    </row>
    <row r="73" spans="1:231">
      <c r="A73" s="39" t="s">
        <v>325</v>
      </c>
      <c r="B73" s="286">
        <v>0.70003823597153969</v>
      </c>
      <c r="C73" s="286">
        <v>0.60654211727725182</v>
      </c>
      <c r="D73" s="286">
        <v>0.64470811555724883</v>
      </c>
      <c r="E73" s="286">
        <v>0.71139916798067571</v>
      </c>
      <c r="F73" s="286">
        <v>0.75810397477097458</v>
      </c>
      <c r="G73" s="286">
        <v>0.80533943159492694</v>
      </c>
      <c r="H73" s="286">
        <v>0.79388934992790439</v>
      </c>
      <c r="I73" s="286">
        <v>0.81412210784749572</v>
      </c>
      <c r="J73" s="286">
        <v>0.76172674362519699</v>
      </c>
      <c r="K73" s="286">
        <v>0.76888775182259506</v>
      </c>
      <c r="L73" s="286">
        <v>0.74624073023264914</v>
      </c>
      <c r="M73" s="286">
        <v>0.71314752481615673</v>
      </c>
      <c r="N73" s="286">
        <v>0.72556472452310539</v>
      </c>
      <c r="O73" s="286">
        <v>0.74153111178920372</v>
      </c>
      <c r="P73" s="286">
        <v>0.77278581370047694</v>
      </c>
      <c r="Q73" s="286">
        <v>0.77159412331576782</v>
      </c>
      <c r="R73" s="286">
        <v>0.76217290267367999</v>
      </c>
      <c r="S73" s="286">
        <v>0.75710588959816194</v>
      </c>
      <c r="T73" s="286">
        <v>0.77066800850033157</v>
      </c>
      <c r="U73" s="286">
        <v>0.71417886602055836</v>
      </c>
      <c r="V73" s="286">
        <v>0.63662055105489124</v>
      </c>
      <c r="W73" s="286">
        <v>0.66971231994438596</v>
      </c>
      <c r="X73" s="286">
        <v>0.6451246406789457</v>
      </c>
      <c r="Y73" s="286">
        <v>0.63593430206641277</v>
      </c>
      <c r="Z73" s="286">
        <v>0.68367895042773541</v>
      </c>
      <c r="AA73" s="286">
        <v>0.71531562824005035</v>
      </c>
      <c r="AB73" s="286">
        <v>0.63833130302836016</v>
      </c>
      <c r="AC73" s="286">
        <v>0.66997218117012958</v>
      </c>
      <c r="AD73" s="286">
        <v>0.67989429625146225</v>
      </c>
      <c r="AE73" s="286">
        <v>0.74123300915657164</v>
      </c>
      <c r="AF73" s="286">
        <v>0.76339759367362103</v>
      </c>
      <c r="AG73" s="286">
        <v>0.74734053116559873</v>
      </c>
      <c r="AH73" s="286">
        <v>0.78167758030052426</v>
      </c>
      <c r="AI73" s="286">
        <v>0.68429632560447506</v>
      </c>
      <c r="AJ73" s="286">
        <v>0.72491470637496491</v>
      </c>
      <c r="AK73" s="286">
        <v>0.74506550273707295</v>
      </c>
      <c r="AL73" s="286">
        <v>0.74207712933445236</v>
      </c>
      <c r="AM73" s="286">
        <v>0.73177819185560666</v>
      </c>
      <c r="AN73" s="286">
        <v>0.67881838099451819</v>
      </c>
      <c r="AO73" s="286">
        <v>0.75757271258331649</v>
      </c>
      <c r="AP73" s="286">
        <v>0.73063567854365175</v>
      </c>
      <c r="AQ73" s="286">
        <v>0.69795392015840618</v>
      </c>
      <c r="AR73" s="286">
        <v>0.69197025739555451</v>
      </c>
      <c r="AS73" s="286">
        <v>0.68487766648213444</v>
      </c>
      <c r="AT73" s="286">
        <v>0.65855152468103229</v>
      </c>
      <c r="AU73" s="286">
        <v>0.61780041628716387</v>
      </c>
      <c r="AV73" s="286">
        <v>0.62258773865522665</v>
      </c>
      <c r="AW73" s="286">
        <v>0.63952911755146669</v>
      </c>
      <c r="AX73" s="286">
        <v>0.55270715169910556</v>
      </c>
      <c r="AY73" s="286">
        <v>0.54917047918493433</v>
      </c>
      <c r="AZ73" s="286">
        <v>0.59335059971041426</v>
      </c>
      <c r="BA73" s="286">
        <v>0.6459889504025047</v>
      </c>
      <c r="BB73" s="286">
        <v>0.67969510524874099</v>
      </c>
      <c r="BC73" s="286">
        <v>0.68727788923373012</v>
      </c>
      <c r="BD73" s="286">
        <v>0.70825302736037865</v>
      </c>
      <c r="BE73" s="286">
        <v>0.65017516494773608</v>
      </c>
      <c r="BF73" s="286">
        <v>0.69393982682475641</v>
      </c>
      <c r="BG73" s="286">
        <v>0.68931154507546877</v>
      </c>
      <c r="BH73" s="286">
        <v>0.68158213550731916</v>
      </c>
      <c r="BI73" s="286">
        <v>0.6927591357990539</v>
      </c>
      <c r="BJ73" s="286">
        <v>0.68833610423755032</v>
      </c>
      <c r="BK73" s="286">
        <v>0.64306105069909281</v>
      </c>
      <c r="BL73" s="286">
        <v>0.59543970506167254</v>
      </c>
      <c r="BM73" s="286">
        <v>0.63201260260548942</v>
      </c>
      <c r="BN73" s="286">
        <v>0.62577357283658497</v>
      </c>
      <c r="BO73" s="286">
        <v>0.64993636500485819</v>
      </c>
      <c r="BP73" s="286">
        <v>0.61807910472998939</v>
      </c>
      <c r="BQ73" s="286">
        <v>0.56103641697834183</v>
      </c>
      <c r="BR73" s="286">
        <v>0.59153080411922121</v>
      </c>
      <c r="BS73" s="286">
        <v>0.54699321898219799</v>
      </c>
      <c r="BT73" s="286">
        <v>0.59008476882221494</v>
      </c>
      <c r="BU73" s="286">
        <v>0.62923308718061233</v>
      </c>
      <c r="BV73" s="286">
        <v>0.62336223056622153</v>
      </c>
      <c r="BW73" s="286">
        <v>0.52932183672888367</v>
      </c>
      <c r="BX73" s="286">
        <v>0.55027807886137725</v>
      </c>
      <c r="BY73" s="286">
        <v>0.53344951434438437</v>
      </c>
      <c r="BZ73" s="286">
        <v>0.52522958081709425</v>
      </c>
      <c r="CA73" s="286">
        <v>0.56707385441708402</v>
      </c>
      <c r="CB73" s="286">
        <v>0.51195259414265648</v>
      </c>
      <c r="CC73" s="286">
        <v>0.53418932928764429</v>
      </c>
      <c r="CD73" s="286">
        <v>0.56120310099039794</v>
      </c>
      <c r="CE73" s="286">
        <v>0.54400280102444587</v>
      </c>
      <c r="CF73" s="286">
        <v>0.54879500562102734</v>
      </c>
      <c r="CG73" s="286">
        <v>0.62923308718061233</v>
      </c>
      <c r="CH73" s="286">
        <v>0.57412145705201567</v>
      </c>
      <c r="CI73" s="286">
        <v>0.63778479097315288</v>
      </c>
      <c r="CJ73" s="286">
        <v>0.62068955335912357</v>
      </c>
      <c r="CK73" s="286">
        <v>0.56530982673211672</v>
      </c>
      <c r="CL73" s="286">
        <v>0.5736306835573991</v>
      </c>
      <c r="CM73" s="286">
        <v>0.55702644596254547</v>
      </c>
      <c r="CN73" s="286">
        <v>0.55201603561993628</v>
      </c>
      <c r="CO73" s="286">
        <v>0.59793261241269924</v>
      </c>
      <c r="CP73" s="286">
        <v>0.57568405586113525</v>
      </c>
      <c r="CQ73" s="286">
        <v>0.54621176631525425</v>
      </c>
      <c r="CR73" s="286">
        <v>0.55103988859940711</v>
      </c>
      <c r="CS73" s="286">
        <v>0.49692242462747138</v>
      </c>
      <c r="CT73" s="286">
        <v>0.51815700425299194</v>
      </c>
      <c r="CU73" s="286">
        <v>0.49769876617309045</v>
      </c>
      <c r="CV73" s="286">
        <v>0.49996387777468648</v>
      </c>
      <c r="CW73" s="286">
        <v>0.46339487207569685</v>
      </c>
      <c r="CX73" s="286">
        <v>0.45646025126753231</v>
      </c>
      <c r="CY73" s="286">
        <v>0.50511187724825179</v>
      </c>
      <c r="CZ73" s="286">
        <v>0.54392576281511673</v>
      </c>
      <c r="DA73" s="286">
        <v>0.53480106323531029</v>
      </c>
      <c r="DB73" s="286">
        <v>0.54459336798600755</v>
      </c>
      <c r="DC73" s="286">
        <v>0.56489505684828689</v>
      </c>
      <c r="DD73" s="286">
        <v>0.54657615544396876</v>
      </c>
      <c r="DE73" s="286">
        <v>0.47040876888687</v>
      </c>
      <c r="DF73" s="286">
        <v>0.50903757237215719</v>
      </c>
      <c r="DG73" s="286">
        <v>0.50965377242501986</v>
      </c>
      <c r="DH73" s="286">
        <v>0.46454764897371037</v>
      </c>
      <c r="DI73" s="286">
        <v>0.44747440426308938</v>
      </c>
      <c r="DJ73" s="286">
        <v>0.46621126650016403</v>
      </c>
      <c r="DK73" s="286">
        <v>0.4772612345694317</v>
      </c>
      <c r="DL73" s="286">
        <v>0.46180234478991805</v>
      </c>
      <c r="DM73" s="286">
        <v>0.44240000000000002</v>
      </c>
      <c r="DN73" s="286">
        <v>0.40876624704506231</v>
      </c>
      <c r="DO73" s="286">
        <v>0.34435708226187928</v>
      </c>
      <c r="DP73" s="286">
        <v>0.39881207971065624</v>
      </c>
      <c r="DQ73" s="286">
        <v>0.43033370781825397</v>
      </c>
      <c r="DR73" s="286">
        <v>0.43263738594131085</v>
      </c>
      <c r="DS73" s="286">
        <v>0.43872547812869161</v>
      </c>
      <c r="DT73" s="286">
        <v>0.43409636055177481</v>
      </c>
      <c r="DU73" s="286">
        <v>0.40699999999999997</v>
      </c>
      <c r="DV73" s="286">
        <v>0.32200706869305878</v>
      </c>
      <c r="DW73" s="286">
        <v>0.38484040321075835</v>
      </c>
      <c r="DX73" s="286">
        <v>0.32672216966027851</v>
      </c>
      <c r="DY73" s="286">
        <v>0.3785385157993833</v>
      </c>
      <c r="DZ73" s="286">
        <v>0.36714866582568584</v>
      </c>
      <c r="EA73" s="286">
        <v>0.38568618302670243</v>
      </c>
      <c r="EB73" s="286">
        <v>0.35390326389108256</v>
      </c>
      <c r="EC73" s="286">
        <v>0.40223612988848312</v>
      </c>
      <c r="ED73" s="286">
        <v>0.35559324424258093</v>
      </c>
      <c r="EE73" s="286">
        <v>0.38941251871173616</v>
      </c>
      <c r="EF73" s="286">
        <v>0.39724893419487856</v>
      </c>
      <c r="EG73" s="286">
        <v>0.38657809100163915</v>
      </c>
      <c r="EH73" s="286">
        <v>0.3493622662727377</v>
      </c>
      <c r="EI73" s="286">
        <v>0.34199154605514398</v>
      </c>
      <c r="EJ73" s="286">
        <v>0.39930783831464417</v>
      </c>
      <c r="EK73" s="286">
        <v>0.37040526124368894</v>
      </c>
      <c r="EL73" s="286">
        <v>0.33200222231630322</v>
      </c>
      <c r="EM73" s="286">
        <v>0.33141528794245906</v>
      </c>
      <c r="EN73" s="286">
        <v>0.31221062266881044</v>
      </c>
      <c r="EO73" s="286">
        <v>0.40255489027510882</v>
      </c>
      <c r="EP73" s="286">
        <v>0.43984687353901547</v>
      </c>
      <c r="EQ73" s="286">
        <v>0.41612731515524604</v>
      </c>
      <c r="ER73" s="286">
        <v>0.38401273367667854</v>
      </c>
      <c r="ES73" s="286">
        <v>0.35381166597918784</v>
      </c>
      <c r="ET73" s="286">
        <v>0.34345695987908992</v>
      </c>
      <c r="EU73" s="286">
        <v>0.35833647527208928</v>
      </c>
      <c r="EV73" s="286">
        <v>0.33876636525487686</v>
      </c>
      <c r="EW73" s="286">
        <v>0.37647093703436396</v>
      </c>
      <c r="EX73" s="286">
        <v>0.39574033301497386</v>
      </c>
      <c r="EY73" s="286">
        <v>0.35429712805009717</v>
      </c>
      <c r="EZ73" s="286">
        <v>0.33945859257040167</v>
      </c>
      <c r="FA73" s="286">
        <v>0.37256637820580574</v>
      </c>
      <c r="FB73" s="286">
        <v>0.38280104173192409</v>
      </c>
      <c r="FC73" s="286">
        <v>0.34024818516303829</v>
      </c>
      <c r="FD73" s="286">
        <v>0.32636129234783112</v>
      </c>
      <c r="FE73" s="286">
        <v>0.32461398648542639</v>
      </c>
      <c r="FF73" s="286">
        <v>0.29747698699698327</v>
      </c>
      <c r="FG73" s="286">
        <v>0.33453704498746667</v>
      </c>
      <c r="FH73" s="286">
        <v>0.34344128192833168</v>
      </c>
      <c r="FI73" s="286">
        <v>0.33181698268990273</v>
      </c>
      <c r="FJ73" s="286">
        <v>0.33268500140394303</v>
      </c>
      <c r="FK73" s="286">
        <v>0.32780686282135613</v>
      </c>
      <c r="FL73" s="286">
        <v>0.3421473252259658</v>
      </c>
      <c r="FM73" s="286">
        <v>0.33587187557958476</v>
      </c>
      <c r="FN73" s="286">
        <v>0.35488740965573712</v>
      </c>
      <c r="FO73" s="286">
        <v>0.31601505601401747</v>
      </c>
      <c r="FP73" s="286">
        <v>0.35046817001784575</v>
      </c>
      <c r="FQ73" s="286">
        <v>0.31692442510951685</v>
      </c>
      <c r="FR73" s="286">
        <v>0.39285342578843735</v>
      </c>
      <c r="FS73" s="286">
        <v>0.44066012542912852</v>
      </c>
      <c r="FT73" s="286">
        <v>0.37026503797456123</v>
      </c>
      <c r="FU73" s="286">
        <v>0.32040813958780867</v>
      </c>
      <c r="FV73" s="286">
        <v>0.29135455306551139</v>
      </c>
      <c r="FW73" s="286">
        <v>0.33268916358940692</v>
      </c>
      <c r="FX73" s="286">
        <v>0.34030850535838708</v>
      </c>
      <c r="FY73" s="286">
        <v>0.39347490250766159</v>
      </c>
      <c r="FZ73" s="286">
        <v>0.37741026249491494</v>
      </c>
      <c r="GA73" s="286">
        <v>0.38888055483327072</v>
      </c>
      <c r="GB73" s="286">
        <v>0.33633000342441161</v>
      </c>
      <c r="GC73" s="286">
        <v>0.41015815763751334</v>
      </c>
      <c r="GD73" s="286">
        <v>0.37872341458270176</v>
      </c>
      <c r="GE73" s="286">
        <v>0.30348233015074605</v>
      </c>
      <c r="GF73" s="286">
        <v>0.24922372543855817</v>
      </c>
      <c r="GG73" s="286">
        <v>0.22076134410573073</v>
      </c>
      <c r="GH73" s="286">
        <v>0.25148270250777904</v>
      </c>
      <c r="GI73" s="286">
        <v>0.24765167449864881</v>
      </c>
      <c r="GJ73" s="286">
        <v>0.25578478634294649</v>
      </c>
      <c r="GK73" s="286">
        <v>0.27177389756236808</v>
      </c>
      <c r="GL73" s="286">
        <v>0.30763171634078218</v>
      </c>
      <c r="GM73" s="286">
        <v>0.26492323897002612</v>
      </c>
      <c r="GN73" s="286">
        <v>0.27699206244792351</v>
      </c>
      <c r="GO73" s="286">
        <v>0.31780271046828779</v>
      </c>
      <c r="GP73" s="286">
        <v>0.30145493120242822</v>
      </c>
      <c r="GQ73" s="286">
        <v>0.29837186222329515</v>
      </c>
      <c r="GR73" s="286">
        <v>0.28897167848287375</v>
      </c>
      <c r="GS73" s="286">
        <v>0.26508900809295044</v>
      </c>
      <c r="GT73" s="286">
        <v>0.26768269594850436</v>
      </c>
      <c r="GU73" s="286">
        <v>0.29431535339024106</v>
      </c>
      <c r="GV73" s="286">
        <v>0.30931795252507949</v>
      </c>
      <c r="GW73" s="286">
        <v>0.24652344341447821</v>
      </c>
      <c r="GX73" s="286">
        <v>0.29789933470516206</v>
      </c>
      <c r="GY73" s="286">
        <v>0.27222323579342528</v>
      </c>
      <c r="GZ73" s="286">
        <v>0.27111834171899002</v>
      </c>
      <c r="HA73" s="286">
        <v>0.24049069931426495</v>
      </c>
      <c r="HB73" s="286">
        <v>0.2328225762001874</v>
      </c>
      <c r="HC73" s="286">
        <v>0.28691068302359374</v>
      </c>
      <c r="HD73" s="286">
        <v>0.29738961227151345</v>
      </c>
      <c r="HE73" s="286">
        <v>0.30733127355205114</v>
      </c>
      <c r="HF73" s="286">
        <v>0.29661491691613828</v>
      </c>
      <c r="HG73" s="286">
        <v>0.29773781590872456</v>
      </c>
      <c r="HH73" s="286">
        <v>0.30277951225363092</v>
      </c>
      <c r="HI73" s="286">
        <v>0.31324624073355711</v>
      </c>
      <c r="HJ73" s="286">
        <v>0.30735707572795512</v>
      </c>
      <c r="HK73" s="286">
        <v>0.30499147882003619</v>
      </c>
      <c r="HL73" s="286">
        <v>0.30924191311197491</v>
      </c>
      <c r="HM73" s="286">
        <v>0.32024426422145597</v>
      </c>
      <c r="HN73" s="286">
        <v>0.29905250065358441</v>
      </c>
      <c r="HO73" s="286">
        <v>0.30938166176022741</v>
      </c>
      <c r="HP73" s="286">
        <v>0.35096278838914008</v>
      </c>
      <c r="HQ73" s="286">
        <v>0.34553973713898134</v>
      </c>
      <c r="HR73" s="286">
        <v>0.34496780329606935</v>
      </c>
      <c r="HS73" s="286">
        <v>0.31957017258222076</v>
      </c>
      <c r="HT73" s="286">
        <v>0.29171226243034853</v>
      </c>
      <c r="HU73" s="286">
        <v>0.27303064373370334</v>
      </c>
      <c r="HV73" s="286">
        <v>0.30800721129244313</v>
      </c>
      <c r="HW73" s="286">
        <v>0.31500912113645479</v>
      </c>
    </row>
    <row r="74" spans="1:231">
      <c r="A74" s="51" t="s">
        <v>323</v>
      </c>
      <c r="B74" s="288">
        <v>6.1268322348528251E-3</v>
      </c>
      <c r="C74" s="288">
        <v>7.9285634097968037E-3</v>
      </c>
      <c r="D74" s="288">
        <v>9.1250163704118207E-3</v>
      </c>
      <c r="E74" s="288">
        <v>8.4736806790351258E-3</v>
      </c>
      <c r="F74" s="288">
        <v>7.313901786056399E-3</v>
      </c>
      <c r="G74" s="288">
        <v>6.1469390111578833E-3</v>
      </c>
      <c r="H74" s="288">
        <v>1.4158797421345622E-2</v>
      </c>
      <c r="I74" s="288">
        <v>1.8144758441151192E-2</v>
      </c>
      <c r="J74" s="288">
        <v>1.4881507443969259E-2</v>
      </c>
      <c r="K74" s="288">
        <v>1.8409197268785558E-2</v>
      </c>
      <c r="L74" s="288">
        <v>1.8191001232707848E-2</v>
      </c>
      <c r="M74" s="288">
        <v>4.0006003044401085E-3</v>
      </c>
      <c r="N74" s="288">
        <v>9.2340651455259637E-4</v>
      </c>
      <c r="O74" s="288">
        <v>7.8396088397017093E-4</v>
      </c>
      <c r="P74" s="288">
        <v>7.0725433389739046E-4</v>
      </c>
      <c r="Q74" s="288">
        <v>3.3980272413047883E-4</v>
      </c>
      <c r="R74" s="288">
        <v>1.1380267072107648E-4</v>
      </c>
      <c r="S74" s="288">
        <v>1.1053606041585245E-3</v>
      </c>
      <c r="T74" s="288">
        <v>3.8623881869395883E-4</v>
      </c>
      <c r="U74" s="288">
        <v>1.4817029018185004E-3</v>
      </c>
      <c r="V74" s="288">
        <v>3.6614041891888226E-4</v>
      </c>
      <c r="W74" s="288">
        <v>3.4077239470984937E-4</v>
      </c>
      <c r="X74" s="288">
        <v>7.7567719661135535E-4</v>
      </c>
      <c r="Y74" s="288">
        <v>1.0764723174102836E-3</v>
      </c>
      <c r="Z74" s="288">
        <v>3.2487195327930468E-3</v>
      </c>
      <c r="AA74" s="288">
        <v>4.1720749119228632E-3</v>
      </c>
      <c r="AB74" s="288">
        <v>8.7598042358573228E-3</v>
      </c>
      <c r="AC74" s="288">
        <v>3.4512735808050073E-3</v>
      </c>
      <c r="AD74" s="288">
        <v>4.0241210938782154E-3</v>
      </c>
      <c r="AE74" s="288">
        <v>2.9987643022961227E-3</v>
      </c>
      <c r="AF74" s="288">
        <v>1.0411163086386344E-2</v>
      </c>
      <c r="AG74" s="288">
        <v>5.5357331991738598E-3</v>
      </c>
      <c r="AH74" s="288">
        <v>2.627833392984755E-3</v>
      </c>
      <c r="AI74" s="288">
        <v>5.4758526919116953E-3</v>
      </c>
      <c r="AJ74" s="288">
        <v>8.0381081498108169E-3</v>
      </c>
      <c r="AK74" s="288">
        <v>9.3348928468411935E-3</v>
      </c>
      <c r="AL74" s="288">
        <v>3.1660397907880907E-3</v>
      </c>
      <c r="AM74" s="288">
        <v>1.294844526715171E-2</v>
      </c>
      <c r="AN74" s="288">
        <v>1.0643926909793639E-2</v>
      </c>
      <c r="AO74" s="288">
        <v>1.1386588567966068E-2</v>
      </c>
      <c r="AP74" s="288">
        <v>1.2860864191831125E-2</v>
      </c>
      <c r="AQ74" s="288">
        <v>1.4621005319664104E-2</v>
      </c>
      <c r="AR74" s="288">
        <v>1.3322828292181239E-2</v>
      </c>
      <c r="AS74" s="288">
        <v>1.0803620351604534E-2</v>
      </c>
      <c r="AT74" s="288">
        <v>9.9184019146968862E-3</v>
      </c>
      <c r="AU74" s="288">
        <v>1.1346537650004712E-2</v>
      </c>
      <c r="AV74" s="288">
        <v>1.131542210449369E-2</v>
      </c>
      <c r="AW74" s="288">
        <v>1.2030686332182029E-2</v>
      </c>
      <c r="AX74" s="288">
        <v>1.8083374712386441E-2</v>
      </c>
      <c r="AY74" s="288">
        <v>2.2077599269170516E-2</v>
      </c>
      <c r="AZ74" s="288">
        <v>1.7669388694504573E-2</v>
      </c>
      <c r="BA74" s="288">
        <v>1.1552371321323895E-2</v>
      </c>
      <c r="BB74" s="288">
        <v>2.591710739796456E-3</v>
      </c>
      <c r="BC74" s="288">
        <v>9.4190440549582581E-3</v>
      </c>
      <c r="BD74" s="288">
        <v>6.4656076560691573E-3</v>
      </c>
      <c r="BE74" s="288">
        <v>7.4955963371519229E-3</v>
      </c>
      <c r="BF74" s="288">
        <v>6.8064857285880806E-3</v>
      </c>
      <c r="BG74" s="288">
        <v>2.4417141769370737E-2</v>
      </c>
      <c r="BH74" s="288">
        <v>8.2847060939674009E-3</v>
      </c>
      <c r="BI74" s="288">
        <v>1.8430661982350827E-2</v>
      </c>
      <c r="BJ74" s="288">
        <v>7.7677950046396533E-3</v>
      </c>
      <c r="BK74" s="288">
        <v>3.5901604443670286E-3</v>
      </c>
      <c r="BL74" s="288">
        <v>1.2235085005690483E-2</v>
      </c>
      <c r="BM74" s="288">
        <v>1.5696404556867292E-2</v>
      </c>
      <c r="BN74" s="288">
        <v>1.4273237885159773E-2</v>
      </c>
      <c r="BO74" s="288">
        <v>5.7066221449783095E-3</v>
      </c>
      <c r="BP74" s="288">
        <v>9.4999461977157088E-3</v>
      </c>
      <c r="BQ74" s="288">
        <v>7.2795474494554771E-3</v>
      </c>
      <c r="BR74" s="288">
        <v>6.5498800165840953E-3</v>
      </c>
      <c r="BS74" s="288">
        <v>5.9504715312579046E-3</v>
      </c>
      <c r="BT74" s="288">
        <v>9.9312539168012158E-3</v>
      </c>
      <c r="BU74" s="288">
        <v>6.5319391881447798E-3</v>
      </c>
      <c r="BV74" s="288">
        <v>1.1907189053881093E-2</v>
      </c>
      <c r="BW74" s="288">
        <v>1.0735858163522712E-2</v>
      </c>
      <c r="BX74" s="288">
        <v>5.9067813249771327E-3</v>
      </c>
      <c r="BY74" s="288">
        <v>1.1417244334880975E-2</v>
      </c>
      <c r="BZ74" s="288">
        <v>1.2425588451430922E-2</v>
      </c>
      <c r="CA74" s="288">
        <v>1.6149618406578886E-2</v>
      </c>
      <c r="CB74" s="288">
        <v>8.3300117678320618E-3</v>
      </c>
      <c r="CC74" s="288">
        <v>9.051150669144194E-3</v>
      </c>
      <c r="CD74" s="288">
        <v>6.9771675153357049E-3</v>
      </c>
      <c r="CE74" s="288">
        <v>1.1251612380590364E-2</v>
      </c>
      <c r="CF74" s="288">
        <v>1.0383939677613778E-2</v>
      </c>
      <c r="CG74" s="288">
        <v>6.5319391881447798E-3</v>
      </c>
      <c r="CH74" s="288">
        <v>5.1799905311704381E-3</v>
      </c>
      <c r="CI74" s="288">
        <v>4.2352975083942181E-3</v>
      </c>
      <c r="CJ74" s="288">
        <v>1.4162568040690564E-2</v>
      </c>
      <c r="CK74" s="288">
        <v>1.4412240635106228E-2</v>
      </c>
      <c r="CL74" s="288">
        <v>1.8390142307530714E-2</v>
      </c>
      <c r="CM74" s="288">
        <v>1.2451727620452395E-2</v>
      </c>
      <c r="CN74" s="288">
        <v>1.0935147988743069E-2</v>
      </c>
      <c r="CO74" s="288">
        <v>8.5338153974412103E-3</v>
      </c>
      <c r="CP74" s="288">
        <v>1.0123818069557596E-2</v>
      </c>
      <c r="CQ74" s="288">
        <v>8.4836482881710945E-3</v>
      </c>
      <c r="CR74" s="288">
        <v>1.0893001527266194E-2</v>
      </c>
      <c r="CS74" s="288">
        <v>8.0241503811636535E-3</v>
      </c>
      <c r="CT74" s="288">
        <v>9.0444963270248802E-3</v>
      </c>
      <c r="CU74" s="288">
        <v>7.0847855296452666E-3</v>
      </c>
      <c r="CV74" s="288">
        <v>1.0879706841242051E-2</v>
      </c>
      <c r="CW74" s="288">
        <v>8.8590137853315765E-3</v>
      </c>
      <c r="CX74" s="288">
        <v>9.5899007701699488E-3</v>
      </c>
      <c r="CY74" s="288">
        <v>7.6888960241166459E-3</v>
      </c>
      <c r="CZ74" s="288">
        <v>5.4883365126809506E-3</v>
      </c>
      <c r="DA74" s="288">
        <v>8.384624073942637E-3</v>
      </c>
      <c r="DB74" s="288">
        <v>4.3836959357327438E-3</v>
      </c>
      <c r="DC74" s="288">
        <v>3.1779761774877314E-3</v>
      </c>
      <c r="DD74" s="288">
        <v>5.6181847510188981E-3</v>
      </c>
      <c r="DE74" s="288">
        <v>9.1539097765047876E-3</v>
      </c>
      <c r="DF74" s="288">
        <v>7.8619840328557986E-3</v>
      </c>
      <c r="DG74" s="288">
        <v>5.1097034333686337E-3</v>
      </c>
      <c r="DH74" s="288">
        <v>5.3962377268591804E-3</v>
      </c>
      <c r="DI74" s="288">
        <v>1.4972965919518851E-2</v>
      </c>
      <c r="DJ74" s="288">
        <v>9.3962132387716366E-3</v>
      </c>
      <c r="DK74" s="288">
        <v>4.9328232122648067E-3</v>
      </c>
      <c r="DL74" s="288">
        <v>3.7165626808293656E-3</v>
      </c>
      <c r="DM74" s="288">
        <v>2.7000000000000001E-3</v>
      </c>
      <c r="DN74" s="288">
        <v>8.4558252149231506E-3</v>
      </c>
      <c r="DO74" s="288">
        <v>3.5703904356475809E-2</v>
      </c>
      <c r="DP74" s="288">
        <v>9.7607719436266158E-3</v>
      </c>
      <c r="DQ74" s="288">
        <v>1.9415592802865492E-2</v>
      </c>
      <c r="DR74" s="288">
        <v>6.6971079554756776E-3</v>
      </c>
      <c r="DS74" s="288">
        <v>1.9511806045853484E-2</v>
      </c>
      <c r="DT74" s="288">
        <v>4.2724094934702148E-3</v>
      </c>
      <c r="DU74" s="288">
        <v>5.4999999999999997E-3</v>
      </c>
      <c r="DV74" s="288">
        <v>2.0266669151688732E-2</v>
      </c>
      <c r="DW74" s="288">
        <v>1.5174182256412512E-2</v>
      </c>
      <c r="DX74" s="288">
        <v>1.3857606217206109E-2</v>
      </c>
      <c r="DY74" s="288">
        <v>1.0502255143817625E-2</v>
      </c>
      <c r="DZ74" s="288">
        <v>9.8185311082650446E-3</v>
      </c>
      <c r="EA74" s="288">
        <v>8.893455005334068E-3</v>
      </c>
      <c r="EB74" s="288">
        <v>6.4624990786661188E-3</v>
      </c>
      <c r="EC74" s="288">
        <v>2.1161569609947327E-2</v>
      </c>
      <c r="ED74" s="288">
        <v>2.2595733986175325E-2</v>
      </c>
      <c r="EE74" s="288">
        <v>2.2590406444307001E-2</v>
      </c>
      <c r="EF74" s="288">
        <v>1.0300971567144946E-2</v>
      </c>
      <c r="EG74" s="288">
        <v>1.0859435514206258E-2</v>
      </c>
      <c r="EH74" s="288">
        <v>8.2252597583127706E-3</v>
      </c>
      <c r="EI74" s="288">
        <v>5.7724070113801271E-3</v>
      </c>
      <c r="EJ74" s="288">
        <v>4.1079580242113405E-3</v>
      </c>
      <c r="EK74" s="288">
        <v>3.6533939444504298E-3</v>
      </c>
      <c r="EL74" s="288">
        <v>3.4927566508124782E-3</v>
      </c>
      <c r="EM74" s="288">
        <v>1.7084654973259772E-3</v>
      </c>
      <c r="EN74" s="288">
        <v>4.1093075816724884E-3</v>
      </c>
      <c r="EO74" s="288">
        <v>1.1305747772593754E-3</v>
      </c>
      <c r="EP74" s="288">
        <v>8.5595604787973571E-4</v>
      </c>
      <c r="EQ74" s="288">
        <v>6.7242697985278621E-4</v>
      </c>
      <c r="ER74" s="288">
        <v>1.2759579572760454E-2</v>
      </c>
      <c r="ES74" s="288">
        <v>1.9678127967299029E-2</v>
      </c>
      <c r="ET74" s="288">
        <v>1.5945587923266457E-2</v>
      </c>
      <c r="EU74" s="288">
        <v>1.872313445582539E-2</v>
      </c>
      <c r="EV74" s="288">
        <v>2.8863167442781494E-2</v>
      </c>
      <c r="EW74" s="288">
        <v>3.1284922704414228E-3</v>
      </c>
      <c r="EX74" s="288">
        <v>4.8093607881124151E-3</v>
      </c>
      <c r="EY74" s="288">
        <v>1.5329957106215723E-3</v>
      </c>
      <c r="EZ74" s="288">
        <v>1.5107429898310926E-3</v>
      </c>
      <c r="FA74" s="288">
        <v>9.1009517363741244E-3</v>
      </c>
      <c r="FB74" s="288">
        <v>5.1316931723600955E-3</v>
      </c>
      <c r="FC74" s="288">
        <v>7.1473509321064964E-3</v>
      </c>
      <c r="FD74" s="288">
        <v>6.1308661241779062E-3</v>
      </c>
      <c r="FE74" s="288">
        <v>3.2162840485147805E-3</v>
      </c>
      <c r="FF74" s="288">
        <v>5.6293325825821916E-3</v>
      </c>
      <c r="FG74" s="288">
        <v>6.9588470732824441E-3</v>
      </c>
      <c r="FH74" s="288">
        <v>6.4411316352601857E-3</v>
      </c>
      <c r="FI74" s="288">
        <v>7.911394661377193E-3</v>
      </c>
      <c r="FJ74" s="288">
        <v>1.2883850791554817E-2</v>
      </c>
      <c r="FK74" s="288">
        <v>5.5077740544725601E-3</v>
      </c>
      <c r="FL74" s="288">
        <v>7.8362117440937094E-3</v>
      </c>
      <c r="FM74" s="288">
        <v>1.1853083357461849E-2</v>
      </c>
      <c r="FN74" s="288">
        <v>1.5976341506119588E-3</v>
      </c>
      <c r="FO74" s="288">
        <v>2.2506797042055118E-3</v>
      </c>
      <c r="FP74" s="288">
        <v>4.7820507897267054E-3</v>
      </c>
      <c r="FQ74" s="288">
        <v>2.3482049873355497E-3</v>
      </c>
      <c r="FR74" s="288">
        <v>3.5614900379531216E-3</v>
      </c>
      <c r="FS74" s="288">
        <v>2.5960069214125713E-3</v>
      </c>
      <c r="FT74" s="288">
        <v>2.810815843690531E-3</v>
      </c>
      <c r="FU74" s="288">
        <v>6.8987120916663026E-3</v>
      </c>
      <c r="FV74" s="288">
        <v>4.7471107558308134E-3</v>
      </c>
      <c r="FW74" s="288">
        <v>4.7532894248222719E-3</v>
      </c>
      <c r="FX74" s="288">
        <v>4.7084937185056328E-3</v>
      </c>
      <c r="FY74" s="288">
        <v>4.9977871118051321E-3</v>
      </c>
      <c r="FZ74" s="288">
        <v>7.8728848034142901E-3</v>
      </c>
      <c r="GA74" s="288">
        <v>3.8357027979461925E-3</v>
      </c>
      <c r="GB74" s="288">
        <v>1.1944387784148207E-2</v>
      </c>
      <c r="GC74" s="288">
        <v>9.2351589149205441E-3</v>
      </c>
      <c r="GD74" s="288">
        <v>4.2316919751852521E-3</v>
      </c>
      <c r="GE74" s="288">
        <v>1.0455294674272125E-2</v>
      </c>
      <c r="GF74" s="288">
        <v>8.5137656120625495E-3</v>
      </c>
      <c r="GG74" s="288">
        <v>6.6613344251732582E-3</v>
      </c>
      <c r="GH74" s="288">
        <v>5.2136583461850376E-3</v>
      </c>
      <c r="GI74" s="288">
        <v>3.432816710183946E-2</v>
      </c>
      <c r="GJ74" s="288">
        <v>7.020882506455055E-3</v>
      </c>
      <c r="GK74" s="288">
        <v>3.0173299780898591E-3</v>
      </c>
      <c r="GL74" s="288">
        <v>6.0272129653453042E-3</v>
      </c>
      <c r="GM74" s="288">
        <v>1.1495749970269612E-3</v>
      </c>
      <c r="GN74" s="288">
        <v>3.1629610139016794E-3</v>
      </c>
      <c r="GO74" s="288">
        <v>3.0069067737408957E-3</v>
      </c>
      <c r="GP74" s="288">
        <v>4.3748596560508569E-3</v>
      </c>
      <c r="GQ74" s="288">
        <v>4.2341544910776208E-3</v>
      </c>
      <c r="GR74" s="288">
        <v>5.5446876907933266E-3</v>
      </c>
      <c r="GS74" s="288">
        <v>4.2942186030145704E-3</v>
      </c>
      <c r="GT74" s="288">
        <v>1.7606967057932602E-3</v>
      </c>
      <c r="GU74" s="288">
        <v>3.1171174181046724E-3</v>
      </c>
      <c r="GV74" s="288">
        <v>3.4073820265357012E-3</v>
      </c>
      <c r="GW74" s="288">
        <v>3.0383068925489139E-3</v>
      </c>
      <c r="GX74" s="288">
        <v>1.6474568568290559E-3</v>
      </c>
      <c r="GY74" s="288">
        <v>2.1769447940406137E-3</v>
      </c>
      <c r="GZ74" s="288">
        <v>2.7573911597155807E-3</v>
      </c>
      <c r="HA74" s="288">
        <v>3.0761082765479843E-3</v>
      </c>
      <c r="HB74" s="288">
        <v>2.4554924764371936E-3</v>
      </c>
      <c r="HC74" s="288">
        <v>2.0451552149839979E-3</v>
      </c>
      <c r="HD74" s="288">
        <v>2.6331587554598713E-3</v>
      </c>
      <c r="HE74" s="288">
        <v>1.989534406086475E-3</v>
      </c>
      <c r="HF74" s="288">
        <v>2.1658537281585961E-3</v>
      </c>
      <c r="HG74" s="288">
        <v>3.5141767118625853E-3</v>
      </c>
      <c r="HH74" s="288">
        <v>3.8346615302663097E-3</v>
      </c>
      <c r="HI74" s="288">
        <v>2.2114230385074725E-3</v>
      </c>
      <c r="HJ74" s="288">
        <v>3.0533866816824557E-3</v>
      </c>
      <c r="HK74" s="288">
        <v>4.0831386053375969E-3</v>
      </c>
      <c r="HL74" s="288">
        <v>5.0036816959775328E-3</v>
      </c>
      <c r="HM74" s="288">
        <v>5.1472712912484829E-3</v>
      </c>
      <c r="HN74" s="288">
        <v>6.7101333312207375E-3</v>
      </c>
      <c r="HO74" s="288">
        <v>2.255481676987108E-3</v>
      </c>
      <c r="HP74" s="288">
        <v>3.062420020866324E-3</v>
      </c>
      <c r="HQ74" s="288">
        <v>3.3947690795711723E-3</v>
      </c>
      <c r="HR74" s="288">
        <v>3.1557447339289335E-3</v>
      </c>
      <c r="HS74" s="288">
        <v>2.5707381446125896E-3</v>
      </c>
      <c r="HT74" s="288">
        <v>2.3112335383570432E-3</v>
      </c>
      <c r="HU74" s="288">
        <v>1.2798124536516518E-3</v>
      </c>
      <c r="HV74" s="288">
        <v>1.1454618454925485E-3</v>
      </c>
      <c r="HW74" s="288">
        <v>3.7519568395585627E-3</v>
      </c>
    </row>
    <row r="75" spans="1:231">
      <c r="GJ75" s="498"/>
    </row>
    <row r="76" spans="1:231">
      <c r="GJ76" s="498"/>
    </row>
    <row r="77" spans="1:231" ht="14.5">
      <c r="A77" s="418" t="s">
        <v>390</v>
      </c>
      <c r="B77" s="227">
        <v>38353</v>
      </c>
      <c r="C77" s="227">
        <v>38384</v>
      </c>
      <c r="D77" s="227">
        <v>38412</v>
      </c>
      <c r="E77" s="227">
        <v>38443</v>
      </c>
      <c r="F77" s="227">
        <v>38473</v>
      </c>
      <c r="G77" s="227">
        <v>38504</v>
      </c>
      <c r="H77" s="227">
        <v>38534</v>
      </c>
      <c r="I77" s="227">
        <v>38565</v>
      </c>
      <c r="J77" s="227">
        <v>38596</v>
      </c>
      <c r="K77" s="227">
        <v>38626</v>
      </c>
      <c r="L77" s="227">
        <v>38657</v>
      </c>
      <c r="M77" s="228">
        <v>38687</v>
      </c>
      <c r="N77" s="226">
        <v>38718</v>
      </c>
      <c r="O77" s="227">
        <v>38749</v>
      </c>
      <c r="P77" s="227">
        <v>38777</v>
      </c>
      <c r="Q77" s="227">
        <v>38808</v>
      </c>
      <c r="R77" s="227">
        <v>38838</v>
      </c>
      <c r="S77" s="227">
        <v>38869</v>
      </c>
      <c r="T77" s="227">
        <v>38899</v>
      </c>
      <c r="U77" s="227">
        <v>38930</v>
      </c>
      <c r="V77" s="227">
        <v>38961</v>
      </c>
      <c r="W77" s="227">
        <v>38991</v>
      </c>
      <c r="X77" s="227">
        <v>39022</v>
      </c>
      <c r="Y77" s="228">
        <v>39052</v>
      </c>
      <c r="Z77" s="226">
        <v>39083</v>
      </c>
      <c r="AA77" s="227">
        <v>39114</v>
      </c>
      <c r="AB77" s="227">
        <v>39142</v>
      </c>
      <c r="AC77" s="227">
        <v>39173</v>
      </c>
      <c r="AD77" s="227">
        <v>39203</v>
      </c>
      <c r="AE77" s="227">
        <v>39234</v>
      </c>
      <c r="AF77" s="227">
        <v>39264</v>
      </c>
      <c r="AG77" s="227">
        <v>39295</v>
      </c>
      <c r="AH77" s="227">
        <v>39326</v>
      </c>
      <c r="AI77" s="227">
        <v>39356</v>
      </c>
      <c r="AJ77" s="227">
        <v>39387</v>
      </c>
      <c r="AK77" s="228">
        <v>39417</v>
      </c>
      <c r="AL77" s="226">
        <v>39448</v>
      </c>
      <c r="AM77" s="227">
        <v>39479</v>
      </c>
      <c r="AN77" s="227">
        <v>39508</v>
      </c>
      <c r="AO77" s="227">
        <v>39539</v>
      </c>
      <c r="AP77" s="227">
        <v>39569</v>
      </c>
      <c r="AQ77" s="227">
        <v>39600</v>
      </c>
      <c r="AR77" s="227">
        <v>39630</v>
      </c>
      <c r="AS77" s="227">
        <v>39661</v>
      </c>
      <c r="AT77" s="227">
        <v>39692</v>
      </c>
      <c r="AU77" s="227">
        <v>39722</v>
      </c>
      <c r="AV77" s="227">
        <v>39753</v>
      </c>
      <c r="AW77" s="228">
        <v>39783</v>
      </c>
      <c r="AX77" s="226">
        <v>39814</v>
      </c>
      <c r="AY77" s="227">
        <v>39845</v>
      </c>
      <c r="AZ77" s="227">
        <v>39873</v>
      </c>
      <c r="BA77" s="227">
        <v>39904</v>
      </c>
      <c r="BB77" s="227">
        <v>39934</v>
      </c>
      <c r="BC77" s="227">
        <v>39965</v>
      </c>
      <c r="BD77" s="227">
        <v>39995</v>
      </c>
      <c r="BE77" s="227">
        <v>40026</v>
      </c>
      <c r="BF77" s="227">
        <v>40057</v>
      </c>
      <c r="BG77" s="227">
        <v>40087</v>
      </c>
      <c r="BH77" s="227">
        <v>40118</v>
      </c>
      <c r="BI77" s="227">
        <v>40148</v>
      </c>
      <c r="BJ77" s="226">
        <v>40179</v>
      </c>
      <c r="BK77" s="227">
        <v>40210</v>
      </c>
      <c r="BL77" s="227">
        <v>40238</v>
      </c>
      <c r="BM77" s="227">
        <v>40269</v>
      </c>
      <c r="BN77" s="227">
        <v>40299</v>
      </c>
      <c r="BO77" s="227">
        <v>40330</v>
      </c>
      <c r="BP77" s="227">
        <v>40360</v>
      </c>
      <c r="BQ77" s="227">
        <v>40391</v>
      </c>
      <c r="BR77" s="227">
        <v>40422</v>
      </c>
      <c r="BS77" s="227">
        <v>40452</v>
      </c>
      <c r="BT77" s="227">
        <v>40483</v>
      </c>
      <c r="BU77" s="228">
        <v>40513</v>
      </c>
      <c r="BV77" s="226">
        <v>40544</v>
      </c>
      <c r="BW77" s="227">
        <v>40575</v>
      </c>
      <c r="BX77" s="227">
        <v>40603</v>
      </c>
      <c r="BY77" s="227">
        <v>40634</v>
      </c>
      <c r="BZ77" s="227">
        <v>40664</v>
      </c>
      <c r="CA77" s="227">
        <v>40695</v>
      </c>
      <c r="CB77" s="227">
        <v>40725</v>
      </c>
      <c r="CC77" s="227">
        <v>40756</v>
      </c>
      <c r="CD77" s="227">
        <v>40787</v>
      </c>
      <c r="CE77" s="227">
        <v>40817</v>
      </c>
      <c r="CF77" s="227">
        <v>40848</v>
      </c>
      <c r="CG77" s="228">
        <v>40878</v>
      </c>
      <c r="CH77" s="226">
        <v>40909</v>
      </c>
      <c r="CI77" s="227">
        <v>40940</v>
      </c>
      <c r="CJ77" s="227">
        <v>40969</v>
      </c>
      <c r="CK77" s="227">
        <v>41000</v>
      </c>
      <c r="CL77" s="227">
        <v>41030</v>
      </c>
      <c r="CM77" s="227">
        <v>41061</v>
      </c>
      <c r="CN77" s="227">
        <v>41091</v>
      </c>
      <c r="CO77" s="227">
        <v>41122</v>
      </c>
      <c r="CP77" s="227">
        <v>41153</v>
      </c>
      <c r="CQ77" s="227">
        <v>41183</v>
      </c>
      <c r="CR77" s="227">
        <v>41214</v>
      </c>
      <c r="CS77" s="228">
        <v>41244</v>
      </c>
      <c r="CT77" s="226">
        <v>41275</v>
      </c>
      <c r="CU77" s="227">
        <v>41306</v>
      </c>
      <c r="CV77" s="227">
        <v>41334</v>
      </c>
      <c r="CW77" s="227">
        <v>41365</v>
      </c>
      <c r="CX77" s="227">
        <v>41395</v>
      </c>
      <c r="CY77" s="227">
        <v>41426</v>
      </c>
      <c r="CZ77" s="227">
        <v>41456</v>
      </c>
      <c r="DA77" s="227">
        <v>41487</v>
      </c>
      <c r="DB77" s="227">
        <v>41518</v>
      </c>
      <c r="DC77" s="227">
        <v>41548</v>
      </c>
      <c r="DD77" s="227">
        <v>41579</v>
      </c>
      <c r="DE77" s="228">
        <v>41609</v>
      </c>
      <c r="DF77" s="226">
        <v>41640</v>
      </c>
      <c r="DG77" s="227">
        <v>41671</v>
      </c>
      <c r="DH77" s="227">
        <v>41699</v>
      </c>
      <c r="DI77" s="227">
        <v>41730</v>
      </c>
      <c r="DJ77" s="227">
        <v>41760</v>
      </c>
      <c r="DK77" s="227">
        <v>41791</v>
      </c>
      <c r="DL77" s="227">
        <v>41821</v>
      </c>
      <c r="DM77" s="227">
        <v>41852</v>
      </c>
      <c r="DN77" s="227">
        <v>41883</v>
      </c>
      <c r="DO77" s="227">
        <v>41913</v>
      </c>
      <c r="DP77" s="227">
        <v>41944</v>
      </c>
      <c r="DQ77" s="227">
        <v>41974</v>
      </c>
      <c r="DR77" s="226">
        <v>42005</v>
      </c>
      <c r="DS77" s="227">
        <v>42036</v>
      </c>
      <c r="DT77" s="227">
        <v>42064</v>
      </c>
      <c r="DU77" s="227">
        <v>42095</v>
      </c>
      <c r="DV77" s="227">
        <v>42125</v>
      </c>
      <c r="DW77" s="227">
        <v>42156</v>
      </c>
      <c r="DX77" s="227">
        <v>42186</v>
      </c>
      <c r="DY77" s="227">
        <v>42217</v>
      </c>
      <c r="DZ77" s="227">
        <v>42248</v>
      </c>
      <c r="EA77" s="227">
        <v>42278</v>
      </c>
      <c r="EB77" s="227">
        <v>42309</v>
      </c>
      <c r="EC77" s="227">
        <v>42339</v>
      </c>
      <c r="ED77" s="226">
        <v>42370</v>
      </c>
      <c r="EE77" s="227">
        <v>42401</v>
      </c>
      <c r="EF77" s="227">
        <v>42430</v>
      </c>
      <c r="EG77" s="227">
        <v>42461</v>
      </c>
      <c r="EH77" s="227">
        <v>42491</v>
      </c>
      <c r="EI77" s="227">
        <v>42522</v>
      </c>
      <c r="EJ77" s="227">
        <v>42552</v>
      </c>
      <c r="EK77" s="227">
        <v>42583</v>
      </c>
      <c r="EL77" s="227">
        <v>42614</v>
      </c>
      <c r="EM77" s="227">
        <v>42644</v>
      </c>
      <c r="EN77" s="227">
        <v>42675</v>
      </c>
      <c r="EO77" s="229">
        <v>42705</v>
      </c>
      <c r="EP77" s="230">
        <v>42736</v>
      </c>
      <c r="EQ77" s="227">
        <v>42767</v>
      </c>
      <c r="ER77" s="227">
        <v>42795</v>
      </c>
      <c r="ES77" s="227">
        <v>42826</v>
      </c>
      <c r="ET77" s="227">
        <v>42856</v>
      </c>
      <c r="EU77" s="227">
        <v>42887</v>
      </c>
      <c r="EV77" s="227">
        <v>42917</v>
      </c>
      <c r="EW77" s="227">
        <v>42948</v>
      </c>
      <c r="EX77" s="227">
        <v>42979</v>
      </c>
      <c r="EY77" s="227">
        <v>43009</v>
      </c>
      <c r="EZ77" s="227">
        <v>43040</v>
      </c>
      <c r="FA77" s="227">
        <v>43070</v>
      </c>
      <c r="FB77" s="227">
        <v>43101</v>
      </c>
      <c r="FC77" s="227">
        <v>43132</v>
      </c>
      <c r="FD77" s="227">
        <v>43160</v>
      </c>
      <c r="FE77" s="227">
        <v>43191</v>
      </c>
      <c r="FF77" s="227">
        <v>43221</v>
      </c>
      <c r="FG77" s="227">
        <v>43252</v>
      </c>
      <c r="FH77" s="227">
        <v>43282</v>
      </c>
      <c r="FI77" s="227">
        <v>43313</v>
      </c>
      <c r="FJ77" s="227">
        <v>43344</v>
      </c>
      <c r="FK77" s="227">
        <v>43374</v>
      </c>
      <c r="FL77" s="271">
        <v>43405</v>
      </c>
      <c r="FM77" s="271">
        <v>43435</v>
      </c>
      <c r="FN77" s="271">
        <v>43466</v>
      </c>
      <c r="FO77" s="271">
        <v>43497</v>
      </c>
      <c r="FP77" s="271">
        <v>43525</v>
      </c>
      <c r="FQ77" s="271">
        <v>43556</v>
      </c>
      <c r="FR77" s="271">
        <v>43586</v>
      </c>
      <c r="FS77" s="271">
        <v>43617</v>
      </c>
      <c r="FT77" s="271">
        <v>43647</v>
      </c>
      <c r="FU77" s="271">
        <v>43678</v>
      </c>
      <c r="FV77" s="271">
        <v>43709</v>
      </c>
      <c r="FW77" s="271">
        <v>43739</v>
      </c>
      <c r="FX77" s="271">
        <v>43770</v>
      </c>
      <c r="FY77" s="271">
        <v>43800</v>
      </c>
      <c r="FZ77" s="271">
        <v>43831</v>
      </c>
      <c r="GA77" s="271">
        <v>43862</v>
      </c>
      <c r="GB77" s="271">
        <v>43891</v>
      </c>
      <c r="GC77" s="271">
        <v>43922</v>
      </c>
      <c r="GD77" s="271">
        <v>43952</v>
      </c>
      <c r="GE77" s="271">
        <v>43983</v>
      </c>
      <c r="GF77" s="271">
        <v>44013</v>
      </c>
      <c r="GG77" s="271">
        <v>44044</v>
      </c>
      <c r="GH77" s="271">
        <v>44075</v>
      </c>
      <c r="GI77" s="271">
        <v>44105</v>
      </c>
      <c r="GJ77" s="271">
        <v>44136</v>
      </c>
      <c r="GK77" s="271">
        <v>44166</v>
      </c>
      <c r="GL77" s="271">
        <v>44197</v>
      </c>
      <c r="GM77" s="271">
        <v>44228</v>
      </c>
      <c r="GN77" s="271">
        <v>44256</v>
      </c>
      <c r="GO77" s="271">
        <v>44287</v>
      </c>
      <c r="GP77" s="271">
        <v>44317</v>
      </c>
      <c r="GQ77" s="271">
        <v>44348</v>
      </c>
      <c r="GR77" s="271">
        <v>44378</v>
      </c>
      <c r="GS77" s="271">
        <v>44409</v>
      </c>
      <c r="GT77" s="271">
        <v>44440</v>
      </c>
      <c r="GU77" s="271">
        <v>44470</v>
      </c>
      <c r="GV77" s="271">
        <v>44501</v>
      </c>
      <c r="GW77" s="271">
        <v>44531</v>
      </c>
      <c r="GX77" s="271">
        <v>44562</v>
      </c>
      <c r="GY77" s="271">
        <v>44593</v>
      </c>
      <c r="GZ77" s="271">
        <v>44621</v>
      </c>
      <c r="HA77" s="271">
        <v>44652</v>
      </c>
      <c r="HB77" s="271">
        <v>44682</v>
      </c>
      <c r="HC77" s="271">
        <v>44713</v>
      </c>
      <c r="HD77" s="271">
        <v>44743</v>
      </c>
      <c r="HE77" s="271">
        <v>44774</v>
      </c>
      <c r="HF77" s="271">
        <v>44805</v>
      </c>
      <c r="HG77" s="271">
        <v>44835</v>
      </c>
      <c r="HH77" s="271">
        <f t="shared" ref="HH77:HW77" si="5">HH$11</f>
        <v>44866</v>
      </c>
      <c r="HI77" s="271">
        <f t="shared" si="5"/>
        <v>44896</v>
      </c>
      <c r="HJ77" s="271">
        <f t="shared" si="5"/>
        <v>44927</v>
      </c>
      <c r="HK77" s="271">
        <f t="shared" si="5"/>
        <v>44958</v>
      </c>
      <c r="HL77" s="271">
        <f t="shared" si="5"/>
        <v>44986</v>
      </c>
      <c r="HM77" s="271">
        <f t="shared" si="5"/>
        <v>45017</v>
      </c>
      <c r="HN77" s="271">
        <f t="shared" si="5"/>
        <v>45047</v>
      </c>
      <c r="HO77" s="271">
        <f t="shared" si="5"/>
        <v>45078</v>
      </c>
      <c r="HP77" s="271">
        <f t="shared" si="5"/>
        <v>45108</v>
      </c>
      <c r="HQ77" s="271">
        <f t="shared" si="5"/>
        <v>45139</v>
      </c>
      <c r="HR77" s="271">
        <f t="shared" si="5"/>
        <v>45170</v>
      </c>
      <c r="HS77" s="271">
        <f t="shared" si="5"/>
        <v>45200</v>
      </c>
      <c r="HT77" s="271">
        <f t="shared" si="5"/>
        <v>45231</v>
      </c>
      <c r="HU77" s="271">
        <f t="shared" si="5"/>
        <v>45261</v>
      </c>
      <c r="HV77" s="271">
        <f t="shared" si="5"/>
        <v>45292</v>
      </c>
      <c r="HW77" s="271">
        <f t="shared" si="5"/>
        <v>45323</v>
      </c>
    </row>
    <row r="78" spans="1:231">
      <c r="A78" s="26" t="s">
        <v>273</v>
      </c>
      <c r="B78" s="287">
        <v>0</v>
      </c>
      <c r="C78" s="287">
        <v>0</v>
      </c>
      <c r="D78" s="287">
        <v>0</v>
      </c>
      <c r="E78" s="287">
        <v>0</v>
      </c>
      <c r="F78" s="287">
        <v>0</v>
      </c>
      <c r="G78" s="287">
        <v>0</v>
      </c>
      <c r="H78" s="287">
        <v>0</v>
      </c>
      <c r="I78" s="287">
        <v>0</v>
      </c>
      <c r="J78" s="287">
        <v>0</v>
      </c>
      <c r="K78" s="287">
        <v>0</v>
      </c>
      <c r="L78" s="287">
        <v>0</v>
      </c>
      <c r="M78" s="287">
        <v>0</v>
      </c>
      <c r="N78" s="287">
        <v>0</v>
      </c>
      <c r="O78" s="287">
        <v>0</v>
      </c>
      <c r="P78" s="287">
        <v>0</v>
      </c>
      <c r="Q78" s="287">
        <v>0</v>
      </c>
      <c r="R78" s="287">
        <v>0</v>
      </c>
      <c r="S78" s="287">
        <v>0</v>
      </c>
      <c r="T78" s="287">
        <v>0</v>
      </c>
      <c r="U78" s="287">
        <v>0</v>
      </c>
      <c r="V78" s="287">
        <v>0</v>
      </c>
      <c r="W78" s="287">
        <v>0</v>
      </c>
      <c r="X78" s="287">
        <v>0</v>
      </c>
      <c r="Y78" s="287">
        <v>0</v>
      </c>
      <c r="Z78" s="287">
        <v>0</v>
      </c>
      <c r="AA78" s="287">
        <v>0</v>
      </c>
      <c r="AB78" s="287">
        <v>0</v>
      </c>
      <c r="AC78" s="287">
        <v>0</v>
      </c>
      <c r="AD78" s="287">
        <v>0</v>
      </c>
      <c r="AE78" s="287">
        <v>0</v>
      </c>
      <c r="AF78" s="287">
        <v>0</v>
      </c>
      <c r="AG78" s="287">
        <v>0</v>
      </c>
      <c r="AH78" s="287">
        <v>0</v>
      </c>
      <c r="AI78" s="287">
        <v>0</v>
      </c>
      <c r="AJ78" s="287">
        <v>0</v>
      </c>
      <c r="AK78" s="287">
        <v>0</v>
      </c>
      <c r="AL78" s="287">
        <v>0</v>
      </c>
      <c r="AM78" s="287">
        <v>0</v>
      </c>
      <c r="AN78" s="287">
        <v>0</v>
      </c>
      <c r="AO78" s="287">
        <v>0</v>
      </c>
      <c r="AP78" s="287">
        <v>0</v>
      </c>
      <c r="AQ78" s="287">
        <v>0</v>
      </c>
      <c r="AR78" s="287">
        <v>0</v>
      </c>
      <c r="AS78" s="287">
        <v>0</v>
      </c>
      <c r="AT78" s="287">
        <v>0</v>
      </c>
      <c r="AU78" s="287">
        <v>0</v>
      </c>
      <c r="AV78" s="287">
        <v>0</v>
      </c>
      <c r="AW78" s="287">
        <v>0</v>
      </c>
      <c r="AX78" s="287">
        <v>0</v>
      </c>
      <c r="AY78" s="287">
        <v>0</v>
      </c>
      <c r="AZ78" s="287">
        <v>0</v>
      </c>
      <c r="BA78" s="287">
        <v>0</v>
      </c>
      <c r="BB78" s="287">
        <v>0</v>
      </c>
      <c r="BC78" s="287">
        <v>0</v>
      </c>
      <c r="BD78" s="287">
        <v>0</v>
      </c>
      <c r="BE78" s="287">
        <v>0</v>
      </c>
      <c r="BF78" s="287">
        <v>0</v>
      </c>
      <c r="BG78" s="287">
        <v>0</v>
      </c>
      <c r="BH78" s="287">
        <v>0</v>
      </c>
      <c r="BI78" s="287">
        <v>0</v>
      </c>
      <c r="BJ78" s="287">
        <v>0</v>
      </c>
      <c r="BK78" s="287">
        <v>0</v>
      </c>
      <c r="BL78" s="287">
        <v>0</v>
      </c>
      <c r="BM78" s="287">
        <v>0</v>
      </c>
      <c r="BN78" s="287">
        <v>0</v>
      </c>
      <c r="BO78" s="287">
        <v>0</v>
      </c>
      <c r="BP78" s="287">
        <v>0</v>
      </c>
      <c r="BQ78" s="287">
        <v>0</v>
      </c>
      <c r="BR78" s="287">
        <v>0</v>
      </c>
      <c r="BS78" s="287">
        <v>0</v>
      </c>
      <c r="BT78" s="287">
        <v>0</v>
      </c>
      <c r="BU78" s="287">
        <v>0</v>
      </c>
      <c r="BV78" s="287">
        <v>0</v>
      </c>
      <c r="BW78" s="287">
        <v>0</v>
      </c>
      <c r="BX78" s="287">
        <v>0</v>
      </c>
      <c r="BY78" s="287">
        <v>0</v>
      </c>
      <c r="BZ78" s="287">
        <v>0</v>
      </c>
      <c r="CA78" s="287">
        <v>0</v>
      </c>
      <c r="CB78" s="287">
        <v>0</v>
      </c>
      <c r="CC78" s="287">
        <v>0</v>
      </c>
      <c r="CD78" s="287">
        <v>0</v>
      </c>
      <c r="CE78" s="287">
        <v>0</v>
      </c>
      <c r="CF78" s="287">
        <v>0</v>
      </c>
      <c r="CG78" s="287">
        <v>0</v>
      </c>
      <c r="CH78" s="287">
        <v>0</v>
      </c>
      <c r="CI78" s="287">
        <v>0</v>
      </c>
      <c r="CJ78" s="287">
        <v>0</v>
      </c>
      <c r="CK78" s="287">
        <v>0</v>
      </c>
      <c r="CL78" s="287">
        <v>0</v>
      </c>
      <c r="CM78" s="287">
        <v>0</v>
      </c>
      <c r="CN78" s="287">
        <v>0</v>
      </c>
      <c r="CO78" s="287">
        <v>0</v>
      </c>
      <c r="CP78" s="287">
        <v>0</v>
      </c>
      <c r="CQ78" s="287">
        <v>0</v>
      </c>
      <c r="CR78" s="287">
        <v>0</v>
      </c>
      <c r="CS78" s="287">
        <v>0</v>
      </c>
      <c r="CT78" s="287">
        <v>0</v>
      </c>
      <c r="CU78" s="287">
        <v>0</v>
      </c>
      <c r="CV78" s="287">
        <v>0</v>
      </c>
      <c r="CW78" s="287">
        <v>0</v>
      </c>
      <c r="CX78" s="287">
        <v>0</v>
      </c>
      <c r="CY78" s="287">
        <v>0</v>
      </c>
      <c r="CZ78" s="287">
        <v>0</v>
      </c>
      <c r="DA78" s="287">
        <v>0</v>
      </c>
      <c r="DB78" s="287">
        <v>0</v>
      </c>
      <c r="DC78" s="287">
        <v>0</v>
      </c>
      <c r="DD78" s="287">
        <v>0</v>
      </c>
      <c r="DE78" s="287">
        <v>0</v>
      </c>
      <c r="DF78" s="287">
        <v>0</v>
      </c>
      <c r="DG78" s="287">
        <v>0</v>
      </c>
      <c r="DH78" s="287">
        <v>0</v>
      </c>
      <c r="DI78" s="287">
        <v>0</v>
      </c>
      <c r="DJ78" s="287">
        <v>0</v>
      </c>
      <c r="DK78" s="287">
        <v>0</v>
      </c>
      <c r="DL78" s="287">
        <v>0</v>
      </c>
      <c r="DM78" s="287">
        <v>0</v>
      </c>
      <c r="DN78" s="287">
        <v>0</v>
      </c>
      <c r="DO78" s="287">
        <v>0</v>
      </c>
      <c r="DP78" s="287">
        <v>0</v>
      </c>
      <c r="DQ78" s="287">
        <v>0</v>
      </c>
      <c r="DR78" s="287">
        <v>0</v>
      </c>
      <c r="DS78" s="287">
        <v>0</v>
      </c>
      <c r="DT78" s="287">
        <v>0</v>
      </c>
      <c r="DU78" s="287">
        <v>0</v>
      </c>
      <c r="DV78" s="287">
        <v>0</v>
      </c>
      <c r="DW78" s="287">
        <v>0</v>
      </c>
      <c r="DX78" s="287">
        <v>0</v>
      </c>
      <c r="DY78" s="287">
        <v>0</v>
      </c>
      <c r="DZ78" s="287">
        <v>0</v>
      </c>
      <c r="EA78" s="287">
        <v>0</v>
      </c>
      <c r="EB78" s="287">
        <v>0</v>
      </c>
      <c r="EC78" s="287">
        <v>0</v>
      </c>
      <c r="ED78" s="287">
        <v>0</v>
      </c>
      <c r="EE78" s="287">
        <v>0</v>
      </c>
      <c r="EF78" s="287">
        <v>0</v>
      </c>
      <c r="EG78" s="287">
        <v>0</v>
      </c>
      <c r="EH78" s="287">
        <v>0</v>
      </c>
      <c r="EI78" s="287">
        <v>0</v>
      </c>
      <c r="EJ78" s="287">
        <v>0</v>
      </c>
      <c r="EK78" s="287">
        <v>0</v>
      </c>
      <c r="EL78" s="287">
        <v>0</v>
      </c>
      <c r="EM78" s="287">
        <v>0</v>
      </c>
      <c r="EN78" s="287">
        <v>0</v>
      </c>
      <c r="EO78" s="287">
        <v>0</v>
      </c>
      <c r="EP78" s="287">
        <v>0</v>
      </c>
      <c r="EQ78" s="287">
        <v>0</v>
      </c>
      <c r="ER78" s="287">
        <v>0</v>
      </c>
      <c r="ES78" s="287">
        <v>0</v>
      </c>
      <c r="ET78" s="287">
        <v>0</v>
      </c>
      <c r="EU78" s="287">
        <v>0</v>
      </c>
      <c r="EV78" s="287">
        <v>0</v>
      </c>
      <c r="EW78" s="287">
        <v>0</v>
      </c>
      <c r="EX78" s="287">
        <v>0</v>
      </c>
      <c r="EY78" s="287">
        <v>0</v>
      </c>
      <c r="EZ78" s="287">
        <v>0</v>
      </c>
      <c r="FA78" s="287">
        <v>0</v>
      </c>
      <c r="FB78" s="287">
        <v>0</v>
      </c>
      <c r="FC78" s="287">
        <v>0</v>
      </c>
      <c r="FD78" s="287">
        <v>0</v>
      </c>
      <c r="FE78" s="287">
        <v>0</v>
      </c>
      <c r="FF78" s="287">
        <v>0</v>
      </c>
      <c r="FG78" s="287">
        <v>0</v>
      </c>
      <c r="FH78" s="287">
        <v>0</v>
      </c>
      <c r="FI78" s="287">
        <v>0</v>
      </c>
      <c r="FJ78" s="287">
        <v>0</v>
      </c>
      <c r="FK78" s="287">
        <v>0</v>
      </c>
      <c r="FL78" s="287">
        <v>0</v>
      </c>
      <c r="FM78" s="287">
        <v>0</v>
      </c>
      <c r="FN78" s="287">
        <v>0</v>
      </c>
      <c r="FO78" s="287">
        <v>0</v>
      </c>
      <c r="FP78" s="287">
        <v>0</v>
      </c>
      <c r="FQ78" s="287">
        <v>0</v>
      </c>
      <c r="FR78" s="287">
        <v>0</v>
      </c>
      <c r="FS78" s="287">
        <v>0</v>
      </c>
      <c r="FT78" s="287">
        <v>0</v>
      </c>
      <c r="FU78" s="287">
        <v>0</v>
      </c>
      <c r="FV78" s="287">
        <v>0</v>
      </c>
      <c r="FW78" s="287">
        <v>0</v>
      </c>
      <c r="FX78" s="287">
        <v>0</v>
      </c>
      <c r="FY78" s="287">
        <v>0</v>
      </c>
      <c r="FZ78" s="287">
        <v>0</v>
      </c>
      <c r="GA78" s="287">
        <v>0</v>
      </c>
      <c r="GB78" s="287">
        <v>0</v>
      </c>
      <c r="GC78" s="287">
        <v>0</v>
      </c>
      <c r="GD78" s="287">
        <v>0</v>
      </c>
      <c r="GE78" s="287">
        <v>0</v>
      </c>
      <c r="GF78" s="287">
        <v>0</v>
      </c>
      <c r="GG78" s="287">
        <v>0</v>
      </c>
      <c r="GH78" s="287">
        <v>0</v>
      </c>
      <c r="GI78" s="287">
        <v>0</v>
      </c>
      <c r="GJ78" s="287">
        <v>0</v>
      </c>
      <c r="GK78" s="287">
        <v>0</v>
      </c>
      <c r="GL78" s="287">
        <v>0</v>
      </c>
      <c r="GM78" s="287">
        <v>0</v>
      </c>
      <c r="GN78" s="287">
        <v>0</v>
      </c>
      <c r="GO78" s="287">
        <v>0</v>
      </c>
      <c r="GP78" s="287">
        <v>0</v>
      </c>
      <c r="GQ78" s="287">
        <v>0</v>
      </c>
      <c r="GR78" s="287">
        <v>0</v>
      </c>
      <c r="GS78" s="287">
        <v>0</v>
      </c>
      <c r="GT78" s="287">
        <v>0</v>
      </c>
      <c r="GU78" s="287">
        <v>0</v>
      </c>
      <c r="GV78" s="287">
        <v>0</v>
      </c>
      <c r="GW78" s="287">
        <v>0</v>
      </c>
      <c r="GX78" s="287">
        <v>0</v>
      </c>
      <c r="GY78" s="287">
        <v>0</v>
      </c>
      <c r="GZ78" s="287">
        <v>0</v>
      </c>
      <c r="HA78" s="287">
        <v>0</v>
      </c>
      <c r="HB78" s="287">
        <v>0</v>
      </c>
      <c r="HC78" s="287">
        <v>0</v>
      </c>
      <c r="HD78" s="287">
        <v>0</v>
      </c>
      <c r="HE78" s="287">
        <v>0</v>
      </c>
      <c r="HF78" s="287">
        <v>0</v>
      </c>
      <c r="HG78" s="287">
        <v>0</v>
      </c>
      <c r="HH78" s="287">
        <v>0</v>
      </c>
      <c r="HI78" s="287">
        <v>0</v>
      </c>
      <c r="HJ78" s="287">
        <v>0</v>
      </c>
      <c r="HK78" s="287">
        <v>0</v>
      </c>
      <c r="HL78" s="287">
        <v>0</v>
      </c>
      <c r="HM78" s="287">
        <v>0</v>
      </c>
      <c r="HN78" s="287">
        <v>0</v>
      </c>
      <c r="HO78" s="287">
        <v>0</v>
      </c>
      <c r="HP78" s="287">
        <v>0</v>
      </c>
      <c r="HQ78" s="287">
        <v>0</v>
      </c>
      <c r="HR78" s="287">
        <v>0</v>
      </c>
      <c r="HS78" s="287">
        <v>0</v>
      </c>
      <c r="HT78" s="287">
        <v>0</v>
      </c>
      <c r="HU78" s="287">
        <v>0</v>
      </c>
      <c r="HV78" s="287">
        <v>0</v>
      </c>
      <c r="HW78" s="287">
        <v>0</v>
      </c>
    </row>
    <row r="79" spans="1:231">
      <c r="A79" s="39" t="s">
        <v>319</v>
      </c>
      <c r="B79" s="286">
        <v>0.18250881636299499</v>
      </c>
      <c r="C79" s="286">
        <v>0.18221171525452826</v>
      </c>
      <c r="D79" s="286">
        <v>0.16576552474076886</v>
      </c>
      <c r="E79" s="286">
        <v>0.1811602786084652</v>
      </c>
      <c r="F79" s="286">
        <v>0.15557923188132503</v>
      </c>
      <c r="G79" s="286">
        <v>0.15447753529748348</v>
      </c>
      <c r="H79" s="286">
        <v>0.16402297790438866</v>
      </c>
      <c r="I79" s="286">
        <v>0.180290911364825</v>
      </c>
      <c r="J79" s="286">
        <v>0.18123780855198635</v>
      </c>
      <c r="K79" s="286">
        <v>0.19569209757542386</v>
      </c>
      <c r="L79" s="286">
        <v>0.19309972316072693</v>
      </c>
      <c r="M79" s="286">
        <v>0.1834800681660553</v>
      </c>
      <c r="N79" s="286">
        <v>0.17619118738520786</v>
      </c>
      <c r="O79" s="286">
        <v>0.17967295544225284</v>
      </c>
      <c r="P79" s="286">
        <v>0.19497033523371518</v>
      </c>
      <c r="Q79" s="286">
        <v>0.18906698990734225</v>
      </c>
      <c r="R79" s="286">
        <v>0.19417625195351104</v>
      </c>
      <c r="S79" s="286">
        <v>0.18804790937998636</v>
      </c>
      <c r="T79" s="286">
        <v>0.16681687321200001</v>
      </c>
      <c r="U79" s="286">
        <v>0.15066951104040954</v>
      </c>
      <c r="V79" s="286">
        <v>0.15803847897050241</v>
      </c>
      <c r="W79" s="286">
        <v>0.14619580053417941</v>
      </c>
      <c r="X79" s="286">
        <v>0.15355741469696868</v>
      </c>
      <c r="Y79" s="286">
        <v>0.1734732973918619</v>
      </c>
      <c r="Z79" s="286">
        <v>0.14551500617368987</v>
      </c>
      <c r="AA79" s="286">
        <v>0.15957009931172234</v>
      </c>
      <c r="AB79" s="286">
        <v>0.13472468361512499</v>
      </c>
      <c r="AC79" s="286">
        <v>0.12115588019428894</v>
      </c>
      <c r="AD79" s="286">
        <v>0.14459510935250039</v>
      </c>
      <c r="AE79" s="286">
        <v>0.12895959782214375</v>
      </c>
      <c r="AF79" s="286">
        <v>0.14818736924876591</v>
      </c>
      <c r="AG79" s="286">
        <v>0.16471521465354352</v>
      </c>
      <c r="AH79" s="286">
        <v>0.1564089050847087</v>
      </c>
      <c r="AI79" s="286">
        <v>0.16356598228558381</v>
      </c>
      <c r="AJ79" s="286">
        <v>0.1669981856965628</v>
      </c>
      <c r="AK79" s="286">
        <v>0.16276848880274422</v>
      </c>
      <c r="AL79" s="286">
        <v>0.17687737888476018</v>
      </c>
      <c r="AM79" s="286">
        <v>0.15677676701577178</v>
      </c>
      <c r="AN79" s="286">
        <v>0.15345266794337967</v>
      </c>
      <c r="AO79" s="286">
        <v>0.12847841790403716</v>
      </c>
      <c r="AP79" s="286">
        <v>0.1561247258272723</v>
      </c>
      <c r="AQ79" s="286">
        <v>0.17048505627705629</v>
      </c>
      <c r="AR79" s="286">
        <v>0.14721924655737048</v>
      </c>
      <c r="AS79" s="286">
        <v>0.14139160431209991</v>
      </c>
      <c r="AT79" s="286">
        <v>0.1421672609173098</v>
      </c>
      <c r="AU79" s="286">
        <v>0.13763838340028495</v>
      </c>
      <c r="AV79" s="286">
        <v>0.11463144565033137</v>
      </c>
      <c r="AW79" s="286">
        <v>0.11040915774320444</v>
      </c>
      <c r="AX79" s="286">
        <v>0.11457806751716192</v>
      </c>
      <c r="AY79" s="286">
        <v>0.1124154723840847</v>
      </c>
      <c r="AZ79" s="286">
        <v>0.11661475927842439</v>
      </c>
      <c r="BA79" s="286">
        <v>0.12281247194475997</v>
      </c>
      <c r="BB79" s="286">
        <v>0.13576687755266351</v>
      </c>
      <c r="BC79" s="286">
        <v>0.16255450725174259</v>
      </c>
      <c r="BD79" s="286">
        <v>0.15468395865002399</v>
      </c>
      <c r="BE79" s="286">
        <v>0.17039521409012537</v>
      </c>
      <c r="BF79" s="286">
        <v>0.15367718159493979</v>
      </c>
      <c r="BG79" s="286">
        <v>0.15402540477332635</v>
      </c>
      <c r="BH79" s="286">
        <v>0.16062915466926192</v>
      </c>
      <c r="BI79" s="286">
        <v>0.17128511733995075</v>
      </c>
      <c r="BJ79" s="286">
        <v>0.17581550420530659</v>
      </c>
      <c r="BK79" s="286">
        <v>0.18688862550784571</v>
      </c>
      <c r="BL79" s="286">
        <v>0.18186912281841119</v>
      </c>
      <c r="BM79" s="286">
        <v>0.15860842539077369</v>
      </c>
      <c r="BN79" s="286">
        <v>0.15874713953380445</v>
      </c>
      <c r="BO79" s="286">
        <v>0.19160463066591918</v>
      </c>
      <c r="BP79" s="286">
        <v>0.19885093003251447</v>
      </c>
      <c r="BQ79" s="286">
        <v>0.21277659508696836</v>
      </c>
      <c r="BR79" s="286">
        <v>0.20780155348927365</v>
      </c>
      <c r="BS79" s="286">
        <v>0.21495199591659847</v>
      </c>
      <c r="BT79" s="286">
        <v>0.20604300480017848</v>
      </c>
      <c r="BU79" s="286">
        <v>0.22483545012994424</v>
      </c>
      <c r="BV79" s="286">
        <v>0.22439647657305201</v>
      </c>
      <c r="BW79" s="286">
        <v>0.23487643821713736</v>
      </c>
      <c r="BX79" s="286">
        <v>0.22931838763359594</v>
      </c>
      <c r="BY79" s="286">
        <v>0.23424438647261009</v>
      </c>
      <c r="BZ79" s="286">
        <v>0.22528078800057413</v>
      </c>
      <c r="CA79" s="286">
        <v>0.22061972967984181</v>
      </c>
      <c r="CB79" s="286">
        <v>0.24172410631569297</v>
      </c>
      <c r="CC79" s="286">
        <v>0.20436787274296919</v>
      </c>
      <c r="CD79" s="286">
        <v>0.2117142455040267</v>
      </c>
      <c r="CE79" s="286">
        <v>0.21107636157669185</v>
      </c>
      <c r="CF79" s="286">
        <v>0.21128946390758224</v>
      </c>
      <c r="CG79" s="286">
        <v>0.22483545012994424</v>
      </c>
      <c r="CH79" s="286">
        <v>0.21667489758441544</v>
      </c>
      <c r="CI79" s="286">
        <v>0.20798824309672156</v>
      </c>
      <c r="CJ79" s="286">
        <v>0.2253746536854192</v>
      </c>
      <c r="CK79" s="286">
        <v>0.21142638561418567</v>
      </c>
      <c r="CL79" s="286">
        <v>0.24202370761993403</v>
      </c>
      <c r="CM79" s="286">
        <v>0.24445264823840096</v>
      </c>
      <c r="CN79" s="286">
        <v>0.24270997712842982</v>
      </c>
      <c r="CO79" s="286">
        <v>0.27891499374203166</v>
      </c>
      <c r="CP79" s="286">
        <v>0.27092647821745786</v>
      </c>
      <c r="CQ79" s="286">
        <v>0.25473379966967841</v>
      </c>
      <c r="CR79" s="286">
        <v>0.26842442148122664</v>
      </c>
      <c r="CS79" s="286">
        <v>0.27226993183203274</v>
      </c>
      <c r="CT79" s="286">
        <v>0.28263941510741203</v>
      </c>
      <c r="CU79" s="286">
        <v>0.28654887630757647</v>
      </c>
      <c r="CV79" s="286">
        <v>0.27218979954326311</v>
      </c>
      <c r="CW79" s="286">
        <v>0.28908057779787716</v>
      </c>
      <c r="CX79" s="286">
        <v>0.265915422461451</v>
      </c>
      <c r="CY79" s="286">
        <v>0.28098622305227217</v>
      </c>
      <c r="CZ79" s="286">
        <v>0.27492365435161181</v>
      </c>
      <c r="DA79" s="286">
        <v>0.2745440664229637</v>
      </c>
      <c r="DB79" s="286">
        <v>0.24784418969598637</v>
      </c>
      <c r="DC79" s="286">
        <v>0.23775318994953282</v>
      </c>
      <c r="DD79" s="286">
        <v>0.2595057923452278</v>
      </c>
      <c r="DE79" s="286">
        <v>0.23257758402272516</v>
      </c>
      <c r="DF79" s="286">
        <v>0.24343280845507215</v>
      </c>
      <c r="DG79" s="286">
        <v>0.24165240642500785</v>
      </c>
      <c r="DH79" s="286">
        <v>0.2334627890339761</v>
      </c>
      <c r="DI79" s="286">
        <v>0.21149206798708442</v>
      </c>
      <c r="DJ79" s="286">
        <v>0.22400103878372168</v>
      </c>
      <c r="DK79" s="286">
        <v>0.21445402902349064</v>
      </c>
      <c r="DL79" s="286">
        <v>0.21334691372159079</v>
      </c>
      <c r="DM79" s="286">
        <v>0.2266</v>
      </c>
      <c r="DN79" s="286">
        <v>0.21860126469528457</v>
      </c>
      <c r="DO79" s="286">
        <v>0.21657603766727196</v>
      </c>
      <c r="DP79" s="286">
        <v>0.21990780333497592</v>
      </c>
      <c r="DQ79" s="286">
        <v>0.19951089547752215</v>
      </c>
      <c r="DR79" s="286">
        <v>0.19285077442306958</v>
      </c>
      <c r="DS79" s="286">
        <v>0.21053130157476391</v>
      </c>
      <c r="DT79" s="286">
        <v>0.21359415487493691</v>
      </c>
      <c r="DU79" s="286">
        <v>0.1968</v>
      </c>
      <c r="DV79" s="286">
        <v>0.21066324888637272</v>
      </c>
      <c r="DW79" s="286">
        <v>0.21031626400714579</v>
      </c>
      <c r="DX79" s="286">
        <v>0.22641495379003543</v>
      </c>
      <c r="DY79" s="286">
        <v>0.217627784086771</v>
      </c>
      <c r="DZ79" s="286">
        <v>0.22347492398482741</v>
      </c>
      <c r="EA79" s="286">
        <v>0.21816912125763174</v>
      </c>
      <c r="EB79" s="286">
        <v>0.21912030425763956</v>
      </c>
      <c r="EC79" s="286">
        <v>0.22782666545306229</v>
      </c>
      <c r="ED79" s="286">
        <v>0.22766579574036092</v>
      </c>
      <c r="EE79" s="286">
        <v>0.20992491861883514</v>
      </c>
      <c r="EF79" s="286">
        <v>0.24456016531022023</v>
      </c>
      <c r="EG79" s="286">
        <v>0.24680077286575369</v>
      </c>
      <c r="EH79" s="286">
        <v>0.22090224356808</v>
      </c>
      <c r="EI79" s="286">
        <v>0.22153482145614453</v>
      </c>
      <c r="EJ79" s="286">
        <v>0.24004028190493454</v>
      </c>
      <c r="EK79" s="286">
        <v>0.23357469464388012</v>
      </c>
      <c r="EL79" s="286">
        <v>0.22134226469652746</v>
      </c>
      <c r="EM79" s="286">
        <v>0.23723215529711797</v>
      </c>
      <c r="EN79" s="286">
        <v>0.24647457005750478</v>
      </c>
      <c r="EO79" s="286">
        <v>0.23414148724194803</v>
      </c>
      <c r="EP79" s="286">
        <v>0.27624462313539661</v>
      </c>
      <c r="EQ79" s="286">
        <v>0.2958089810381716</v>
      </c>
      <c r="ER79" s="286">
        <v>0.23782845106410627</v>
      </c>
      <c r="ES79" s="286">
        <v>0.25314495244324869</v>
      </c>
      <c r="ET79" s="286">
        <v>0.25169696101347483</v>
      </c>
      <c r="EU79" s="286">
        <v>0.2495965263919358</v>
      </c>
      <c r="EV79" s="286">
        <v>0.23514100169568955</v>
      </c>
      <c r="EW79" s="286">
        <v>0.24276678682091898</v>
      </c>
      <c r="EX79" s="286">
        <v>0.24113727704067542</v>
      </c>
      <c r="EY79" s="286">
        <v>0.2081349313451423</v>
      </c>
      <c r="EZ79" s="286">
        <v>0.21154062975233379</v>
      </c>
      <c r="FA79" s="286">
        <v>0.24242188200880813</v>
      </c>
      <c r="FB79" s="286">
        <v>0.21843720400486533</v>
      </c>
      <c r="FC79" s="286">
        <v>0.19742192058378621</v>
      </c>
      <c r="FD79" s="286">
        <v>0.21193674845520127</v>
      </c>
      <c r="FE79" s="286">
        <v>0.20626898857929091</v>
      </c>
      <c r="FF79" s="286">
        <v>0.22765046377684267</v>
      </c>
      <c r="FG79" s="286">
        <v>0.26878680079410078</v>
      </c>
      <c r="FH79" s="286">
        <v>0.24930668485610907</v>
      </c>
      <c r="FI79" s="286">
        <v>0.23374128914143252</v>
      </c>
      <c r="FJ79" s="286">
        <v>0.2413933033427299</v>
      </c>
      <c r="FK79" s="286">
        <v>0.26017191890412283</v>
      </c>
      <c r="FL79" s="286">
        <v>0.25069508219538855</v>
      </c>
      <c r="FM79" s="286">
        <v>0.26381706309722147</v>
      </c>
      <c r="FN79" s="286">
        <v>0.26509674872210631</v>
      </c>
      <c r="FO79" s="286">
        <v>0.2508322204595313</v>
      </c>
      <c r="FP79" s="286">
        <v>0.25301445096311653</v>
      </c>
      <c r="FQ79" s="286">
        <v>0.22175008399013824</v>
      </c>
      <c r="FR79" s="286">
        <v>0.23857394598064482</v>
      </c>
      <c r="FS79" s="286">
        <v>0.2438564216521103</v>
      </c>
      <c r="FT79" s="286">
        <v>0.22794299024764583</v>
      </c>
      <c r="FU79" s="286">
        <v>0.23837858910432647</v>
      </c>
      <c r="FV79" s="286">
        <v>0.24913020944228073</v>
      </c>
      <c r="FW79" s="286">
        <v>0.25391144316231828</v>
      </c>
      <c r="FX79" s="286">
        <v>0.24409352816535393</v>
      </c>
      <c r="FY79" s="286">
        <v>0.21370243026872018</v>
      </c>
      <c r="FZ79" s="286">
        <v>0.23314549499003501</v>
      </c>
      <c r="GA79" s="286">
        <v>0.22734250861877825</v>
      </c>
      <c r="GB79" s="286">
        <v>0.20018865706264485</v>
      </c>
      <c r="GC79" s="286">
        <v>0.21011380366261212</v>
      </c>
      <c r="GD79" s="286">
        <v>0.23465518746992378</v>
      </c>
      <c r="GE79" s="286">
        <v>0.21958904454192768</v>
      </c>
      <c r="GF79" s="286">
        <v>0.21069518067744777</v>
      </c>
      <c r="GG79" s="286">
        <v>0.2244096941392251</v>
      </c>
      <c r="GH79" s="286">
        <v>0.20285310677695309</v>
      </c>
      <c r="GI79" s="286">
        <v>0.17799886856354122</v>
      </c>
      <c r="GJ79" s="286">
        <v>0.21619257739540929</v>
      </c>
      <c r="GK79" s="286">
        <v>0.23850776563608436</v>
      </c>
      <c r="GL79" s="286">
        <v>0.22173059667645539</v>
      </c>
      <c r="GM79" s="286">
        <v>0.21917920615819153</v>
      </c>
      <c r="GN79" s="286">
        <v>0.21421522375414004</v>
      </c>
      <c r="GO79" s="286">
        <v>0.21198254107156717</v>
      </c>
      <c r="GP79" s="286">
        <v>0.20847057395545404</v>
      </c>
      <c r="GQ79" s="286">
        <v>0.19378804946271944</v>
      </c>
      <c r="GR79" s="286">
        <v>0.2076674809198952</v>
      </c>
      <c r="GS79" s="286">
        <v>0.19122125327494335</v>
      </c>
      <c r="GT79" s="286">
        <v>0.21115837739699705</v>
      </c>
      <c r="GU79" s="286">
        <v>0.2148749664443389</v>
      </c>
      <c r="GV79" s="286">
        <v>0.19436554705891404</v>
      </c>
      <c r="GW79" s="286">
        <v>0.18076181388043974</v>
      </c>
      <c r="GX79" s="286">
        <v>0.19556347248865746</v>
      </c>
      <c r="GY79" s="286">
        <v>0.1956852574270159</v>
      </c>
      <c r="GZ79" s="286">
        <v>0.20723890556793217</v>
      </c>
      <c r="HA79" s="286">
        <v>0.20456554054249843</v>
      </c>
      <c r="HB79" s="286">
        <v>0.18842906717770758</v>
      </c>
      <c r="HC79" s="286">
        <v>0.17738950560259767</v>
      </c>
      <c r="HD79" s="286">
        <v>0.20558509084535842</v>
      </c>
      <c r="HE79" s="286">
        <v>0.19267751479289941</v>
      </c>
      <c r="HF79" s="286">
        <v>0.19712107717294494</v>
      </c>
      <c r="HG79" s="286">
        <v>0.18776181926989827</v>
      </c>
      <c r="HH79" s="286">
        <v>0.21843841855316268</v>
      </c>
      <c r="HI79" s="286">
        <v>0.190332194155832</v>
      </c>
      <c r="HJ79" s="286">
        <v>0.18068799335790825</v>
      </c>
      <c r="HK79" s="286">
        <v>0.18990974526771376</v>
      </c>
      <c r="HL79" s="286">
        <v>0.19048765342604776</v>
      </c>
      <c r="HM79" s="286">
        <v>0.20020994522241406</v>
      </c>
      <c r="HN79" s="286">
        <v>0.16891780064911202</v>
      </c>
      <c r="HO79" s="286">
        <v>0.15111584121480767</v>
      </c>
      <c r="HP79" s="286">
        <v>0.16355987588537649</v>
      </c>
      <c r="HQ79" s="286">
        <v>0.15741684250790894</v>
      </c>
      <c r="HR79" s="286">
        <v>0.17458463689293904</v>
      </c>
      <c r="HS79" s="286">
        <v>0.18130352137945749</v>
      </c>
      <c r="HT79" s="286">
        <v>0.15974278326127259</v>
      </c>
      <c r="HU79" s="286">
        <v>0.15701365313265295</v>
      </c>
      <c r="HV79" s="286">
        <v>0.15369619994551892</v>
      </c>
      <c r="HW79" s="286">
        <v>0.14618491871401257</v>
      </c>
    </row>
    <row r="80" spans="1:231">
      <c r="A80" s="39" t="s">
        <v>324</v>
      </c>
      <c r="B80" s="286">
        <v>0.10978524370003652</v>
      </c>
      <c r="C80" s="286">
        <v>0.10860584380896147</v>
      </c>
      <c r="D80" s="286">
        <v>0.11481846269358729</v>
      </c>
      <c r="E80" s="286">
        <v>0.11473334569409668</v>
      </c>
      <c r="F80" s="286">
        <v>0.13216575523288704</v>
      </c>
      <c r="G80" s="286">
        <v>0.12812553150677042</v>
      </c>
      <c r="H80" s="286">
        <v>0.14084712315036049</v>
      </c>
      <c r="I80" s="286">
        <v>0.16291871060699084</v>
      </c>
      <c r="J80" s="286">
        <v>0.14812556297364041</v>
      </c>
      <c r="K80" s="286">
        <v>0.15116151284337193</v>
      </c>
      <c r="L80" s="286">
        <v>0.13837486899498735</v>
      </c>
      <c r="M80" s="286">
        <v>0.16915421393306418</v>
      </c>
      <c r="N80" s="286">
        <v>0.17661689443628018</v>
      </c>
      <c r="O80" s="286">
        <v>0.18373638556486432</v>
      </c>
      <c r="P80" s="286">
        <v>0.1777424675734102</v>
      </c>
      <c r="Q80" s="286">
        <v>0.16913350897507556</v>
      </c>
      <c r="R80" s="286">
        <v>0.18172512311645331</v>
      </c>
      <c r="S80" s="286">
        <v>0.17970098485838132</v>
      </c>
      <c r="T80" s="286">
        <v>0.16265453499476279</v>
      </c>
      <c r="U80" s="286">
        <v>0.20961822823630366</v>
      </c>
      <c r="V80" s="286">
        <v>0.19893662936640341</v>
      </c>
      <c r="W80" s="286">
        <v>0.19938360395669394</v>
      </c>
      <c r="X80" s="286">
        <v>0.20286559190938999</v>
      </c>
      <c r="Y80" s="286">
        <v>0.19361276703152119</v>
      </c>
      <c r="Z80" s="286">
        <v>0.17686910426918082</v>
      </c>
      <c r="AA80" s="286">
        <v>0.19857806700955183</v>
      </c>
      <c r="AB80" s="286">
        <v>0.20139595285779857</v>
      </c>
      <c r="AC80" s="286">
        <v>0.21276515091461398</v>
      </c>
      <c r="AD80" s="286">
        <v>0.18990305799496432</v>
      </c>
      <c r="AE80" s="286">
        <v>0.19268096163364756</v>
      </c>
      <c r="AF80" s="286">
        <v>0.18540707015304264</v>
      </c>
      <c r="AG80" s="286">
        <v>0.19875994726635671</v>
      </c>
      <c r="AH80" s="286">
        <v>0.21073091355386689</v>
      </c>
      <c r="AI80" s="286">
        <v>0.19672082654408266</v>
      </c>
      <c r="AJ80" s="286">
        <v>0.21461965633615707</v>
      </c>
      <c r="AK80" s="286">
        <v>0.22255820932759179</v>
      </c>
      <c r="AL80" s="286">
        <v>0.20523385371303252</v>
      </c>
      <c r="AM80" s="286">
        <v>0.20022829032491898</v>
      </c>
      <c r="AN80" s="286">
        <v>0.22334619422290844</v>
      </c>
      <c r="AO80" s="286">
        <v>0.19690273232895858</v>
      </c>
      <c r="AP80" s="286">
        <v>0.20439228844741836</v>
      </c>
      <c r="AQ80" s="286">
        <v>0.21031226551226551</v>
      </c>
      <c r="AR80" s="286">
        <v>0.19956155696814817</v>
      </c>
      <c r="AS80" s="286">
        <v>0.20596446865564053</v>
      </c>
      <c r="AT80" s="286">
        <v>0.26244682086768417</v>
      </c>
      <c r="AU80" s="286">
        <v>0.24377608023147315</v>
      </c>
      <c r="AV80" s="286">
        <v>0.23321844650552037</v>
      </c>
      <c r="AW80" s="286">
        <v>0.24732842703289429</v>
      </c>
      <c r="AX80" s="286">
        <v>0.19780745902582067</v>
      </c>
      <c r="AY80" s="286">
        <v>0.20959087046810507</v>
      </c>
      <c r="AZ80" s="286">
        <v>0.22091539180726971</v>
      </c>
      <c r="BA80" s="286">
        <v>0.22535582176318969</v>
      </c>
      <c r="BB80" s="286">
        <v>0.25768220147021181</v>
      </c>
      <c r="BC80" s="286">
        <v>0.2722742546787279</v>
      </c>
      <c r="BD80" s="286">
        <v>0.288812693850239</v>
      </c>
      <c r="BE80" s="286">
        <v>0.25567052220605008</v>
      </c>
      <c r="BF80" s="286">
        <v>0.26510487650347253</v>
      </c>
      <c r="BG80" s="286">
        <v>0.26834956494043039</v>
      </c>
      <c r="BH80" s="286">
        <v>0.28445152465143581</v>
      </c>
      <c r="BI80" s="286">
        <v>0.29010821823201211</v>
      </c>
      <c r="BJ80" s="286">
        <v>0.30860904035810938</v>
      </c>
      <c r="BK80" s="286">
        <v>0.30075733780188357</v>
      </c>
      <c r="BL80" s="286">
        <v>0.3034671240752661</v>
      </c>
      <c r="BM80" s="286">
        <v>0.31495793190590216</v>
      </c>
      <c r="BN80" s="286">
        <v>0.38462859208453581</v>
      </c>
      <c r="BO80" s="286">
        <v>0.33263479595489709</v>
      </c>
      <c r="BP80" s="286">
        <v>0.32514478631710997</v>
      </c>
      <c r="BQ80" s="286">
        <v>0.30905736930247146</v>
      </c>
      <c r="BR80" s="286">
        <v>0.27300532781165449</v>
      </c>
      <c r="BS80" s="286">
        <v>0.29051398646077414</v>
      </c>
      <c r="BT80" s="286">
        <v>0.27997772803245069</v>
      </c>
      <c r="BU80" s="286">
        <v>0.26382575830079191</v>
      </c>
      <c r="BV80" s="286">
        <v>0.28971893149820471</v>
      </c>
      <c r="BW80" s="286">
        <v>0.26861804433445657</v>
      </c>
      <c r="BX80" s="286">
        <v>0.27583067946126338</v>
      </c>
      <c r="BY80" s="286">
        <v>0.2966993756168308</v>
      </c>
      <c r="BZ80" s="286">
        <v>0.31918722275762607</v>
      </c>
      <c r="CA80" s="286">
        <v>0.30235369665230744</v>
      </c>
      <c r="CB80" s="286">
        <v>0.340377196940917</v>
      </c>
      <c r="CC80" s="286">
        <v>0.35679156469430312</v>
      </c>
      <c r="CD80" s="286">
        <v>0.35834577619563013</v>
      </c>
      <c r="CE80" s="286">
        <v>0.35207337276993672</v>
      </c>
      <c r="CF80" s="286">
        <v>0.32136851058193572</v>
      </c>
      <c r="CG80" s="286">
        <v>0.26382575830079191</v>
      </c>
      <c r="CH80" s="286">
        <v>0.29414974427456303</v>
      </c>
      <c r="CI80" s="286">
        <v>0.33374164738757189</v>
      </c>
      <c r="CJ80" s="286">
        <v>0.34925308165424374</v>
      </c>
      <c r="CK80" s="286">
        <v>0.33463301391490552</v>
      </c>
      <c r="CL80" s="286">
        <v>0.34014427726866692</v>
      </c>
      <c r="CM80" s="286">
        <v>0.31430557646817531</v>
      </c>
      <c r="CN80" s="286">
        <v>0.30630054618114189</v>
      </c>
      <c r="CO80" s="286">
        <v>0.27941458092034438</v>
      </c>
      <c r="CP80" s="286">
        <v>0.26102957086658307</v>
      </c>
      <c r="CQ80" s="286">
        <v>0.2349983389901687</v>
      </c>
      <c r="CR80" s="286">
        <v>0.27204238032333672</v>
      </c>
      <c r="CS80" s="286">
        <v>0.25243983412957516</v>
      </c>
      <c r="CT80" s="286">
        <v>0.26257643304616257</v>
      </c>
      <c r="CU80" s="286">
        <v>0.25251490676411087</v>
      </c>
      <c r="CV80" s="286">
        <v>0.2552866533025091</v>
      </c>
      <c r="CW80" s="286">
        <v>0.25426479742491553</v>
      </c>
      <c r="CX80" s="286">
        <v>0.25232555228310399</v>
      </c>
      <c r="CY80" s="286">
        <v>0.27757958182675846</v>
      </c>
      <c r="CZ80" s="286">
        <v>0.27992268494767486</v>
      </c>
      <c r="DA80" s="286">
        <v>0.28982518309121669</v>
      </c>
      <c r="DB80" s="286">
        <v>0.30044732292470144</v>
      </c>
      <c r="DC80" s="286">
        <v>0.29041020906355114</v>
      </c>
      <c r="DD80" s="286">
        <v>0.28831998755662286</v>
      </c>
      <c r="DE80" s="286">
        <v>0.2965992193278571</v>
      </c>
      <c r="DF80" s="286">
        <v>0.33487884865719503</v>
      </c>
      <c r="DG80" s="286">
        <v>0.32862377998737408</v>
      </c>
      <c r="DH80" s="286">
        <v>0.32165882785421812</v>
      </c>
      <c r="DI80" s="286">
        <v>0.33056706161169941</v>
      </c>
      <c r="DJ80" s="286">
        <v>0.31417955787906865</v>
      </c>
      <c r="DK80" s="286">
        <v>0.31045415893650025</v>
      </c>
      <c r="DL80" s="286">
        <v>0.3106657241882293</v>
      </c>
      <c r="DM80" s="286">
        <v>0.35339999999999999</v>
      </c>
      <c r="DN80" s="286">
        <v>0.39268711482411472</v>
      </c>
      <c r="DO80" s="286">
        <v>0.41024996224031163</v>
      </c>
      <c r="DP80" s="286">
        <v>0.37965995326582841</v>
      </c>
      <c r="DQ80" s="286">
        <v>0.38191060755240047</v>
      </c>
      <c r="DR80" s="286">
        <v>0.38804808403408175</v>
      </c>
      <c r="DS80" s="286">
        <v>0.38975552986658085</v>
      </c>
      <c r="DT80" s="286">
        <v>0.40018680424081271</v>
      </c>
      <c r="DU80" s="286">
        <v>0.41489999999999999</v>
      </c>
      <c r="DV80" s="286">
        <v>0.38714738067559912</v>
      </c>
      <c r="DW80" s="286">
        <v>0.39198994045385921</v>
      </c>
      <c r="DX80" s="286">
        <v>0.38993805240278107</v>
      </c>
      <c r="DY80" s="286">
        <v>0.40762689843000477</v>
      </c>
      <c r="DZ80" s="286">
        <v>0.3797303443289925</v>
      </c>
      <c r="EA80" s="286">
        <v>0.37887789113325088</v>
      </c>
      <c r="EB80" s="286">
        <v>0.37808969789552899</v>
      </c>
      <c r="EC80" s="286">
        <v>0.34623840585459731</v>
      </c>
      <c r="ED80" s="286">
        <v>0.35894412872838233</v>
      </c>
      <c r="EE80" s="286">
        <v>0.38222729963606028</v>
      </c>
      <c r="EF80" s="286">
        <v>0.36957393159292723</v>
      </c>
      <c r="EG80" s="286">
        <v>0.3503491702931163</v>
      </c>
      <c r="EH80" s="286">
        <v>0.36087638363398966</v>
      </c>
      <c r="EI80" s="286">
        <v>0.388083047795789</v>
      </c>
      <c r="EJ80" s="286">
        <v>0.35349929455366358</v>
      </c>
      <c r="EK80" s="286">
        <v>0.38107608761556699</v>
      </c>
      <c r="EL80" s="286">
        <v>0.42989247562325961</v>
      </c>
      <c r="EM80" s="286">
        <v>0.39135693001318156</v>
      </c>
      <c r="EN80" s="286">
        <v>0.42419249386649405</v>
      </c>
      <c r="EO80" s="286">
        <v>0.37743975532442786</v>
      </c>
      <c r="EP80" s="286">
        <v>0.34426478170018804</v>
      </c>
      <c r="EQ80" s="286">
        <v>0.34562045110849349</v>
      </c>
      <c r="ER80" s="286">
        <v>0.39940096228972238</v>
      </c>
      <c r="ES80" s="286">
        <v>0.38719940204378839</v>
      </c>
      <c r="ET80" s="286">
        <v>0.39638283378394246</v>
      </c>
      <c r="EU80" s="286">
        <v>0.38656827566662028</v>
      </c>
      <c r="EV80" s="286">
        <v>0.39947812515920578</v>
      </c>
      <c r="EW80" s="286">
        <v>0.41498046046658266</v>
      </c>
      <c r="EX80" s="286">
        <v>0.40252374685157249</v>
      </c>
      <c r="EY80" s="286">
        <v>0.45813408621128676</v>
      </c>
      <c r="EZ80" s="286">
        <v>0.45882319278905453</v>
      </c>
      <c r="FA80" s="286">
        <v>0.40308898170501489</v>
      </c>
      <c r="FB80" s="286">
        <v>0.42771460971986625</v>
      </c>
      <c r="FC80" s="286">
        <v>0.46910449949587257</v>
      </c>
      <c r="FD80" s="286">
        <v>0.43525128281454134</v>
      </c>
      <c r="FE80" s="286">
        <v>0.44047900870903833</v>
      </c>
      <c r="FF80" s="286">
        <v>0.43395702195712488</v>
      </c>
      <c r="FG80" s="286">
        <v>0.40124192189643265</v>
      </c>
      <c r="FH80" s="286">
        <v>0.37928179942313694</v>
      </c>
      <c r="FI80" s="286">
        <v>0.42378334797992956</v>
      </c>
      <c r="FJ80" s="286">
        <v>0.40671675675978308</v>
      </c>
      <c r="FK80" s="286">
        <v>0.4065329010731753</v>
      </c>
      <c r="FL80" s="286">
        <v>0.40598042466593981</v>
      </c>
      <c r="FM80" s="286">
        <v>0.37669179193337315</v>
      </c>
      <c r="FN80" s="286">
        <v>0.39479649289929564</v>
      </c>
      <c r="FO80" s="286">
        <v>0.39854271456729767</v>
      </c>
      <c r="FP80" s="286">
        <v>0.42274021552884822</v>
      </c>
      <c r="FQ80" s="286">
        <v>0.41976499101142672</v>
      </c>
      <c r="FR80" s="286">
        <v>0.41976499101142672</v>
      </c>
      <c r="FS80" s="286">
        <v>0.40888198988918761</v>
      </c>
      <c r="FT80" s="286">
        <v>0.41203997829792988</v>
      </c>
      <c r="FU80" s="286">
        <v>0.46845426798186712</v>
      </c>
      <c r="FV80" s="286">
        <v>0.43018429585001217</v>
      </c>
      <c r="FW80" s="286">
        <v>0.43453373614694418</v>
      </c>
      <c r="FX80" s="286">
        <v>0.42945766512943079</v>
      </c>
      <c r="FY80" s="286">
        <v>0.42237096292042253</v>
      </c>
      <c r="FZ80" s="286">
        <v>0.45525133438840298</v>
      </c>
      <c r="GA80" s="286">
        <v>0.45592283080123136</v>
      </c>
      <c r="GB80" s="286">
        <v>0.46358781168773155</v>
      </c>
      <c r="GC80" s="286">
        <v>0.46436861951421377</v>
      </c>
      <c r="GD80" s="286">
        <v>0.46231291693640708</v>
      </c>
      <c r="GE80" s="286">
        <v>0.50017586688895765</v>
      </c>
      <c r="GF80" s="286">
        <v>0.48866359433634049</v>
      </c>
      <c r="GG80" s="286">
        <v>0.48759661579442171</v>
      </c>
      <c r="GH80" s="286">
        <v>0.52250311085160461</v>
      </c>
      <c r="GI80" s="286">
        <v>0.52425119919648</v>
      </c>
      <c r="GJ80" s="286">
        <v>0.51643740614042177</v>
      </c>
      <c r="GK80" s="286">
        <v>0.46317085275504666</v>
      </c>
      <c r="GL80" s="286">
        <v>0.5141144948090477</v>
      </c>
      <c r="GM80" s="286">
        <v>0.50678276263314403</v>
      </c>
      <c r="GN80" s="286">
        <v>0.48749807440499116</v>
      </c>
      <c r="GO80" s="286">
        <v>0.48959395413686152</v>
      </c>
      <c r="GP80" s="286">
        <v>0.48139596471191881</v>
      </c>
      <c r="GQ80" s="286">
        <v>0.48769127567745446</v>
      </c>
      <c r="GR80" s="286">
        <v>0.4692883089268311</v>
      </c>
      <c r="GS80" s="286">
        <v>0.52900555632902579</v>
      </c>
      <c r="GT80" s="286">
        <v>0.50816999960243314</v>
      </c>
      <c r="GU80" s="286">
        <v>0.51355132467425202</v>
      </c>
      <c r="GV80" s="286">
        <v>0.49125290415890943</v>
      </c>
      <c r="GW80" s="286">
        <v>0.48521898172998551</v>
      </c>
      <c r="GX80" s="286">
        <v>0.49764014494077524</v>
      </c>
      <c r="GY80" s="286">
        <v>0.5031454966348009</v>
      </c>
      <c r="GZ80" s="286">
        <v>0.50623033256836325</v>
      </c>
      <c r="HA80" s="286">
        <v>0.51412460483270406</v>
      </c>
      <c r="HB80" s="286">
        <v>0.5077787440061281</v>
      </c>
      <c r="HC80" s="286">
        <v>0.52028505574975981</v>
      </c>
      <c r="HD80" s="286">
        <v>0.49405269615002628</v>
      </c>
      <c r="HE80" s="286">
        <v>0.5133461538461539</v>
      </c>
      <c r="HF80" s="286">
        <v>0.50471001205008648</v>
      </c>
      <c r="HG80" s="286">
        <v>0.50705347913606447</v>
      </c>
      <c r="HH80" s="286">
        <v>0.48482420645852659</v>
      </c>
      <c r="HI80" s="286">
        <v>0.44937740929793762</v>
      </c>
      <c r="HJ80" s="286">
        <v>0.48455432750381577</v>
      </c>
      <c r="HK80" s="286">
        <v>0.4738879571898742</v>
      </c>
      <c r="HL80" s="286">
        <v>0.48146577781911387</v>
      </c>
      <c r="HM80" s="286">
        <v>0.46190879638510562</v>
      </c>
      <c r="HN80" s="286">
        <v>0.50483187325204004</v>
      </c>
      <c r="HO80" s="286">
        <v>0.49795099953918059</v>
      </c>
      <c r="HP80" s="286">
        <v>0.50231684555736766</v>
      </c>
      <c r="HQ80" s="286">
        <v>0.49864082296836737</v>
      </c>
      <c r="HR80" s="286">
        <v>0.47893987571074192</v>
      </c>
      <c r="HS80" s="286">
        <v>0.50144744115678919</v>
      </c>
      <c r="HT80" s="286">
        <v>0.4926337339574301</v>
      </c>
      <c r="HU80" s="286">
        <v>0.49738814205984677</v>
      </c>
      <c r="HV80" s="286">
        <v>0.49923102242803957</v>
      </c>
      <c r="HW80" s="286">
        <v>0.49604069272681056</v>
      </c>
    </row>
    <row r="81" spans="1:231">
      <c r="A81" s="39" t="s">
        <v>321</v>
      </c>
      <c r="B81" s="286">
        <v>0.15224885970670007</v>
      </c>
      <c r="C81" s="286">
        <v>0.17382758204739124</v>
      </c>
      <c r="D81" s="286">
        <v>0.1796468771440777</v>
      </c>
      <c r="E81" s="286">
        <v>0.15680996739652375</v>
      </c>
      <c r="F81" s="286">
        <v>0.16728817021811554</v>
      </c>
      <c r="G81" s="286">
        <v>0.17683247232632737</v>
      </c>
      <c r="H81" s="286">
        <v>0.17338552262086865</v>
      </c>
      <c r="I81" s="286">
        <v>0.19106927278101984</v>
      </c>
      <c r="J81" s="286">
        <v>0.15508809969194809</v>
      </c>
      <c r="K81" s="286">
        <v>0.15658503059149034</v>
      </c>
      <c r="L81" s="286">
        <v>0.15169414496529049</v>
      </c>
      <c r="M81" s="286">
        <v>0.12275196683434385</v>
      </c>
      <c r="N81" s="286">
        <v>0.12324504149332652</v>
      </c>
      <c r="O81" s="286">
        <v>0.14571998321917853</v>
      </c>
      <c r="P81" s="286">
        <v>0.14782536201744254</v>
      </c>
      <c r="Q81" s="286">
        <v>0.12006134682155729</v>
      </c>
      <c r="R81" s="286">
        <v>0.15472534510297148</v>
      </c>
      <c r="S81" s="286">
        <v>0.15252397348539681</v>
      </c>
      <c r="T81" s="286">
        <v>0.13616873121332057</v>
      </c>
      <c r="U81" s="286">
        <v>0.13262087198249603</v>
      </c>
      <c r="V81" s="286">
        <v>0.14561435677060466</v>
      </c>
      <c r="W81" s="286">
        <v>0.13050131648200244</v>
      </c>
      <c r="X81" s="286">
        <v>0.11941315209390842</v>
      </c>
      <c r="Y81" s="286">
        <v>9.1860910422180531E-2</v>
      </c>
      <c r="Z81" s="286">
        <v>0.10403839239054392</v>
      </c>
      <c r="AA81" s="286">
        <v>0.12319694958469396</v>
      </c>
      <c r="AB81" s="286">
        <v>0.13595661164265938</v>
      </c>
      <c r="AC81" s="286">
        <v>0.10477862006313306</v>
      </c>
      <c r="AD81" s="286">
        <v>0.13012430246808496</v>
      </c>
      <c r="AE81" s="286">
        <v>0.1491985228342175</v>
      </c>
      <c r="AF81" s="286">
        <v>0.12895166026764263</v>
      </c>
      <c r="AG81" s="286">
        <v>0.16927085856278498</v>
      </c>
      <c r="AH81" s="286">
        <v>0.11633231313068508</v>
      </c>
      <c r="AI81" s="286">
        <v>0.10942386734235672</v>
      </c>
      <c r="AJ81" s="286">
        <v>0.11280528632249558</v>
      </c>
      <c r="AK81" s="286">
        <v>8.0740857997404353E-2</v>
      </c>
      <c r="AL81" s="286">
        <v>0.1158462120007786</v>
      </c>
      <c r="AM81" s="286">
        <v>9.9794052138372336E-2</v>
      </c>
      <c r="AN81" s="286">
        <v>0.11901968814602842</v>
      </c>
      <c r="AO81" s="286">
        <v>0.10443389725276241</v>
      </c>
      <c r="AP81" s="286">
        <v>8.9751912920083193E-2</v>
      </c>
      <c r="AQ81" s="286">
        <v>9.3239457431457437E-2</v>
      </c>
      <c r="AR81" s="286">
        <v>6.2083184907511454E-2</v>
      </c>
      <c r="AS81" s="286">
        <v>7.7151495518842456E-2</v>
      </c>
      <c r="AT81" s="286">
        <v>0.10300280512952868</v>
      </c>
      <c r="AU81" s="286">
        <v>8.6701475772690176E-2</v>
      </c>
      <c r="AV81" s="286">
        <v>7.7308078366112851E-2</v>
      </c>
      <c r="AW81" s="286">
        <v>6.1987436586323434E-2</v>
      </c>
      <c r="AX81" s="286">
        <v>8.8745886533864823E-2</v>
      </c>
      <c r="AY81" s="286">
        <v>9.7940099083030266E-2</v>
      </c>
      <c r="AZ81" s="286">
        <v>0.11885674019901629</v>
      </c>
      <c r="BA81" s="286">
        <v>9.7828182879179992E-2</v>
      </c>
      <c r="BB81" s="286">
        <v>8.0667963087722325E-2</v>
      </c>
      <c r="BC81" s="286">
        <v>9.1276914793586406E-2</v>
      </c>
      <c r="BD81" s="286">
        <v>7.4100191313559105E-2</v>
      </c>
      <c r="BE81" s="286">
        <v>9.6620233700395644E-2</v>
      </c>
      <c r="BF81" s="286">
        <v>7.8414337234563522E-2</v>
      </c>
      <c r="BG81" s="286">
        <v>7.5096189888263984E-2</v>
      </c>
      <c r="BH81" s="286">
        <v>6.5788108744641541E-2</v>
      </c>
      <c r="BI81" s="286">
        <v>5.4853390664543221E-2</v>
      </c>
      <c r="BJ81" s="286">
        <v>6.1600937315374762E-2</v>
      </c>
      <c r="BK81" s="286">
        <v>6.4010422340409434E-2</v>
      </c>
      <c r="BL81" s="286">
        <v>6.4981997176851714E-2</v>
      </c>
      <c r="BM81" s="286">
        <v>6.4735762548473907E-2</v>
      </c>
      <c r="BN81" s="286">
        <v>6.3318676616304928E-2</v>
      </c>
      <c r="BO81" s="286">
        <v>5.0420676193290055E-2</v>
      </c>
      <c r="BP81" s="286">
        <v>3.2337341490202766E-2</v>
      </c>
      <c r="BQ81" s="286">
        <v>4.4013700331112883E-2</v>
      </c>
      <c r="BR81" s="286">
        <v>4.5222694765361879E-2</v>
      </c>
      <c r="BS81" s="286">
        <v>4.5159471099037195E-2</v>
      </c>
      <c r="BT81" s="286">
        <v>5.2729578952698322E-2</v>
      </c>
      <c r="BU81" s="286">
        <v>3.451499532398912E-2</v>
      </c>
      <c r="BV81" s="286">
        <v>3.1151187342002635E-2</v>
      </c>
      <c r="BW81" s="286">
        <v>3.6013157057338319E-2</v>
      </c>
      <c r="BX81" s="286">
        <v>4.0326301326803253E-2</v>
      </c>
      <c r="BY81" s="286">
        <v>4.5558768267026803E-2</v>
      </c>
      <c r="BZ81" s="286">
        <v>4.7698290239017956E-2</v>
      </c>
      <c r="CA81" s="286">
        <v>4.210093546600787E-2</v>
      </c>
      <c r="CB81" s="286">
        <v>4.8885886072704852E-2</v>
      </c>
      <c r="CC81" s="286">
        <v>5.4375934733706104E-2</v>
      </c>
      <c r="CD81" s="286">
        <v>4.4707459700984345E-2</v>
      </c>
      <c r="CE81" s="286">
        <v>4.7020361639915263E-2</v>
      </c>
      <c r="CF81" s="286">
        <v>4.5411929032618203E-2</v>
      </c>
      <c r="CG81" s="286">
        <v>3.451499532398912E-2</v>
      </c>
      <c r="CH81" s="286">
        <v>3.4919896785348521E-2</v>
      </c>
      <c r="CI81" s="286">
        <v>3.3280675204427942E-2</v>
      </c>
      <c r="CJ81" s="286">
        <v>3.5534161553776769E-2</v>
      </c>
      <c r="CK81" s="286">
        <v>3.1407071154310233E-2</v>
      </c>
      <c r="CL81" s="286">
        <v>3.2367811347391015E-2</v>
      </c>
      <c r="CM81" s="286">
        <v>3.3142663597482573E-2</v>
      </c>
      <c r="CN81" s="286">
        <v>2.4546265581215736E-2</v>
      </c>
      <c r="CO81" s="286">
        <v>2.9826439843273631E-2</v>
      </c>
      <c r="CP81" s="286">
        <v>2.564053265621619E-2</v>
      </c>
      <c r="CQ81" s="286">
        <v>2.4003159052660279E-2</v>
      </c>
      <c r="CR81" s="286">
        <v>2.7835339328890221E-2</v>
      </c>
      <c r="CS81" s="286">
        <v>2.5385286460123724E-2</v>
      </c>
      <c r="CT81" s="286">
        <v>2.5062148195323861E-2</v>
      </c>
      <c r="CU81" s="286">
        <v>3.1240060850336402E-2</v>
      </c>
      <c r="CV81" s="286">
        <v>3.445358955907845E-2</v>
      </c>
      <c r="CW81" s="286">
        <v>3.5277060998643292E-2</v>
      </c>
      <c r="CX81" s="286">
        <v>3.4491183209881857E-2</v>
      </c>
      <c r="CY81" s="286">
        <v>3.3074773311733051E-2</v>
      </c>
      <c r="CZ81" s="286">
        <v>3.4766942383677633E-2</v>
      </c>
      <c r="DA81" s="286">
        <v>3.3659737497849666E-2</v>
      </c>
      <c r="DB81" s="286">
        <v>3.1009601829933238E-2</v>
      </c>
      <c r="DC81" s="286">
        <v>3.0750720067999487E-2</v>
      </c>
      <c r="DD81" s="286">
        <v>3.6162640460966976E-2</v>
      </c>
      <c r="DE81" s="286">
        <v>2.6466490954009287E-2</v>
      </c>
      <c r="DF81" s="286">
        <v>2.4620283091938092E-2</v>
      </c>
      <c r="DG81" s="286">
        <v>3.1162222526421961E-2</v>
      </c>
      <c r="DH81" s="286">
        <v>3.1869211966681861E-2</v>
      </c>
      <c r="DI81" s="286">
        <v>3.0195901838168303E-2</v>
      </c>
      <c r="DJ81" s="286">
        <v>3.2181854630369822E-2</v>
      </c>
      <c r="DK81" s="286">
        <v>2.9304498122423243E-2</v>
      </c>
      <c r="DL81" s="286">
        <v>2.9689276587297257E-2</v>
      </c>
      <c r="DM81" s="286">
        <v>3.3300000000000003E-2</v>
      </c>
      <c r="DN81" s="286">
        <v>3.3544522318022872E-2</v>
      </c>
      <c r="DO81" s="286">
        <v>3.8968989812815394E-2</v>
      </c>
      <c r="DP81" s="286">
        <v>3.8682541448759322E-2</v>
      </c>
      <c r="DQ81" s="286">
        <v>2.9971196368170042E-2</v>
      </c>
      <c r="DR81" s="286">
        <v>2.9946655557759147E-2</v>
      </c>
      <c r="DS81" s="286">
        <v>3.2829087261377718E-2</v>
      </c>
      <c r="DT81" s="286">
        <v>3.8208805204840435E-2</v>
      </c>
      <c r="DU81" s="286">
        <v>2.8199999999999999E-2</v>
      </c>
      <c r="DV81" s="286">
        <v>3.3892954218670411E-2</v>
      </c>
      <c r="DW81" s="286">
        <v>3.7717278352822285E-2</v>
      </c>
      <c r="DX81" s="286">
        <v>4.1004157585117891E-2</v>
      </c>
      <c r="DY81" s="286">
        <v>4.4563596000248167E-2</v>
      </c>
      <c r="DZ81" s="286">
        <v>4.0125338043255493E-2</v>
      </c>
      <c r="EA81" s="286">
        <v>3.714256724063885E-2</v>
      </c>
      <c r="EB81" s="286">
        <v>3.6177419261508866E-2</v>
      </c>
      <c r="EC81" s="286">
        <v>3.3575023703763064E-2</v>
      </c>
      <c r="ED81" s="286">
        <v>3.6688415959313006E-2</v>
      </c>
      <c r="EE81" s="286">
        <v>4.0401394409461576E-2</v>
      </c>
      <c r="EF81" s="286">
        <v>3.63572354277047E-2</v>
      </c>
      <c r="EG81" s="286">
        <v>3.6611470963514338E-2</v>
      </c>
      <c r="EH81" s="286">
        <v>3.9319057040553801E-2</v>
      </c>
      <c r="EI81" s="286">
        <v>3.8933112994825013E-2</v>
      </c>
      <c r="EJ81" s="286">
        <v>3.7632402109969258E-2</v>
      </c>
      <c r="EK81" s="286">
        <v>4.683919566208232E-2</v>
      </c>
      <c r="EL81" s="286">
        <v>4.1512665350345666E-2</v>
      </c>
      <c r="EM81" s="286">
        <v>4.4413568337036968E-2</v>
      </c>
      <c r="EN81" s="286">
        <v>4.2669796162804655E-2</v>
      </c>
      <c r="EO81" s="286">
        <v>3.882112211003249E-2</v>
      </c>
      <c r="EP81" s="286">
        <v>3.7217525282103488E-2</v>
      </c>
      <c r="EQ81" s="286">
        <v>4.2828633508613413E-2</v>
      </c>
      <c r="ER81" s="286">
        <v>4.6026726048771997E-2</v>
      </c>
      <c r="ES81" s="286">
        <v>4.2997515200882019E-2</v>
      </c>
      <c r="ET81" s="286">
        <v>4.1970166176229458E-2</v>
      </c>
      <c r="EU81" s="286">
        <v>4.7454644355374061E-2</v>
      </c>
      <c r="EV81" s="286">
        <v>3.7322013146257195E-2</v>
      </c>
      <c r="EW81" s="286">
        <v>4.3861457757398678E-2</v>
      </c>
      <c r="EX81" s="286">
        <v>4.3570924433356112E-2</v>
      </c>
      <c r="EY81" s="286">
        <v>4.9594853734591986E-2</v>
      </c>
      <c r="EZ81" s="286">
        <v>4.922696385151959E-2</v>
      </c>
      <c r="FA81" s="286">
        <v>4.4120949360010923E-2</v>
      </c>
      <c r="FB81" s="286">
        <v>5.2888576076539143E-2</v>
      </c>
      <c r="FC81" s="286">
        <v>5.6466316985444562E-2</v>
      </c>
      <c r="FD81" s="286">
        <v>4.8960234559806234E-2</v>
      </c>
      <c r="FE81" s="286">
        <v>4.9911929202840009E-2</v>
      </c>
      <c r="FF81" s="286">
        <v>5.5207174896684495E-2</v>
      </c>
      <c r="FG81" s="286">
        <v>4.3124319116393792E-2</v>
      </c>
      <c r="FH81" s="286">
        <v>6.094980789658154E-2</v>
      </c>
      <c r="FI81" s="286">
        <v>6.3786421157705095E-2</v>
      </c>
      <c r="FJ81" s="286">
        <v>6.1623691643595178E-2</v>
      </c>
      <c r="FK81" s="286">
        <v>6.3988762272900304E-2</v>
      </c>
      <c r="FL81" s="286">
        <v>5.6059160847876328E-2</v>
      </c>
      <c r="FM81" s="286">
        <v>4.6425621329145045E-2</v>
      </c>
      <c r="FN81" s="286">
        <v>4.8428506346057464E-2</v>
      </c>
      <c r="FO81" s="286">
        <v>4.9625354699690157E-2</v>
      </c>
      <c r="FP81" s="286">
        <v>4.9314399371458491E-2</v>
      </c>
      <c r="FQ81" s="286">
        <v>5.7115336483317729E-2</v>
      </c>
      <c r="FR81" s="286">
        <v>5.3955598889437593E-2</v>
      </c>
      <c r="FS81" s="286">
        <v>5.0876749752615316E-2</v>
      </c>
      <c r="FT81" s="286">
        <v>5.6275759667495609E-2</v>
      </c>
      <c r="FU81" s="286">
        <v>5.4334296973008803E-2</v>
      </c>
      <c r="FV81" s="505">
        <v>5.4146106345780175E-2</v>
      </c>
      <c r="FW81" s="505">
        <v>4.2383921910184044E-2</v>
      </c>
      <c r="FX81" s="505">
        <v>3.3370651832200345E-2</v>
      </c>
      <c r="FY81" s="505">
        <v>2.6485046821652713E-2</v>
      </c>
      <c r="FZ81" s="286">
        <v>4.1398607485824017E-2</v>
      </c>
      <c r="GA81" s="286">
        <v>4.1121638653690895E-2</v>
      </c>
      <c r="GB81" s="286">
        <v>3.4434700243890642E-2</v>
      </c>
      <c r="GC81" s="286">
        <v>4.8069847975167092E-2</v>
      </c>
      <c r="GD81" s="286">
        <v>4.5113006969322716E-2</v>
      </c>
      <c r="GE81" s="286">
        <v>4.4375649418663482E-2</v>
      </c>
      <c r="GF81" s="286">
        <v>4.9370472974808635E-2</v>
      </c>
      <c r="GG81" s="286">
        <v>4.955814118218068E-2</v>
      </c>
      <c r="GH81" s="286">
        <v>4.8672668383897028E-2</v>
      </c>
      <c r="GI81" s="286">
        <v>4.6478878958486784E-2</v>
      </c>
      <c r="GJ81" s="286">
        <v>5.0241682310833848E-2</v>
      </c>
      <c r="GK81" s="286">
        <v>4.0530814783014936E-2</v>
      </c>
      <c r="GL81" s="286">
        <v>4.0678439762635743E-2</v>
      </c>
      <c r="GM81" s="286">
        <v>4.0718952948313757E-2</v>
      </c>
      <c r="GN81" s="286">
        <v>3.9835746745744437E-2</v>
      </c>
      <c r="GO81" s="286">
        <v>4.5103123820839926E-2</v>
      </c>
      <c r="GP81" s="286">
        <v>4.7585944353410466E-2</v>
      </c>
      <c r="GQ81" s="286">
        <v>4.062575149666494E-2</v>
      </c>
      <c r="GR81" s="286">
        <v>4.0916857573187866E-2</v>
      </c>
      <c r="GS81" s="286">
        <v>3.9967598628004405E-2</v>
      </c>
      <c r="GT81" s="286">
        <v>4.2574113094528153E-2</v>
      </c>
      <c r="GU81" s="286">
        <v>4.3049331984223678E-2</v>
      </c>
      <c r="GV81" s="286">
        <v>4.6629637037834841E-2</v>
      </c>
      <c r="GW81" s="286">
        <v>3.9372974692352042E-2</v>
      </c>
      <c r="GX81" s="286">
        <v>3.5160317895313785E-2</v>
      </c>
      <c r="GY81" s="286">
        <v>2.958213657992884E-2</v>
      </c>
      <c r="GZ81" s="286">
        <v>2.8432103960204347E-2</v>
      </c>
      <c r="HA81" s="286">
        <v>2.9312647961356911E-2</v>
      </c>
      <c r="HB81" s="286">
        <v>2.8596118669803425E-2</v>
      </c>
      <c r="HC81" s="286">
        <v>2.6713234775082789E-2</v>
      </c>
      <c r="HD81" s="286">
        <v>2.4002453700999005E-2</v>
      </c>
      <c r="HE81" s="286">
        <v>2.3707100591715977E-2</v>
      </c>
      <c r="HF81" s="286">
        <v>1.9741185099806151E-2</v>
      </c>
      <c r="HG81" s="286">
        <v>2.1756161253468256E-2</v>
      </c>
      <c r="HH81" s="286">
        <v>2.3277385047376177E-2</v>
      </c>
      <c r="HI81" s="286">
        <v>1.9418082308177712E-2</v>
      </c>
      <c r="HJ81" s="286">
        <v>1.8977405027139561E-2</v>
      </c>
      <c r="HK81" s="286">
        <v>2.1591098733041329E-2</v>
      </c>
      <c r="HL81" s="286">
        <v>2.2072561254161342E-2</v>
      </c>
      <c r="HM81" s="286">
        <v>1.8042500586141486E-2</v>
      </c>
      <c r="HN81" s="286">
        <v>1.84943630483019E-2</v>
      </c>
      <c r="HO81" s="286">
        <v>1.6586754734370542E-2</v>
      </c>
      <c r="HP81" s="286">
        <v>1.6768427312282518E-2</v>
      </c>
      <c r="HQ81" s="286">
        <v>1.7642650881191938E-2</v>
      </c>
      <c r="HR81" s="286">
        <v>1.7074854867995943E-2</v>
      </c>
      <c r="HS81" s="286">
        <v>1.8026340034719191E-2</v>
      </c>
      <c r="HT81" s="286">
        <v>1.6267976754081873E-2</v>
      </c>
      <c r="HU81" s="286">
        <v>1.3022502969214761E-2</v>
      </c>
      <c r="HV81" s="286">
        <v>1.5410764550985199E-2</v>
      </c>
      <c r="HW81" s="286">
        <v>1.2115535514958611E-2</v>
      </c>
    </row>
    <row r="82" spans="1:231">
      <c r="A82" s="39" t="s">
        <v>325</v>
      </c>
      <c r="B82" s="286">
        <v>0.53634849853342759</v>
      </c>
      <c r="C82" s="286">
        <v>0.51826096823708701</v>
      </c>
      <c r="D82" s="286">
        <v>0.5186231353266334</v>
      </c>
      <c r="E82" s="286">
        <v>0.52720719544486805</v>
      </c>
      <c r="F82" s="286">
        <v>0.52549453139732227</v>
      </c>
      <c r="G82" s="286">
        <v>0.51937211424087659</v>
      </c>
      <c r="H82" s="286">
        <v>0.50059892674647333</v>
      </c>
      <c r="I82" s="286">
        <v>0.44595069840226398</v>
      </c>
      <c r="J82" s="286">
        <v>0.50082013818085713</v>
      </c>
      <c r="K82" s="286">
        <v>0.48133657573942901</v>
      </c>
      <c r="L82" s="286">
        <v>0.50194219178147903</v>
      </c>
      <c r="M82" s="286">
        <v>0.5107966503942436</v>
      </c>
      <c r="N82" s="286">
        <v>0.5120898978371482</v>
      </c>
      <c r="O82" s="286">
        <v>0.47870296001766222</v>
      </c>
      <c r="P82" s="286">
        <v>0.4656456805610012</v>
      </c>
      <c r="Q82" s="286">
        <v>0.50841898498163551</v>
      </c>
      <c r="R82" s="286">
        <v>0.44708500243650978</v>
      </c>
      <c r="S82" s="286">
        <v>0.4575067076745683</v>
      </c>
      <c r="T82" s="286">
        <v>0.51752509178428374</v>
      </c>
      <c r="U82" s="286">
        <v>0.49088885122488457</v>
      </c>
      <c r="V82" s="286">
        <v>0.48103716769365062</v>
      </c>
      <c r="W82" s="286">
        <v>0.50719416602372314</v>
      </c>
      <c r="X82" s="286">
        <v>0.50900807220461119</v>
      </c>
      <c r="Y82" s="286">
        <v>0.52585843929491272</v>
      </c>
      <c r="Z82" s="286">
        <v>0.55864044083847786</v>
      </c>
      <c r="AA82" s="286">
        <v>0.50150626684427613</v>
      </c>
      <c r="AB82" s="286">
        <v>0.51619325583270947</v>
      </c>
      <c r="AC82" s="286">
        <v>0.5506172465704583</v>
      </c>
      <c r="AD82" s="286">
        <v>0.52001471012863842</v>
      </c>
      <c r="AE82" s="286">
        <v>0.5128412664554105</v>
      </c>
      <c r="AF82" s="286">
        <v>0.51725552249527962</v>
      </c>
      <c r="AG82" s="286">
        <v>0.44675659366409437</v>
      </c>
      <c r="AH82" s="286">
        <v>0.50314553586702737</v>
      </c>
      <c r="AI82" s="286">
        <v>0.5113915493203588</v>
      </c>
      <c r="AJ82" s="286">
        <v>0.4852023848065688</v>
      </c>
      <c r="AK82" s="286">
        <v>0.51699892758215893</v>
      </c>
      <c r="AL82" s="286">
        <v>0.48165946996832054</v>
      </c>
      <c r="AM82" s="286">
        <v>0.52093141260968912</v>
      </c>
      <c r="AN82" s="286">
        <v>0.48236986487325445</v>
      </c>
      <c r="AO82" s="286">
        <v>0.54715346029440026</v>
      </c>
      <c r="AP82" s="286">
        <v>0.52547311329892199</v>
      </c>
      <c r="AQ82" s="286">
        <v>0.49875984992784994</v>
      </c>
      <c r="AR82" s="286">
        <v>0.559773235367507</v>
      </c>
      <c r="AS82" s="286">
        <v>0.5400197907498322</v>
      </c>
      <c r="AT82" s="286">
        <v>0.45314482857107269</v>
      </c>
      <c r="AU82" s="286">
        <v>0.50000203729702297</v>
      </c>
      <c r="AV82" s="286">
        <v>0.54860401212338561</v>
      </c>
      <c r="AW82" s="286">
        <v>0.55039999692073194</v>
      </c>
      <c r="AX82" s="286">
        <v>0.5715785456941338</v>
      </c>
      <c r="AY82" s="286">
        <v>0.55168705767594384</v>
      </c>
      <c r="AZ82" s="286">
        <v>0.51881015871623326</v>
      </c>
      <c r="BA82" s="286">
        <v>0.53372288644019505</v>
      </c>
      <c r="BB82" s="286">
        <v>0.50471164317709172</v>
      </c>
      <c r="BC82" s="286">
        <v>0.4564585879969395</v>
      </c>
      <c r="BD82" s="286">
        <v>0.46742885795888839</v>
      </c>
      <c r="BE82" s="286">
        <v>0.46010879288397916</v>
      </c>
      <c r="BF82" s="286">
        <v>0.4839087641541876</v>
      </c>
      <c r="BG82" s="286">
        <v>0.47627152028851799</v>
      </c>
      <c r="BH82" s="286">
        <v>0.4656433742491416</v>
      </c>
      <c r="BI82" s="286">
        <v>0.45722754554705464</v>
      </c>
      <c r="BJ82" s="286">
        <v>0.42213179503860121</v>
      </c>
      <c r="BK82" s="286">
        <v>0.41731352394804488</v>
      </c>
      <c r="BL82" s="286">
        <v>0.42625226109728404</v>
      </c>
      <c r="BM82" s="286">
        <v>0.4414302801637493</v>
      </c>
      <c r="BN82" s="286">
        <v>0.36594536945815387</v>
      </c>
      <c r="BO82" s="286">
        <v>0.40541907480388634</v>
      </c>
      <c r="BP82" s="286">
        <v>0.42254596665872551</v>
      </c>
      <c r="BQ82" s="286">
        <v>0.41086308603795013</v>
      </c>
      <c r="BR82" s="286">
        <v>0.45011804219794005</v>
      </c>
      <c r="BS82" s="286">
        <v>0.42460476569622507</v>
      </c>
      <c r="BT82" s="286">
        <v>0.43821487712705415</v>
      </c>
      <c r="BU82" s="286">
        <v>0.45371374121179053</v>
      </c>
      <c r="BV82" s="286">
        <v>0.43091497855538496</v>
      </c>
      <c r="BW82" s="286">
        <v>0.4340568044024693</v>
      </c>
      <c r="BX82" s="286">
        <v>0.42629261133527485</v>
      </c>
      <c r="BY82" s="286">
        <v>0.39126163773989309</v>
      </c>
      <c r="BZ82" s="286">
        <v>0.3774360163901932</v>
      </c>
      <c r="CA82" s="286">
        <v>0.40372414539716611</v>
      </c>
      <c r="CB82" s="286">
        <v>0.34321846877216783</v>
      </c>
      <c r="CC82" s="286">
        <v>0.35494313870468441</v>
      </c>
      <c r="CD82" s="286">
        <v>0.35613720310841707</v>
      </c>
      <c r="CE82" s="286">
        <v>0.36597762151324637</v>
      </c>
      <c r="CF82" s="286">
        <v>0.39763169849836938</v>
      </c>
      <c r="CG82" s="286">
        <v>0.45371374121179053</v>
      </c>
      <c r="CH82" s="286">
        <v>0.43210333727437172</v>
      </c>
      <c r="CI82" s="286">
        <v>0.40685107742492221</v>
      </c>
      <c r="CJ82" s="286">
        <v>0.36534584618139737</v>
      </c>
      <c r="CK82" s="286">
        <v>0.39662819372947933</v>
      </c>
      <c r="CL82" s="286">
        <v>0.3606213646403722</v>
      </c>
      <c r="CM82" s="286">
        <v>0.37637075775133144</v>
      </c>
      <c r="CN82" s="286">
        <v>0.39790061001906074</v>
      </c>
      <c r="CO82" s="286">
        <v>0.38338081998348711</v>
      </c>
      <c r="CP82" s="286">
        <v>0.41845630847760745</v>
      </c>
      <c r="CQ82" s="286">
        <v>0.45924140427412302</v>
      </c>
      <c r="CR82" s="286">
        <v>0.41068298255497465</v>
      </c>
      <c r="CS82" s="286">
        <v>0.42969831069306508</v>
      </c>
      <c r="CT82" s="286">
        <v>0.41012749754037536</v>
      </c>
      <c r="CU82" s="286">
        <v>0.40632479651208381</v>
      </c>
      <c r="CV82" s="286">
        <v>0.41719053376550236</v>
      </c>
      <c r="CW82" s="286">
        <v>0.3997539836663031</v>
      </c>
      <c r="CX82" s="286">
        <v>0.42183217537655149</v>
      </c>
      <c r="CY82" s="286">
        <v>0.38323968904241823</v>
      </c>
      <c r="CZ82" s="286">
        <v>0.38637829875017254</v>
      </c>
      <c r="DA82" s="286">
        <v>0.37437147218484434</v>
      </c>
      <c r="DB82" s="286">
        <v>0.39236518871186532</v>
      </c>
      <c r="DC82" s="286">
        <v>0.4140921065092828</v>
      </c>
      <c r="DD82" s="286">
        <v>0.39199879510246621</v>
      </c>
      <c r="DE82" s="286">
        <v>0.41786923285478822</v>
      </c>
      <c r="DF82" s="286">
        <v>0.37240643384304239</v>
      </c>
      <c r="DG82" s="286">
        <v>0.37224408921508101</v>
      </c>
      <c r="DH82" s="286">
        <v>0.38842777413082463</v>
      </c>
      <c r="DI82" s="286">
        <v>0.40462487361333399</v>
      </c>
      <c r="DJ82" s="286">
        <v>0.39953695562979896</v>
      </c>
      <c r="DK82" s="286">
        <v>0.42133613219701382</v>
      </c>
      <c r="DL82" s="286">
        <v>0.4197696825722807</v>
      </c>
      <c r="DM82" s="286">
        <v>0.35809999999999997</v>
      </c>
      <c r="DN82" s="286">
        <v>0.32863675653024393</v>
      </c>
      <c r="DO82" s="286">
        <v>0.27728094380599727</v>
      </c>
      <c r="DP82" s="286">
        <v>0.32573272504729051</v>
      </c>
      <c r="DQ82" s="286">
        <v>0.36018445542874883</v>
      </c>
      <c r="DR82" s="286">
        <v>0.35303328090180824</v>
      </c>
      <c r="DS82" s="286">
        <v>0.32824586843071907</v>
      </c>
      <c r="DT82" s="286">
        <v>0.3075433942050495</v>
      </c>
      <c r="DU82" s="286">
        <v>0.32179999999999997</v>
      </c>
      <c r="DV82" s="286">
        <v>0.32628857906847736</v>
      </c>
      <c r="DW82" s="286">
        <v>0.31618702826875966</v>
      </c>
      <c r="DX82" s="286">
        <v>0.31073411805399842</v>
      </c>
      <c r="DY82" s="286">
        <v>0.29635778150622794</v>
      </c>
      <c r="DZ82" s="286">
        <v>0.31542364718318749</v>
      </c>
      <c r="EA82" s="286">
        <v>0.3265844695533402</v>
      </c>
      <c r="EB82" s="286">
        <v>0.3305275141136087</v>
      </c>
      <c r="EC82" s="286">
        <v>0.34803871097171762</v>
      </c>
      <c r="ED82" s="286">
        <v>0.33647433231824297</v>
      </c>
      <c r="EE82" s="286">
        <v>0.32903734431507231</v>
      </c>
      <c r="EF82" s="286">
        <v>0.31626937131278926</v>
      </c>
      <c r="EG82" s="286">
        <v>0.33101685150933702</v>
      </c>
      <c r="EH82" s="286">
        <v>0.35959209702798894</v>
      </c>
      <c r="EI82" s="286">
        <v>0.33285538262509728</v>
      </c>
      <c r="EJ82" s="286">
        <v>0.35107337425648832</v>
      </c>
      <c r="EK82" s="286">
        <v>0.32405166853441608</v>
      </c>
      <c r="EL82" s="286">
        <v>0.29463894753907721</v>
      </c>
      <c r="EM82" s="286">
        <v>0.31335395212391309</v>
      </c>
      <c r="EN82" s="286">
        <v>0.27180754673495672</v>
      </c>
      <c r="EO82" s="286">
        <v>0.33843021387932581</v>
      </c>
      <c r="EP82" s="286">
        <v>0.32663338781968659</v>
      </c>
      <c r="EQ82" s="286">
        <v>0.29713056477352312</v>
      </c>
      <c r="ER82" s="286">
        <v>0.29635076139266608</v>
      </c>
      <c r="ES82" s="286">
        <v>0.29177889915994043</v>
      </c>
      <c r="ET82" s="286">
        <v>0.27911115088172661</v>
      </c>
      <c r="EU82" s="286">
        <v>0.29029749616613437</v>
      </c>
      <c r="EV82" s="286">
        <v>0.30469997764507112</v>
      </c>
      <c r="EW82" s="286">
        <v>0.28065540106390113</v>
      </c>
      <c r="EX82" s="286">
        <v>0.29569621954896447</v>
      </c>
      <c r="EY82" s="286">
        <v>0.26548669622999416</v>
      </c>
      <c r="EZ82" s="286">
        <v>0.2594993711243177</v>
      </c>
      <c r="FA82" s="286">
        <v>0.28927831356538869</v>
      </c>
      <c r="FB82" s="286">
        <v>0.28185914158579262</v>
      </c>
      <c r="FC82" s="286">
        <v>0.24995652617269215</v>
      </c>
      <c r="FD82" s="286">
        <v>0.27051744918519877</v>
      </c>
      <c r="FE82" s="286">
        <v>0.26574711199097295</v>
      </c>
      <c r="FF82" s="286">
        <v>0.2501248967127751</v>
      </c>
      <c r="FG82" s="286">
        <v>0.25651602241947868</v>
      </c>
      <c r="FH82" s="286">
        <v>0.27553862434598564</v>
      </c>
      <c r="FI82" s="286">
        <v>0.24918940215812965</v>
      </c>
      <c r="FJ82" s="286">
        <v>0.25758235052054318</v>
      </c>
      <c r="FK82" s="286">
        <v>0.2413789289160182</v>
      </c>
      <c r="FL82" s="286">
        <v>0.26120773843394596</v>
      </c>
      <c r="FM82" s="286">
        <v>0.28580125612151058</v>
      </c>
      <c r="FN82" s="286">
        <v>0.27451693382827547</v>
      </c>
      <c r="FO82" s="286">
        <v>0.28564886950270585</v>
      </c>
      <c r="FP82" s="286">
        <v>0.2564652151314335</v>
      </c>
      <c r="FQ82" s="286">
        <v>0.27857886588417191</v>
      </c>
      <c r="FR82" s="286">
        <v>0.25551159990240968</v>
      </c>
      <c r="FS82" s="286">
        <v>0.27467716313042334</v>
      </c>
      <c r="FT82" s="286">
        <v>0.28469661907164451</v>
      </c>
      <c r="FU82" s="286">
        <v>0.22071698823865701</v>
      </c>
      <c r="FV82" s="286">
        <v>0.25230459736237348</v>
      </c>
      <c r="FW82" s="286">
        <v>0.25503124805946714</v>
      </c>
      <c r="FX82" s="286">
        <v>0.26032883841453008</v>
      </c>
      <c r="FY82" s="286">
        <v>0.30829825236227348</v>
      </c>
      <c r="FZ82" s="286">
        <v>0.25348779883877715</v>
      </c>
      <c r="GA82" s="286">
        <v>0.25612275637746296</v>
      </c>
      <c r="GB82" s="286">
        <v>0.26811248020085071</v>
      </c>
      <c r="GC82" s="286">
        <v>0.25463028292910911</v>
      </c>
      <c r="GD82" s="286">
        <v>0.2318946115883935</v>
      </c>
      <c r="GE82" s="286">
        <v>0.21463301634050447</v>
      </c>
      <c r="GF82" s="286">
        <v>0.22888122388895088</v>
      </c>
      <c r="GG82" s="286">
        <v>0.21546787381194515</v>
      </c>
      <c r="GH82" s="286">
        <v>0.21002560311315707</v>
      </c>
      <c r="GI82" s="286">
        <v>0.20769008444298073</v>
      </c>
      <c r="GJ82" s="286">
        <v>0.1986805374022779</v>
      </c>
      <c r="GK82" s="286">
        <v>0.23883759870190074</v>
      </c>
      <c r="GL82" s="286">
        <v>0.2079191882964527</v>
      </c>
      <c r="GM82" s="286">
        <v>0.2118071785895434</v>
      </c>
      <c r="GN82" s="286">
        <v>0.23850660479088037</v>
      </c>
      <c r="GO82" s="286">
        <v>0.22843257679760862</v>
      </c>
      <c r="GP82" s="286">
        <v>0.23879040667361837</v>
      </c>
      <c r="GQ82" s="286">
        <v>0.25269526256502423</v>
      </c>
      <c r="GR82" s="286">
        <v>0.21714994494298118</v>
      </c>
      <c r="GS82" s="286">
        <v>0.20136187016668988</v>
      </c>
      <c r="GT82" s="286">
        <v>0.21504393114141454</v>
      </c>
      <c r="GU82" s="286">
        <v>0.21068825242117001</v>
      </c>
      <c r="GV82" s="286">
        <v>0.24681119505177482</v>
      </c>
      <c r="GW82" s="286">
        <v>0.27501109984559619</v>
      </c>
      <c r="GX82" s="286">
        <v>0.25399652872933226</v>
      </c>
      <c r="GY82" s="286">
        <v>0.2475216487332276</v>
      </c>
      <c r="GZ82" s="286">
        <v>0.23672424163416189</v>
      </c>
      <c r="HA82" s="286">
        <v>0.22958386819160434</v>
      </c>
      <c r="HB82" s="286">
        <v>0.25458723724419557</v>
      </c>
      <c r="HC82" s="286">
        <v>0.25515681442220045</v>
      </c>
      <c r="HD82" s="286">
        <v>0.25463282117193431</v>
      </c>
      <c r="HE82" s="286">
        <v>0.2477662721893491</v>
      </c>
      <c r="HF82" s="286">
        <v>0.25532037512443023</v>
      </c>
      <c r="HG82" s="286">
        <v>0.26128611065774443</v>
      </c>
      <c r="HH82" s="286">
        <v>0.24898967050242252</v>
      </c>
      <c r="HI82" s="286">
        <v>0.31542825368462485</v>
      </c>
      <c r="HJ82" s="286">
        <v>0.29077567021764711</v>
      </c>
      <c r="HK82" s="286">
        <v>0.28398368356400866</v>
      </c>
      <c r="HL82" s="286">
        <v>0.27709284481367302</v>
      </c>
      <c r="HM82" s="286">
        <v>0.29126702474582772</v>
      </c>
      <c r="HN82" s="286">
        <v>0.28022059710452274</v>
      </c>
      <c r="HO82" s="286">
        <v>0.30783283228368918</v>
      </c>
      <c r="HP82" s="286">
        <v>0.29278510153494697</v>
      </c>
      <c r="HQ82" s="286">
        <v>0.29900013482032839</v>
      </c>
      <c r="HR82" s="286">
        <v>0.30382955265528344</v>
      </c>
      <c r="HS82" s="286">
        <v>0.27491926333246053</v>
      </c>
      <c r="HT82" s="286">
        <v>0.30415194950886598</v>
      </c>
      <c r="HU82" s="286">
        <v>0.30966545095277637</v>
      </c>
      <c r="HV82" s="286">
        <v>0.30869483791882318</v>
      </c>
      <c r="HW82" s="286">
        <v>0.32098571002287724</v>
      </c>
    </row>
    <row r="83" spans="1:231">
      <c r="A83" s="51" t="s">
        <v>323</v>
      </c>
      <c r="B83" s="288">
        <v>1.910858169684089E-2</v>
      </c>
      <c r="C83" s="288">
        <v>1.7093890652032054E-2</v>
      </c>
      <c r="D83" s="288">
        <v>2.1146000094932747E-2</v>
      </c>
      <c r="E83" s="288">
        <v>2.0089212856046347E-2</v>
      </c>
      <c r="F83" s="288">
        <v>1.9472311270350116E-2</v>
      </c>
      <c r="G83" s="288">
        <v>2.1192346628542177E-2</v>
      </c>
      <c r="H83" s="288">
        <v>2.1145449577908912E-2</v>
      </c>
      <c r="I83" s="288">
        <v>1.9770406844900331E-2</v>
      </c>
      <c r="J83" s="288">
        <v>1.4728390601568022E-2</v>
      </c>
      <c r="K83" s="288">
        <v>1.5224783250284877E-2</v>
      </c>
      <c r="L83" s="288">
        <v>1.4889071097516228E-2</v>
      </c>
      <c r="M83" s="288">
        <v>1.3817100672293027E-2</v>
      </c>
      <c r="N83" s="288">
        <v>1.1856978848037176E-2</v>
      </c>
      <c r="O83" s="288">
        <v>1.2167715756042112E-2</v>
      </c>
      <c r="P83" s="288">
        <v>1.3816154614430892E-2</v>
      </c>
      <c r="Q83" s="288">
        <v>1.3319169314389329E-2</v>
      </c>
      <c r="R83" s="288">
        <v>2.2288277390554414E-2</v>
      </c>
      <c r="S83" s="288">
        <v>2.2220424601667246E-2</v>
      </c>
      <c r="T83" s="288">
        <v>1.6834768795632889E-2</v>
      </c>
      <c r="U83" s="288">
        <v>1.6202537515906185E-2</v>
      </c>
      <c r="V83" s="288">
        <v>1.6373367198838897E-2</v>
      </c>
      <c r="W83" s="288">
        <v>1.6725113003401109E-2</v>
      </c>
      <c r="X83" s="288">
        <v>1.5155769095121755E-2</v>
      </c>
      <c r="Y83" s="288">
        <v>1.5194585859523631E-2</v>
      </c>
      <c r="Z83" s="288">
        <v>1.4937056328107583E-2</v>
      </c>
      <c r="AA83" s="288">
        <v>1.7148617249755731E-2</v>
      </c>
      <c r="AB83" s="288">
        <v>1.172949605170762E-2</v>
      </c>
      <c r="AC83" s="288">
        <v>1.0683102257505678E-2</v>
      </c>
      <c r="AD83" s="288">
        <v>1.5362820055811958E-2</v>
      </c>
      <c r="AE83" s="288">
        <v>1.6319651254580701E-2</v>
      </c>
      <c r="AF83" s="288">
        <v>2.0198377835269222E-2</v>
      </c>
      <c r="AG83" s="288">
        <v>2.0497385853220425E-2</v>
      </c>
      <c r="AH83" s="288">
        <v>1.3382332363711944E-2</v>
      </c>
      <c r="AI83" s="288">
        <v>1.8897774507617961E-2</v>
      </c>
      <c r="AJ83" s="288">
        <v>2.0374486838215796E-2</v>
      </c>
      <c r="AK83" s="288">
        <v>1.6933516290100658E-2</v>
      </c>
      <c r="AL83" s="288">
        <v>2.038308543310817E-2</v>
      </c>
      <c r="AM83" s="288">
        <v>2.2269477911247792E-2</v>
      </c>
      <c r="AN83" s="288">
        <v>2.181158481442904E-2</v>
      </c>
      <c r="AO83" s="288">
        <v>2.3031492219841611E-2</v>
      </c>
      <c r="AP83" s="288">
        <v>2.4257959506304209E-2</v>
      </c>
      <c r="AQ83" s="288">
        <v>2.720337085137085E-2</v>
      </c>
      <c r="AR83" s="288">
        <v>3.1362776199462927E-2</v>
      </c>
      <c r="AS83" s="288">
        <v>3.5472640763584952E-2</v>
      </c>
      <c r="AT83" s="288">
        <v>3.9238284514404677E-2</v>
      </c>
      <c r="AU83" s="288">
        <v>3.1882023298528753E-2</v>
      </c>
      <c r="AV83" s="288">
        <v>2.6238017354649843E-2</v>
      </c>
      <c r="AW83" s="288">
        <v>2.9874981716845907E-2</v>
      </c>
      <c r="AX83" s="288">
        <v>2.7290041229018833E-2</v>
      </c>
      <c r="AY83" s="288">
        <v>2.8366500388836188E-2</v>
      </c>
      <c r="AZ83" s="288">
        <v>2.4802949999056384E-2</v>
      </c>
      <c r="BA83" s="288">
        <v>2.0280636972675334E-2</v>
      </c>
      <c r="BB83" s="288">
        <v>2.1171314712310652E-2</v>
      </c>
      <c r="BC83" s="288">
        <v>1.7435735279003623E-2</v>
      </c>
      <c r="BD83" s="288">
        <v>1.4974298227289502E-2</v>
      </c>
      <c r="BE83" s="288">
        <v>1.7205237119449754E-2</v>
      </c>
      <c r="BF83" s="288">
        <v>1.8894840512836544E-2</v>
      </c>
      <c r="BG83" s="288">
        <v>2.6257320109461257E-2</v>
      </c>
      <c r="BH83" s="288">
        <v>2.3487837685519146E-2</v>
      </c>
      <c r="BI83" s="288">
        <v>2.652572821643925E-2</v>
      </c>
      <c r="BJ83" s="288">
        <v>3.1842723082608111E-2</v>
      </c>
      <c r="BK83" s="288">
        <v>3.1030090401816372E-2</v>
      </c>
      <c r="BL83" s="288">
        <v>2.3429494832186946E-2</v>
      </c>
      <c r="BM83" s="288">
        <v>2.0267599991100962E-2</v>
      </c>
      <c r="BN83" s="288">
        <v>2.7360222307200973E-2</v>
      </c>
      <c r="BO83" s="288">
        <v>1.992082238200733E-2</v>
      </c>
      <c r="BP83" s="288">
        <v>2.1120975501447294E-2</v>
      </c>
      <c r="BQ83" s="288">
        <v>2.3289249241497216E-2</v>
      </c>
      <c r="BR83" s="288">
        <v>2.3852381735769927E-2</v>
      </c>
      <c r="BS83" s="288">
        <v>2.4769780827365116E-2</v>
      </c>
      <c r="BT83" s="288">
        <v>2.3034811087618314E-2</v>
      </c>
      <c r="BU83" s="288">
        <v>2.3110055033484202E-2</v>
      </c>
      <c r="BV83" s="288">
        <v>2.3818426031355658E-2</v>
      </c>
      <c r="BW83" s="288">
        <v>2.6435555988598456E-2</v>
      </c>
      <c r="BX83" s="288">
        <v>2.8232020243062574E-2</v>
      </c>
      <c r="BY83" s="288">
        <v>3.2235831903639184E-2</v>
      </c>
      <c r="BZ83" s="288">
        <v>3.0397682612588597E-2</v>
      </c>
      <c r="CA83" s="288">
        <v>3.1201492804676784E-2</v>
      </c>
      <c r="CB83" s="288">
        <v>2.5794341898517373E-2</v>
      </c>
      <c r="CC83" s="288">
        <v>2.952148912433717E-2</v>
      </c>
      <c r="CD83" s="288">
        <v>2.9095315490941704E-2</v>
      </c>
      <c r="CE83" s="288">
        <v>2.3852282500209827E-2</v>
      </c>
      <c r="CF83" s="288">
        <v>2.4298397979494468E-2</v>
      </c>
      <c r="CG83" s="288">
        <v>2.3110055033484202E-2</v>
      </c>
      <c r="CH83" s="288">
        <v>2.2152124081301287E-2</v>
      </c>
      <c r="CI83" s="288">
        <v>1.8138356886356396E-2</v>
      </c>
      <c r="CJ83" s="288">
        <v>2.4492256925162943E-2</v>
      </c>
      <c r="CK83" s="288">
        <v>2.5905335587119271E-2</v>
      </c>
      <c r="CL83" s="288">
        <v>2.4842839123635864E-2</v>
      </c>
      <c r="CM83" s="288">
        <v>3.1728353944609773E-2</v>
      </c>
      <c r="CN83" s="288">
        <v>2.8542601090151828E-2</v>
      </c>
      <c r="CO83" s="288">
        <v>2.8463165510863191E-2</v>
      </c>
      <c r="CP83" s="288">
        <v>2.3947109782135472E-2</v>
      </c>
      <c r="CQ83" s="288">
        <v>2.7023298013369564E-2</v>
      </c>
      <c r="CR83" s="288">
        <v>2.1014876311571756E-2</v>
      </c>
      <c r="CS83" s="288">
        <v>2.0206636885203334E-2</v>
      </c>
      <c r="CT83" s="288">
        <v>1.9594506110726204E-2</v>
      </c>
      <c r="CU83" s="288">
        <v>2.3371359565892445E-2</v>
      </c>
      <c r="CV83" s="288">
        <v>2.0879423829646939E-2</v>
      </c>
      <c r="CW83" s="288">
        <v>2.1623580112260912E-2</v>
      </c>
      <c r="CX83" s="288">
        <v>2.5435666669011685E-2</v>
      </c>
      <c r="CY83" s="288">
        <v>2.5119732766818111E-2</v>
      </c>
      <c r="CZ83" s="288">
        <v>2.4008419566863112E-2</v>
      </c>
      <c r="DA83" s="288">
        <v>2.759954080312562E-2</v>
      </c>
      <c r="DB83" s="288">
        <v>2.833369683751363E-2</v>
      </c>
      <c r="DC83" s="288">
        <v>2.6993774409633763E-2</v>
      </c>
      <c r="DD83" s="288">
        <v>2.4012784534716173E-2</v>
      </c>
      <c r="DE83" s="288">
        <v>2.6487472840620252E-2</v>
      </c>
      <c r="DF83" s="288">
        <v>2.4661625952752321E-2</v>
      </c>
      <c r="DG83" s="288">
        <v>2.6317501846115102E-2</v>
      </c>
      <c r="DH83" s="288">
        <v>2.4581397014299247E-2</v>
      </c>
      <c r="DI83" s="288">
        <v>2.3120094949713853E-2</v>
      </c>
      <c r="DJ83" s="288">
        <v>3.010059307704091E-2</v>
      </c>
      <c r="DK83" s="288">
        <v>2.4451181720572007E-2</v>
      </c>
      <c r="DL83" s="288">
        <v>2.6528402930601921E-2</v>
      </c>
      <c r="DM83" s="288">
        <v>2.86E-2</v>
      </c>
      <c r="DN83" s="288">
        <v>2.6530341632333924E-2</v>
      </c>
      <c r="DO83" s="288">
        <v>5.6924066473603735E-2</v>
      </c>
      <c r="DP83" s="288">
        <v>3.6016976903145814E-2</v>
      </c>
      <c r="DQ83" s="288">
        <v>2.8422845173158469E-2</v>
      </c>
      <c r="DR83" s="288">
        <v>3.6121205083281246E-2</v>
      </c>
      <c r="DS83" s="288">
        <v>3.8638212866558476E-2</v>
      </c>
      <c r="DT83" s="288">
        <v>4.0466841474360471E-2</v>
      </c>
      <c r="DU83" s="288">
        <v>3.8300000000000001E-2</v>
      </c>
      <c r="DV83" s="288">
        <v>4.2007837150880377E-2</v>
      </c>
      <c r="DW83" s="288">
        <v>4.3789488917413098E-2</v>
      </c>
      <c r="DX83" s="288">
        <v>3.1908718168067229E-2</v>
      </c>
      <c r="DY83" s="288">
        <v>3.3823939976748138E-2</v>
      </c>
      <c r="DZ83" s="288">
        <v>4.1245746459737123E-2</v>
      </c>
      <c r="EA83" s="288">
        <v>3.9225950815138334E-2</v>
      </c>
      <c r="EB83" s="288">
        <v>3.6085064471713856E-2</v>
      </c>
      <c r="EC83" s="288">
        <v>4.4321194016859723E-2</v>
      </c>
      <c r="ED83" s="288">
        <v>4.0227327253700804E-2</v>
      </c>
      <c r="EE83" s="288">
        <v>3.8409043020570695E-2</v>
      </c>
      <c r="EF83" s="288">
        <v>3.3239296356358562E-2</v>
      </c>
      <c r="EG83" s="288">
        <v>3.5221734368278676E-2</v>
      </c>
      <c r="EH83" s="288">
        <v>1.9310218729387551E-2</v>
      </c>
      <c r="EI83" s="288">
        <v>1.8593635128144173E-2</v>
      </c>
      <c r="EJ83" s="288">
        <v>1.775464717494428E-2</v>
      </c>
      <c r="EK83" s="288">
        <v>1.4458353544054494E-2</v>
      </c>
      <c r="EL83" s="288">
        <v>1.2613646790790063E-2</v>
      </c>
      <c r="EM83" s="288">
        <v>1.3643394228750437E-2</v>
      </c>
      <c r="EN83" s="288">
        <v>1.4855593178239772E-2</v>
      </c>
      <c r="EO83" s="288">
        <v>1.1167421444265836E-2</v>
      </c>
      <c r="EP83" s="288">
        <v>1.5639682062625251E-2</v>
      </c>
      <c r="EQ83" s="288">
        <v>1.8611369571198435E-2</v>
      </c>
      <c r="ER83" s="288">
        <v>2.0393099204733242E-2</v>
      </c>
      <c r="ES83" s="288">
        <v>2.4879231152140465E-2</v>
      </c>
      <c r="ET83" s="288">
        <v>3.0838888144626649E-2</v>
      </c>
      <c r="EU83" s="288">
        <v>2.6083057419935485E-2</v>
      </c>
      <c r="EV83" s="288">
        <v>2.3358882353776353E-2</v>
      </c>
      <c r="EW83" s="288">
        <v>1.7735893891198555E-2</v>
      </c>
      <c r="EX83" s="288">
        <v>1.7071832125431501E-2</v>
      </c>
      <c r="EY83" s="288">
        <v>1.8649432478984793E-2</v>
      </c>
      <c r="EZ83" s="288">
        <v>2.0909842482774409E-2</v>
      </c>
      <c r="FA83" s="288">
        <v>2.108987336077733E-2</v>
      </c>
      <c r="FB83" s="288">
        <v>1.9100468612936659E-2</v>
      </c>
      <c r="FC83" s="288">
        <v>2.70507367622045E-2</v>
      </c>
      <c r="FD83" s="288">
        <v>3.3334284985252371E-2</v>
      </c>
      <c r="FE83" s="288">
        <v>3.7592961517857799E-2</v>
      </c>
      <c r="FF83" s="288">
        <v>3.3060442656572875E-2</v>
      </c>
      <c r="FG83" s="288">
        <v>3.0330935773594043E-2</v>
      </c>
      <c r="FH83" s="288">
        <v>3.4923083478186769E-2</v>
      </c>
      <c r="FI83" s="288">
        <v>2.949953956280315E-2</v>
      </c>
      <c r="FJ83" s="288">
        <v>3.2683897733348635E-2</v>
      </c>
      <c r="FK83" s="288">
        <v>2.7927488833783352E-2</v>
      </c>
      <c r="FL83" s="288">
        <v>2.6057593856849342E-2</v>
      </c>
      <c r="FM83" s="288">
        <v>2.7264267518749739E-2</v>
      </c>
      <c r="FN83" s="288">
        <v>1.7161318204265134E-2</v>
      </c>
      <c r="FO83" s="288">
        <v>1.5350840770775063E-2</v>
      </c>
      <c r="FP83" s="288">
        <v>1.846571900514327E-2</v>
      </c>
      <c r="FQ83" s="288">
        <v>2.2790722630945399E-2</v>
      </c>
      <c r="FR83" s="288">
        <v>1.9386768738512951E-2</v>
      </c>
      <c r="FS83" s="288">
        <v>2.1707675575663395E-2</v>
      </c>
      <c r="FT83" s="288">
        <v>1.9044652715284157E-2</v>
      </c>
      <c r="FU83" s="288">
        <v>1.8115857702140605E-2</v>
      </c>
      <c r="FV83" s="288">
        <v>1.8150740933890335E-2</v>
      </c>
      <c r="FW83" s="288">
        <v>1.4767645181385129E-2</v>
      </c>
      <c r="FX83" s="288">
        <v>1.6565606968581413E-2</v>
      </c>
      <c r="FY83" s="288">
        <v>1.5222587823858345E-2</v>
      </c>
      <c r="FZ83" s="288">
        <v>1.6716764296960899E-2</v>
      </c>
      <c r="GA83" s="288">
        <v>1.9490265548836552E-2</v>
      </c>
      <c r="GB83" s="288">
        <v>3.3676350804882273E-2</v>
      </c>
      <c r="GC83" s="288">
        <v>2.2817445918897891E-2</v>
      </c>
      <c r="GD83" s="288">
        <v>2.6024277035952913E-2</v>
      </c>
      <c r="GE83" s="288">
        <v>2.1226422809946778E-2</v>
      </c>
      <c r="GF83" s="288">
        <v>2.23895281224522E-2</v>
      </c>
      <c r="GG83" s="288">
        <v>2.2967675072227391E-2</v>
      </c>
      <c r="GH83" s="288">
        <v>1.5945510874388169E-2</v>
      </c>
      <c r="GI83" s="288">
        <v>4.35809688385113E-2</v>
      </c>
      <c r="GJ83" s="288">
        <v>1.8447796751057167E-2</v>
      </c>
      <c r="GK83" s="288">
        <v>1.8952968123953327E-2</v>
      </c>
      <c r="GL83" s="288">
        <v>1.5557280455408466E-2</v>
      </c>
      <c r="GM83" s="288">
        <v>2.1511899670807268E-2</v>
      </c>
      <c r="GN83" s="288">
        <v>1.9944350304244012E-2</v>
      </c>
      <c r="GO83" s="288">
        <v>2.4887804173122776E-2</v>
      </c>
      <c r="GP83" s="288">
        <v>2.3757110305598315E-2</v>
      </c>
      <c r="GQ83" s="288">
        <v>2.519966079813692E-2</v>
      </c>
      <c r="GR83" s="288">
        <v>2.6088167170828638E-2</v>
      </c>
      <c r="GS83" s="288">
        <v>2.5445202445291044E-2</v>
      </c>
      <c r="GT83" s="288">
        <v>2.3053578764627148E-2</v>
      </c>
      <c r="GU83" s="288">
        <v>1.7836124476015448E-2</v>
      </c>
      <c r="GV83" s="288">
        <v>2.0940716692566891E-2</v>
      </c>
      <c r="GW83" s="288">
        <v>1.9635129851626541E-2</v>
      </c>
      <c r="GX83" s="288">
        <v>1.7639535945921256E-2</v>
      </c>
      <c r="GY83" s="288">
        <v>2.4065460625026795E-2</v>
      </c>
      <c r="GZ83" s="288">
        <v>2.1374416269338295E-2</v>
      </c>
      <c r="HA83" s="288">
        <v>2.2413338471836269E-2</v>
      </c>
      <c r="HB83" s="288">
        <v>2.0608832902165291E-2</v>
      </c>
      <c r="HC83" s="288">
        <v>2.0455389450359237E-2</v>
      </c>
      <c r="HD83" s="288">
        <v>2.1726938131681955E-2</v>
      </c>
      <c r="HE83" s="288">
        <v>2.2502958579881657E-2</v>
      </c>
      <c r="HF83" s="288">
        <v>2.3107350552732227E-2</v>
      </c>
      <c r="HG83" s="288">
        <v>2.2142429682824656E-2</v>
      </c>
      <c r="HH83" s="288">
        <v>2.4470319438512068E-2</v>
      </c>
      <c r="HI83" s="288">
        <v>2.5444060553427843E-2</v>
      </c>
      <c r="HJ83" s="288">
        <v>2.5004603893489314E-2</v>
      </c>
      <c r="HK83" s="288">
        <v>3.06275152453621E-2</v>
      </c>
      <c r="HL83" s="288">
        <v>2.8881162687004025E-2</v>
      </c>
      <c r="HM83" s="288">
        <v>2.8571733060511115E-2</v>
      </c>
      <c r="HN83" s="288">
        <v>2.7535365946023276E-2</v>
      </c>
      <c r="HO83" s="288">
        <v>2.6513572227951986E-2</v>
      </c>
      <c r="HP83" s="288">
        <v>2.4569749710026317E-2</v>
      </c>
      <c r="HQ83" s="288">
        <v>2.729954882220334E-2</v>
      </c>
      <c r="HR83" s="288">
        <v>2.5571079873039689E-2</v>
      </c>
      <c r="HS83" s="288">
        <v>2.4303434096573661E-2</v>
      </c>
      <c r="HT83" s="288">
        <v>2.7203556518349457E-2</v>
      </c>
      <c r="HU83" s="288">
        <v>2.291025088550918E-2</v>
      </c>
      <c r="HV83" s="288">
        <v>2.296717515663307E-2</v>
      </c>
      <c r="HW83" s="288">
        <v>2.4673143021341024E-2</v>
      </c>
    </row>
    <row r="84" spans="1:231">
      <c r="A84" s="415" t="s">
        <v>404</v>
      </c>
      <c r="GJ84" s="498"/>
    </row>
    <row r="85" spans="1:231">
      <c r="A85" s="415"/>
      <c r="GJ85" s="498"/>
    </row>
    <row r="86" spans="1:231">
      <c r="GJ86" s="498"/>
    </row>
    <row r="87" spans="1:231">
      <c r="A87" s="418" t="s">
        <v>405</v>
      </c>
      <c r="B87" s="227">
        <v>38353</v>
      </c>
      <c r="C87" s="227">
        <v>38384</v>
      </c>
      <c r="D87" s="227">
        <v>38412</v>
      </c>
      <c r="E87" s="227">
        <v>38443</v>
      </c>
      <c r="F87" s="227">
        <v>38473</v>
      </c>
      <c r="G87" s="227">
        <v>38504</v>
      </c>
      <c r="H87" s="227">
        <v>38534</v>
      </c>
      <c r="I87" s="227">
        <v>38565</v>
      </c>
      <c r="J87" s="227">
        <v>38596</v>
      </c>
      <c r="K87" s="227">
        <v>38626</v>
      </c>
      <c r="L87" s="227">
        <v>38657</v>
      </c>
      <c r="M87" s="228">
        <v>38687</v>
      </c>
      <c r="N87" s="226">
        <v>38718</v>
      </c>
      <c r="O87" s="227">
        <v>38749</v>
      </c>
      <c r="P87" s="227">
        <v>38777</v>
      </c>
      <c r="Q87" s="227">
        <v>38808</v>
      </c>
      <c r="R87" s="227">
        <v>38838</v>
      </c>
      <c r="S87" s="227">
        <v>38869</v>
      </c>
      <c r="T87" s="227">
        <v>38899</v>
      </c>
      <c r="U87" s="227">
        <v>38930</v>
      </c>
      <c r="V87" s="227">
        <v>38961</v>
      </c>
      <c r="W87" s="227">
        <v>38991</v>
      </c>
      <c r="X87" s="227">
        <v>39022</v>
      </c>
      <c r="Y87" s="228">
        <v>39052</v>
      </c>
      <c r="Z87" s="226">
        <v>39083</v>
      </c>
      <c r="AA87" s="227">
        <v>39114</v>
      </c>
      <c r="AB87" s="227">
        <v>39142</v>
      </c>
      <c r="AC87" s="227">
        <v>39173</v>
      </c>
      <c r="AD87" s="227">
        <v>39203</v>
      </c>
      <c r="AE87" s="227">
        <v>39234</v>
      </c>
      <c r="AF87" s="227">
        <v>39264</v>
      </c>
      <c r="AG87" s="227">
        <v>39295</v>
      </c>
      <c r="AH87" s="227">
        <v>39326</v>
      </c>
      <c r="AI87" s="227">
        <v>39356</v>
      </c>
      <c r="AJ87" s="227">
        <v>39387</v>
      </c>
      <c r="AK87" s="228">
        <v>39417</v>
      </c>
      <c r="AL87" s="226">
        <v>39448</v>
      </c>
      <c r="AM87" s="227">
        <v>39479</v>
      </c>
      <c r="AN87" s="227">
        <v>39508</v>
      </c>
      <c r="AO87" s="227">
        <v>39539</v>
      </c>
      <c r="AP87" s="227">
        <v>39569</v>
      </c>
      <c r="AQ87" s="227">
        <v>39600</v>
      </c>
      <c r="AR87" s="227">
        <v>39630</v>
      </c>
      <c r="AS87" s="227">
        <v>39661</v>
      </c>
      <c r="AT87" s="227">
        <v>39692</v>
      </c>
      <c r="AU87" s="227">
        <v>39722</v>
      </c>
      <c r="AV87" s="227">
        <v>39753</v>
      </c>
      <c r="AW87" s="228">
        <v>39783</v>
      </c>
      <c r="AX87" s="226">
        <v>39814</v>
      </c>
      <c r="AY87" s="227">
        <v>39845</v>
      </c>
      <c r="AZ87" s="227">
        <v>39873</v>
      </c>
      <c r="BA87" s="227">
        <v>39904</v>
      </c>
      <c r="BB87" s="227">
        <v>39934</v>
      </c>
      <c r="BC87" s="227">
        <v>39965</v>
      </c>
      <c r="BD87" s="227">
        <v>39995</v>
      </c>
      <c r="BE87" s="227">
        <v>40026</v>
      </c>
      <c r="BF87" s="227">
        <v>40057</v>
      </c>
      <c r="BG87" s="227">
        <v>40087</v>
      </c>
      <c r="BH87" s="227">
        <v>40118</v>
      </c>
      <c r="BI87" s="227">
        <v>40148</v>
      </c>
      <c r="BJ87" s="226">
        <v>40179</v>
      </c>
      <c r="BK87" s="227">
        <v>40210</v>
      </c>
      <c r="BL87" s="227">
        <v>40238</v>
      </c>
      <c r="BM87" s="227">
        <v>40269</v>
      </c>
      <c r="BN87" s="227">
        <v>40299</v>
      </c>
      <c r="BO87" s="227">
        <v>40330</v>
      </c>
      <c r="BP87" s="227">
        <v>40360</v>
      </c>
      <c r="BQ87" s="227">
        <v>40391</v>
      </c>
      <c r="BR87" s="227">
        <v>40422</v>
      </c>
      <c r="BS87" s="227">
        <v>40452</v>
      </c>
      <c r="BT87" s="227">
        <v>40483</v>
      </c>
      <c r="BU87" s="228">
        <v>40513</v>
      </c>
      <c r="BV87" s="226">
        <v>40544</v>
      </c>
      <c r="BW87" s="227">
        <v>40575</v>
      </c>
      <c r="BX87" s="227">
        <v>40603</v>
      </c>
      <c r="BY87" s="227">
        <v>40634</v>
      </c>
      <c r="BZ87" s="227">
        <v>40664</v>
      </c>
      <c r="CA87" s="227">
        <v>40695</v>
      </c>
      <c r="CB87" s="227">
        <v>40725</v>
      </c>
      <c r="CC87" s="227">
        <v>40756</v>
      </c>
      <c r="CD87" s="227">
        <v>40787</v>
      </c>
      <c r="CE87" s="227">
        <v>40817</v>
      </c>
      <c r="CF87" s="227">
        <v>40848</v>
      </c>
      <c r="CG87" s="228">
        <v>40878</v>
      </c>
      <c r="CH87" s="226">
        <v>40909</v>
      </c>
      <c r="CI87" s="227">
        <v>40940</v>
      </c>
      <c r="CJ87" s="227">
        <v>40969</v>
      </c>
      <c r="CK87" s="227">
        <v>41000</v>
      </c>
      <c r="CL87" s="227">
        <v>41030</v>
      </c>
      <c r="CM87" s="227">
        <v>41061</v>
      </c>
      <c r="CN87" s="227">
        <v>41091</v>
      </c>
      <c r="CO87" s="227">
        <v>41122</v>
      </c>
      <c r="CP87" s="227">
        <v>41153</v>
      </c>
      <c r="CQ87" s="227">
        <v>41183</v>
      </c>
      <c r="CR87" s="227">
        <v>41214</v>
      </c>
      <c r="CS87" s="228">
        <v>41244</v>
      </c>
      <c r="CT87" s="226">
        <v>41275</v>
      </c>
      <c r="CU87" s="227">
        <v>41306</v>
      </c>
      <c r="CV87" s="227">
        <v>41334</v>
      </c>
      <c r="CW87" s="227">
        <v>41365</v>
      </c>
      <c r="CX87" s="227">
        <v>41395</v>
      </c>
      <c r="CY87" s="227">
        <v>41426</v>
      </c>
      <c r="CZ87" s="227">
        <v>41456</v>
      </c>
      <c r="DA87" s="227">
        <v>41487</v>
      </c>
      <c r="DB87" s="227">
        <v>41518</v>
      </c>
      <c r="DC87" s="227">
        <v>41548</v>
      </c>
      <c r="DD87" s="227">
        <v>41579</v>
      </c>
      <c r="DE87" s="228">
        <v>41609</v>
      </c>
      <c r="DF87" s="226">
        <v>41640</v>
      </c>
      <c r="DG87" s="227">
        <v>41671</v>
      </c>
      <c r="DH87" s="227">
        <v>41699</v>
      </c>
      <c r="DI87" s="227">
        <v>41730</v>
      </c>
      <c r="DJ87" s="227">
        <v>41760</v>
      </c>
      <c r="DK87" s="227">
        <v>41791</v>
      </c>
      <c r="DL87" s="227">
        <v>41821</v>
      </c>
      <c r="DM87" s="227">
        <v>41852</v>
      </c>
      <c r="DN87" s="227">
        <v>41883</v>
      </c>
      <c r="DO87" s="227">
        <v>41913</v>
      </c>
      <c r="DP87" s="227">
        <v>41944</v>
      </c>
      <c r="DQ87" s="227">
        <v>41974</v>
      </c>
      <c r="DR87" s="226">
        <v>42005</v>
      </c>
      <c r="DS87" s="227">
        <v>42036</v>
      </c>
      <c r="DT87" s="227">
        <v>42064</v>
      </c>
      <c r="DU87" s="227">
        <v>42095</v>
      </c>
      <c r="DV87" s="227">
        <v>42125</v>
      </c>
      <c r="DW87" s="227">
        <v>42156</v>
      </c>
      <c r="DX87" s="227">
        <v>42186</v>
      </c>
      <c r="DY87" s="227">
        <v>42217</v>
      </c>
      <c r="DZ87" s="227">
        <v>42248</v>
      </c>
      <c r="EA87" s="227">
        <v>42278</v>
      </c>
      <c r="EB87" s="227">
        <v>42309</v>
      </c>
      <c r="EC87" s="227">
        <v>42339</v>
      </c>
      <c r="ED87" s="226">
        <v>42370</v>
      </c>
      <c r="EE87" s="227">
        <v>42401</v>
      </c>
      <c r="EF87" s="227">
        <v>42430</v>
      </c>
      <c r="EG87" s="227">
        <v>42461</v>
      </c>
      <c r="EH87" s="227">
        <v>42491</v>
      </c>
      <c r="EI87" s="227">
        <v>42522</v>
      </c>
      <c r="EJ87" s="227">
        <v>42552</v>
      </c>
      <c r="EK87" s="227">
        <v>42583</v>
      </c>
      <c r="EL87" s="227">
        <v>42614</v>
      </c>
      <c r="EM87" s="227">
        <v>42644</v>
      </c>
      <c r="EN87" s="227">
        <v>42675</v>
      </c>
      <c r="EO87" s="229">
        <v>42705</v>
      </c>
      <c r="EP87" s="230">
        <v>42736</v>
      </c>
      <c r="EQ87" s="227">
        <v>42767</v>
      </c>
      <c r="ER87" s="227">
        <v>42795</v>
      </c>
      <c r="ES87" s="227">
        <v>42826</v>
      </c>
      <c r="ET87" s="227">
        <v>42856</v>
      </c>
      <c r="EU87" s="227">
        <v>42887</v>
      </c>
      <c r="EV87" s="227">
        <v>42917</v>
      </c>
      <c r="EW87" s="227">
        <v>42948</v>
      </c>
      <c r="EX87" s="227">
        <v>42979</v>
      </c>
      <c r="EY87" s="227">
        <v>43009</v>
      </c>
      <c r="EZ87" s="227">
        <v>43040</v>
      </c>
      <c r="FA87" s="227">
        <v>43070</v>
      </c>
      <c r="FB87" s="227">
        <v>43101</v>
      </c>
      <c r="FC87" s="227">
        <v>43132</v>
      </c>
      <c r="FD87" s="227">
        <v>43160</v>
      </c>
      <c r="FE87" s="227">
        <v>43191</v>
      </c>
      <c r="FF87" s="227">
        <v>43221</v>
      </c>
      <c r="FG87" s="227">
        <v>43252</v>
      </c>
      <c r="FH87" s="227">
        <v>43282</v>
      </c>
      <c r="FI87" s="227">
        <v>43313</v>
      </c>
      <c r="FJ87" s="227">
        <v>43344</v>
      </c>
      <c r="FK87" s="227">
        <v>43374</v>
      </c>
      <c r="FL87" s="271">
        <v>43405</v>
      </c>
      <c r="FM87" s="271">
        <v>43435</v>
      </c>
      <c r="FN87" s="271">
        <v>43466</v>
      </c>
      <c r="FO87" s="271">
        <v>43497</v>
      </c>
      <c r="FP87" s="271">
        <v>43525</v>
      </c>
      <c r="FQ87" s="271">
        <v>43556</v>
      </c>
      <c r="FR87" s="271">
        <v>43586</v>
      </c>
      <c r="FS87" s="271">
        <v>43617</v>
      </c>
      <c r="FT87" s="271">
        <v>43647</v>
      </c>
      <c r="FU87" s="271">
        <v>43678</v>
      </c>
      <c r="FV87" s="271">
        <v>43709</v>
      </c>
      <c r="FW87" s="271">
        <v>43739</v>
      </c>
      <c r="FX87" s="271">
        <v>43770</v>
      </c>
      <c r="FY87" s="271">
        <v>43800</v>
      </c>
      <c r="FZ87" s="271">
        <v>43831</v>
      </c>
      <c r="GA87" s="271">
        <v>43862</v>
      </c>
      <c r="GB87" s="271">
        <v>43891</v>
      </c>
      <c r="GC87" s="271">
        <v>43922</v>
      </c>
      <c r="GD87" s="271">
        <v>43952</v>
      </c>
      <c r="GE87" s="271">
        <v>43983</v>
      </c>
      <c r="GF87" s="271">
        <v>44013</v>
      </c>
      <c r="GG87" s="271">
        <v>44044</v>
      </c>
      <c r="GH87" s="271">
        <v>44075</v>
      </c>
      <c r="GI87" s="271">
        <v>44105</v>
      </c>
      <c r="GJ87" s="271">
        <v>44136</v>
      </c>
      <c r="GK87" s="271">
        <v>44166</v>
      </c>
      <c r="GL87" s="271">
        <v>44197</v>
      </c>
      <c r="GM87" s="271">
        <v>44228</v>
      </c>
      <c r="GN87" s="271">
        <v>44256</v>
      </c>
      <c r="GO87" s="271">
        <v>44287</v>
      </c>
      <c r="GP87" s="271">
        <v>44317</v>
      </c>
      <c r="GQ87" s="271">
        <v>44348</v>
      </c>
      <c r="GR87" s="271">
        <v>44378</v>
      </c>
      <c r="GS87" s="271">
        <v>44409</v>
      </c>
      <c r="GT87" s="271">
        <v>44440</v>
      </c>
      <c r="GU87" s="271">
        <v>44470</v>
      </c>
      <c r="GV87" s="271">
        <v>44501</v>
      </c>
      <c r="GW87" s="271">
        <v>44531</v>
      </c>
      <c r="GX87" s="271">
        <v>44562</v>
      </c>
      <c r="GY87" s="271">
        <v>44593</v>
      </c>
      <c r="GZ87" s="271">
        <v>44621</v>
      </c>
      <c r="HA87" s="271">
        <v>44652</v>
      </c>
      <c r="HB87" s="271">
        <v>44682</v>
      </c>
      <c r="HC87" s="271">
        <v>44713</v>
      </c>
      <c r="HD87" s="271">
        <v>44743</v>
      </c>
      <c r="HE87" s="271">
        <v>44774</v>
      </c>
      <c r="HF87" s="271">
        <v>44805</v>
      </c>
      <c r="HG87" s="271">
        <v>44835</v>
      </c>
      <c r="HH87" s="271">
        <f t="shared" ref="HH87:HW87" si="6">HH$11</f>
        <v>44866</v>
      </c>
      <c r="HI87" s="271">
        <f t="shared" si="6"/>
        <v>44896</v>
      </c>
      <c r="HJ87" s="271">
        <f t="shared" si="6"/>
        <v>44927</v>
      </c>
      <c r="HK87" s="271">
        <f t="shared" si="6"/>
        <v>44958</v>
      </c>
      <c r="HL87" s="271">
        <f t="shared" si="6"/>
        <v>44986</v>
      </c>
      <c r="HM87" s="271">
        <f t="shared" si="6"/>
        <v>45017</v>
      </c>
      <c r="HN87" s="271">
        <f t="shared" si="6"/>
        <v>45047</v>
      </c>
      <c r="HO87" s="271">
        <f t="shared" si="6"/>
        <v>45078</v>
      </c>
      <c r="HP87" s="271">
        <f t="shared" si="6"/>
        <v>45108</v>
      </c>
      <c r="HQ87" s="271">
        <f t="shared" si="6"/>
        <v>45139</v>
      </c>
      <c r="HR87" s="271">
        <f t="shared" si="6"/>
        <v>45170</v>
      </c>
      <c r="HS87" s="271">
        <f t="shared" si="6"/>
        <v>45200</v>
      </c>
      <c r="HT87" s="271">
        <f t="shared" si="6"/>
        <v>45231</v>
      </c>
      <c r="HU87" s="271">
        <f t="shared" si="6"/>
        <v>45261</v>
      </c>
      <c r="HV87" s="271">
        <f t="shared" si="6"/>
        <v>45292</v>
      </c>
      <c r="HW87" s="271">
        <f t="shared" si="6"/>
        <v>45323</v>
      </c>
    </row>
    <row r="88" spans="1:231">
      <c r="A88" s="26" t="s">
        <v>273</v>
      </c>
      <c r="B88" s="287">
        <v>0</v>
      </c>
      <c r="C88" s="287">
        <v>0</v>
      </c>
      <c r="D88" s="287">
        <v>0</v>
      </c>
      <c r="E88" s="287">
        <v>0</v>
      </c>
      <c r="F88" s="287">
        <v>0</v>
      </c>
      <c r="G88" s="287">
        <v>0</v>
      </c>
      <c r="H88" s="287">
        <v>0</v>
      </c>
      <c r="I88" s="287">
        <v>0</v>
      </c>
      <c r="J88" s="287">
        <v>0</v>
      </c>
      <c r="K88" s="287">
        <v>0</v>
      </c>
      <c r="L88" s="287">
        <v>0</v>
      </c>
      <c r="M88" s="287">
        <v>0</v>
      </c>
      <c r="N88" s="287">
        <v>0</v>
      </c>
      <c r="O88" s="287">
        <v>0</v>
      </c>
      <c r="P88" s="287">
        <v>0</v>
      </c>
      <c r="Q88" s="287">
        <v>0</v>
      </c>
      <c r="R88" s="287">
        <v>0</v>
      </c>
      <c r="S88" s="287">
        <v>0</v>
      </c>
      <c r="T88" s="287">
        <v>0</v>
      </c>
      <c r="U88" s="287">
        <v>0</v>
      </c>
      <c r="V88" s="287">
        <v>0</v>
      </c>
      <c r="W88" s="287">
        <v>0</v>
      </c>
      <c r="X88" s="287">
        <v>0</v>
      </c>
      <c r="Y88" s="287">
        <v>0</v>
      </c>
      <c r="Z88" s="287">
        <v>0</v>
      </c>
      <c r="AA88" s="287">
        <v>0</v>
      </c>
      <c r="AB88" s="287">
        <v>0</v>
      </c>
      <c r="AC88" s="287">
        <v>0</v>
      </c>
      <c r="AD88" s="287">
        <v>0</v>
      </c>
      <c r="AE88" s="287">
        <v>0</v>
      </c>
      <c r="AF88" s="287">
        <v>0</v>
      </c>
      <c r="AG88" s="287">
        <v>0</v>
      </c>
      <c r="AH88" s="287">
        <v>0</v>
      </c>
      <c r="AI88" s="287">
        <v>0</v>
      </c>
      <c r="AJ88" s="287">
        <v>0</v>
      </c>
      <c r="AK88" s="287">
        <v>0</v>
      </c>
      <c r="AL88" s="287">
        <v>0</v>
      </c>
      <c r="AM88" s="287">
        <v>0</v>
      </c>
      <c r="AN88" s="287">
        <v>0</v>
      </c>
      <c r="AO88" s="287">
        <v>0</v>
      </c>
      <c r="AP88" s="287">
        <v>0</v>
      </c>
      <c r="AQ88" s="287">
        <v>0</v>
      </c>
      <c r="AR88" s="287">
        <v>0</v>
      </c>
      <c r="AS88" s="287">
        <v>0</v>
      </c>
      <c r="AT88" s="287">
        <v>0</v>
      </c>
      <c r="AU88" s="287">
        <v>0</v>
      </c>
      <c r="AV88" s="287">
        <v>0</v>
      </c>
      <c r="AW88" s="287">
        <v>0</v>
      </c>
      <c r="AX88" s="287">
        <v>0</v>
      </c>
      <c r="AY88" s="287">
        <v>0</v>
      </c>
      <c r="AZ88" s="287">
        <v>0</v>
      </c>
      <c r="BA88" s="287">
        <v>0</v>
      </c>
      <c r="BB88" s="287">
        <v>0</v>
      </c>
      <c r="BC88" s="287">
        <v>0</v>
      </c>
      <c r="BD88" s="287">
        <v>0</v>
      </c>
      <c r="BE88" s="287">
        <v>0</v>
      </c>
      <c r="BF88" s="287">
        <v>0</v>
      </c>
      <c r="BG88" s="287">
        <v>0</v>
      </c>
      <c r="BH88" s="287">
        <v>0</v>
      </c>
      <c r="BI88" s="287">
        <v>0</v>
      </c>
      <c r="BJ88" s="287">
        <v>0</v>
      </c>
      <c r="BK88" s="287">
        <v>0</v>
      </c>
      <c r="BL88" s="287">
        <v>0</v>
      </c>
      <c r="BM88" s="287">
        <v>0</v>
      </c>
      <c r="BN88" s="287">
        <v>0</v>
      </c>
      <c r="BO88" s="287">
        <v>0</v>
      </c>
      <c r="BP88" s="287">
        <v>0</v>
      </c>
      <c r="BQ88" s="287">
        <v>0</v>
      </c>
      <c r="BR88" s="287">
        <v>0</v>
      </c>
      <c r="BS88" s="287">
        <v>0</v>
      </c>
      <c r="BT88" s="287">
        <v>0</v>
      </c>
      <c r="BU88" s="287">
        <v>0</v>
      </c>
      <c r="BV88" s="287">
        <v>0</v>
      </c>
      <c r="BW88" s="287">
        <v>0</v>
      </c>
      <c r="BX88" s="287">
        <v>0</v>
      </c>
      <c r="BY88" s="287">
        <v>0</v>
      </c>
      <c r="BZ88" s="287">
        <v>0</v>
      </c>
      <c r="CA88" s="287">
        <v>0</v>
      </c>
      <c r="CB88" s="287">
        <v>0</v>
      </c>
      <c r="CC88" s="287">
        <v>0</v>
      </c>
      <c r="CD88" s="287">
        <v>0</v>
      </c>
      <c r="CE88" s="287">
        <v>0</v>
      </c>
      <c r="CF88" s="287">
        <v>0</v>
      </c>
      <c r="CG88" s="287">
        <v>0</v>
      </c>
      <c r="CH88" s="287">
        <v>0</v>
      </c>
      <c r="CI88" s="287">
        <v>0</v>
      </c>
      <c r="CJ88" s="287">
        <v>0</v>
      </c>
      <c r="CK88" s="287">
        <v>0</v>
      </c>
      <c r="CL88" s="287">
        <v>0</v>
      </c>
      <c r="CM88" s="287">
        <v>0</v>
      </c>
      <c r="CN88" s="287">
        <v>0</v>
      </c>
      <c r="CO88" s="287">
        <v>0</v>
      </c>
      <c r="CP88" s="287">
        <v>0</v>
      </c>
      <c r="CQ88" s="287">
        <v>0</v>
      </c>
      <c r="CR88" s="287">
        <v>0</v>
      </c>
      <c r="CS88" s="287">
        <v>0</v>
      </c>
      <c r="CT88" s="287">
        <v>0</v>
      </c>
      <c r="CU88" s="287">
        <v>0</v>
      </c>
      <c r="CV88" s="287">
        <v>0</v>
      </c>
      <c r="CW88" s="287">
        <v>0</v>
      </c>
      <c r="CX88" s="287">
        <v>0</v>
      </c>
      <c r="CY88" s="287">
        <v>0</v>
      </c>
      <c r="CZ88" s="287">
        <v>0</v>
      </c>
      <c r="DA88" s="287">
        <v>0</v>
      </c>
      <c r="DB88" s="287">
        <v>0</v>
      </c>
      <c r="DC88" s="287">
        <v>0</v>
      </c>
      <c r="DD88" s="287">
        <v>0</v>
      </c>
      <c r="DE88" s="287">
        <v>0</v>
      </c>
      <c r="DF88" s="287">
        <v>0</v>
      </c>
      <c r="DG88" s="287">
        <v>0</v>
      </c>
      <c r="DH88" s="287">
        <v>0</v>
      </c>
      <c r="DI88" s="287">
        <v>0</v>
      </c>
      <c r="DJ88" s="287">
        <v>0</v>
      </c>
      <c r="DK88" s="287">
        <v>0</v>
      </c>
      <c r="DL88" s="287">
        <v>0</v>
      </c>
      <c r="DM88" s="287">
        <v>0</v>
      </c>
      <c r="DN88" s="287">
        <v>0</v>
      </c>
      <c r="DO88" s="287">
        <v>0</v>
      </c>
      <c r="DP88" s="287">
        <v>0</v>
      </c>
      <c r="DQ88" s="287">
        <v>0</v>
      </c>
      <c r="DR88" s="287">
        <v>0</v>
      </c>
      <c r="DS88" s="287">
        <v>0</v>
      </c>
      <c r="DT88" s="287">
        <v>0</v>
      </c>
      <c r="DU88" s="287">
        <v>0</v>
      </c>
      <c r="DV88" s="287">
        <v>0</v>
      </c>
      <c r="DW88" s="287">
        <v>0</v>
      </c>
      <c r="DX88" s="287">
        <v>0</v>
      </c>
      <c r="DY88" s="287">
        <v>0</v>
      </c>
      <c r="DZ88" s="287">
        <v>0</v>
      </c>
      <c r="EA88" s="287">
        <v>0</v>
      </c>
      <c r="EB88" s="287">
        <v>0</v>
      </c>
      <c r="EC88" s="287">
        <v>0</v>
      </c>
      <c r="ED88" s="287">
        <v>0</v>
      </c>
      <c r="EE88" s="287">
        <v>0</v>
      </c>
      <c r="EF88" s="287">
        <v>8.0926227650873457E-6</v>
      </c>
      <c r="EG88" s="287">
        <v>0</v>
      </c>
      <c r="EH88" s="287">
        <v>0</v>
      </c>
      <c r="EI88" s="287">
        <v>0</v>
      </c>
      <c r="EJ88" s="287">
        <v>0</v>
      </c>
      <c r="EK88" s="287">
        <v>0</v>
      </c>
      <c r="EL88" s="287">
        <v>0</v>
      </c>
      <c r="EM88" s="287">
        <v>0</v>
      </c>
      <c r="EN88" s="287">
        <v>0</v>
      </c>
      <c r="EO88" s="287">
        <v>0</v>
      </c>
      <c r="EP88" s="287">
        <v>0</v>
      </c>
      <c r="EQ88" s="287">
        <v>0</v>
      </c>
      <c r="ER88" s="287">
        <v>0</v>
      </c>
      <c r="ES88" s="287">
        <v>0</v>
      </c>
      <c r="ET88" s="287">
        <v>0</v>
      </c>
      <c r="EU88" s="287">
        <v>0</v>
      </c>
      <c r="EV88" s="287">
        <v>0</v>
      </c>
      <c r="EW88" s="287">
        <v>0</v>
      </c>
      <c r="EX88" s="287">
        <v>0</v>
      </c>
      <c r="EY88" s="287">
        <v>0</v>
      </c>
      <c r="EZ88" s="287">
        <v>0</v>
      </c>
      <c r="FA88" s="287">
        <v>0</v>
      </c>
      <c r="FB88" s="287">
        <v>0</v>
      </c>
      <c r="FC88" s="287">
        <v>0</v>
      </c>
      <c r="FD88" s="287">
        <v>0</v>
      </c>
      <c r="FE88" s="287">
        <v>0</v>
      </c>
      <c r="FF88" s="287">
        <v>0</v>
      </c>
      <c r="FG88" s="287">
        <v>0</v>
      </c>
      <c r="FH88" s="287">
        <v>0</v>
      </c>
      <c r="FI88" s="287">
        <v>0</v>
      </c>
      <c r="FJ88" s="287">
        <v>0</v>
      </c>
      <c r="FK88" s="287">
        <v>0</v>
      </c>
      <c r="FL88" s="287">
        <v>0</v>
      </c>
      <c r="FM88" s="287">
        <v>0</v>
      </c>
      <c r="FN88" s="287">
        <v>0</v>
      </c>
      <c r="FO88" s="287">
        <v>0</v>
      </c>
      <c r="FP88" s="287">
        <v>0</v>
      </c>
      <c r="FQ88" s="287">
        <v>0</v>
      </c>
      <c r="FR88" s="287">
        <v>0</v>
      </c>
      <c r="FS88" s="287">
        <v>0</v>
      </c>
      <c r="FT88" s="287">
        <v>0</v>
      </c>
      <c r="FU88" s="287">
        <v>0</v>
      </c>
      <c r="FV88" s="287">
        <v>0</v>
      </c>
      <c r="FW88" s="287">
        <v>0</v>
      </c>
      <c r="FX88" s="287">
        <v>0</v>
      </c>
      <c r="FY88" s="287">
        <v>0</v>
      </c>
      <c r="FZ88" s="287">
        <v>0</v>
      </c>
      <c r="GA88" s="287">
        <v>0</v>
      </c>
      <c r="GB88" s="287">
        <v>0</v>
      </c>
      <c r="GC88" s="287">
        <v>0</v>
      </c>
      <c r="GD88" s="287">
        <v>0</v>
      </c>
      <c r="GE88" s="287">
        <v>0</v>
      </c>
      <c r="GF88" s="287">
        <v>0</v>
      </c>
      <c r="GG88" s="287">
        <v>0</v>
      </c>
      <c r="GH88" s="287">
        <v>0</v>
      </c>
      <c r="GI88" s="287">
        <v>0</v>
      </c>
      <c r="GJ88" s="287">
        <v>0</v>
      </c>
      <c r="GK88" s="287">
        <v>0</v>
      </c>
      <c r="GL88" s="287">
        <v>0</v>
      </c>
      <c r="GM88" s="287">
        <v>0</v>
      </c>
      <c r="GN88" s="287">
        <v>0</v>
      </c>
      <c r="GO88" s="287">
        <v>0</v>
      </c>
      <c r="GP88" s="287">
        <v>0</v>
      </c>
      <c r="GQ88" s="287">
        <v>0</v>
      </c>
      <c r="GR88" s="287">
        <v>0</v>
      </c>
      <c r="GS88" s="287">
        <v>0</v>
      </c>
      <c r="GT88" s="287">
        <v>0</v>
      </c>
      <c r="GU88" s="287">
        <v>0</v>
      </c>
      <c r="GV88" s="287">
        <v>0</v>
      </c>
      <c r="GW88" s="287">
        <v>0</v>
      </c>
      <c r="GX88" s="287">
        <v>0</v>
      </c>
      <c r="GY88" s="287">
        <v>0</v>
      </c>
      <c r="GZ88" s="287">
        <v>0</v>
      </c>
      <c r="HA88" s="287">
        <v>0</v>
      </c>
      <c r="HB88" s="287">
        <v>0</v>
      </c>
      <c r="HC88" s="287">
        <v>0</v>
      </c>
      <c r="HD88" s="287">
        <v>0</v>
      </c>
      <c r="HE88" s="287">
        <v>0</v>
      </c>
      <c r="HF88" s="287">
        <v>0</v>
      </c>
      <c r="HG88" s="287">
        <v>0</v>
      </c>
      <c r="HH88" s="287">
        <v>0</v>
      </c>
      <c r="HI88" s="287">
        <v>0</v>
      </c>
      <c r="HJ88" s="287">
        <v>0</v>
      </c>
      <c r="HK88" s="287">
        <v>0</v>
      </c>
      <c r="HL88" s="287">
        <v>0</v>
      </c>
      <c r="HM88" s="287">
        <v>0</v>
      </c>
      <c r="HN88" s="287">
        <v>0</v>
      </c>
      <c r="HO88" s="287">
        <v>0</v>
      </c>
      <c r="HP88" s="287">
        <v>0</v>
      </c>
      <c r="HQ88" s="287">
        <v>0</v>
      </c>
      <c r="HR88" s="287">
        <v>0</v>
      </c>
      <c r="HS88" s="287">
        <v>0</v>
      </c>
      <c r="HT88" s="287">
        <v>0</v>
      </c>
      <c r="HU88" s="287">
        <v>0</v>
      </c>
      <c r="HV88" s="287">
        <v>0</v>
      </c>
      <c r="HW88" s="287">
        <v>0</v>
      </c>
    </row>
    <row r="89" spans="1:231">
      <c r="A89" s="39" t="s">
        <v>319</v>
      </c>
      <c r="B89" s="286">
        <v>0.1116978485529817</v>
      </c>
      <c r="C89" s="286">
        <v>7.1376938323423109E-2</v>
      </c>
      <c r="D89" s="286">
        <v>8.3413635268609967E-2</v>
      </c>
      <c r="E89" s="286">
        <v>3.3468617006285055E-2</v>
      </c>
      <c r="F89" s="286">
        <v>6.2895784617329198E-2</v>
      </c>
      <c r="G89" s="286">
        <v>2.992461563137273E-2</v>
      </c>
      <c r="H89" s="286">
        <v>3.0999848146300194E-2</v>
      </c>
      <c r="I89" s="286">
        <v>2.9350071124898538E-2</v>
      </c>
      <c r="J89" s="286">
        <v>3.1235403554605551E-2</v>
      </c>
      <c r="K89" s="286">
        <v>7.1866111546230266E-2</v>
      </c>
      <c r="L89" s="286">
        <v>0.20193164625173579</v>
      </c>
      <c r="M89" s="286">
        <v>0.25211992639102021</v>
      </c>
      <c r="N89" s="286">
        <v>8.7835733391960713E-2</v>
      </c>
      <c r="O89" s="286">
        <v>3.7199701630742321E-2</v>
      </c>
      <c r="P89" s="286">
        <v>4.7072225182354349E-2</v>
      </c>
      <c r="Q89" s="286">
        <v>4.8101237744554368E-2</v>
      </c>
      <c r="R89" s="286">
        <v>7.2646873025900185E-2</v>
      </c>
      <c r="S89" s="286">
        <v>5.6507603210620788E-2</v>
      </c>
      <c r="T89" s="286">
        <v>7.5684682760093991E-2</v>
      </c>
      <c r="U89" s="286">
        <v>6.677957484231789E-2</v>
      </c>
      <c r="V89" s="286">
        <v>0.12592680758109348</v>
      </c>
      <c r="W89" s="286">
        <v>8.0230708035003984E-2</v>
      </c>
      <c r="X89" s="286">
        <v>0.12919739536450683</v>
      </c>
      <c r="Y89" s="286">
        <v>0.1682246267557731</v>
      </c>
      <c r="Z89" s="286">
        <v>7.043105300432087E-2</v>
      </c>
      <c r="AA89" s="286">
        <v>4.3470884455515023E-2</v>
      </c>
      <c r="AB89" s="286">
        <v>7.8771953166577965E-2</v>
      </c>
      <c r="AC89" s="286">
        <v>8.9164214353995241E-2</v>
      </c>
      <c r="AD89" s="286">
        <v>7.3915034252807432E-2</v>
      </c>
      <c r="AE89" s="286">
        <v>7.7746249202100548E-2</v>
      </c>
      <c r="AF89" s="286">
        <v>0.12256722464849323</v>
      </c>
      <c r="AG89" s="286">
        <v>8.1487437591677994E-2</v>
      </c>
      <c r="AH89" s="286">
        <v>0.1342344406000848</v>
      </c>
      <c r="AI89" s="286">
        <v>9.8310511368775208E-2</v>
      </c>
      <c r="AJ89" s="286">
        <v>0.19216996574360012</v>
      </c>
      <c r="AK89" s="286">
        <v>0.18426753897284995</v>
      </c>
      <c r="AL89" s="286">
        <v>0.14743589743589744</v>
      </c>
      <c r="AM89" s="286">
        <v>7.4663745571023968E-2</v>
      </c>
      <c r="AN89" s="286">
        <v>0.1235752481105641</v>
      </c>
      <c r="AO89" s="286">
        <v>8.8134809525032748E-2</v>
      </c>
      <c r="AP89" s="286">
        <v>0.12282652233302864</v>
      </c>
      <c r="AQ89" s="286">
        <v>9.4878498769195282E-2</v>
      </c>
      <c r="AR89" s="286">
        <v>0.15473121520974206</v>
      </c>
      <c r="AS89" s="286">
        <v>8.0877150559302155E-2</v>
      </c>
      <c r="AT89" s="286">
        <v>0.17282893673445346</v>
      </c>
      <c r="AU89" s="286">
        <v>0.13000742823791586</v>
      </c>
      <c r="AV89" s="286">
        <v>0.24579599852706518</v>
      </c>
      <c r="AW89" s="286">
        <v>0.1488236436998179</v>
      </c>
      <c r="AX89" s="286">
        <v>0.17418007700889507</v>
      </c>
      <c r="AY89" s="286">
        <v>5.6677898377862593E-2</v>
      </c>
      <c r="AZ89" s="286">
        <v>0.17398615580978333</v>
      </c>
      <c r="BA89" s="286">
        <v>6.4488947178863387E-2</v>
      </c>
      <c r="BB89" s="286">
        <v>0.18891690353070101</v>
      </c>
      <c r="BC89" s="286">
        <v>0.10268300934238947</v>
      </c>
      <c r="BD89" s="286">
        <v>0.16871338536951955</v>
      </c>
      <c r="BE89" s="286">
        <v>7.3312057721659496E-2</v>
      </c>
      <c r="BF89" s="286">
        <v>0.1960970734684131</v>
      </c>
      <c r="BG89" s="286">
        <v>0.10220936454514995</v>
      </c>
      <c r="BH89" s="286">
        <v>0.18736812860886476</v>
      </c>
      <c r="BI89" s="286">
        <v>6.0244583635778046E-2</v>
      </c>
      <c r="BJ89" s="286">
        <v>0.15609053447422158</v>
      </c>
      <c r="BK89" s="286">
        <v>5.8701506659873351E-2</v>
      </c>
      <c r="BL89" s="286">
        <v>0.14552162913429939</v>
      </c>
      <c r="BM89" s="286">
        <v>4.9251181801292239E-2</v>
      </c>
      <c r="BN89" s="286">
        <v>0.21498131830805811</v>
      </c>
      <c r="BO89" s="286">
        <v>4.712041884816754E-2</v>
      </c>
      <c r="BP89" s="286">
        <v>0.18613957975208709</v>
      </c>
      <c r="BQ89" s="286">
        <v>4.1626864821201731E-2</v>
      </c>
      <c r="BR89" s="286">
        <v>0.14667693632897444</v>
      </c>
      <c r="BS89" s="286">
        <v>4.8149093837421046E-2</v>
      </c>
      <c r="BT89" s="286">
        <v>0.13064139164464506</v>
      </c>
      <c r="BU89" s="286">
        <v>5.1304390658383256E-2</v>
      </c>
      <c r="BV89" s="286">
        <v>0.17318213690750012</v>
      </c>
      <c r="BW89" s="286">
        <v>0.11992788764500556</v>
      </c>
      <c r="BX89" s="286">
        <v>0.11972403338629847</v>
      </c>
      <c r="BY89" s="286">
        <v>0.35068868948962678</v>
      </c>
      <c r="BZ89" s="286">
        <v>0.26781607431113569</v>
      </c>
      <c r="CA89" s="286">
        <v>0.12886164320559135</v>
      </c>
      <c r="CB89" s="286">
        <v>0.23420053505919292</v>
      </c>
      <c r="CC89" s="286">
        <v>0.36894367232243613</v>
      </c>
      <c r="CD89" s="286">
        <v>0.24547571734150139</v>
      </c>
      <c r="CE89" s="286">
        <v>7.3555575830843281E-2</v>
      </c>
      <c r="CF89" s="286">
        <v>0.15692648361381753</v>
      </c>
      <c r="CG89" s="286">
        <v>5.1304390658383256E-2</v>
      </c>
      <c r="CH89" s="286">
        <v>0.2924304770076836</v>
      </c>
      <c r="CI89" s="286">
        <v>0.15515711044298458</v>
      </c>
      <c r="CJ89" s="286">
        <v>0.16565604830133646</v>
      </c>
      <c r="CK89" s="286">
        <v>8.6885457786490164E-2</v>
      </c>
      <c r="CL89" s="286">
        <v>0.25403239897954971</v>
      </c>
      <c r="CM89" s="286">
        <v>0.10352918264482354</v>
      </c>
      <c r="CN89" s="286">
        <v>0.12595056899708779</v>
      </c>
      <c r="CO89" s="286">
        <v>5.9075486276749418E-2</v>
      </c>
      <c r="CP89" s="286">
        <v>0.13184699571978112</v>
      </c>
      <c r="CQ89" s="286">
        <v>0.10285350492258021</v>
      </c>
      <c r="CR89" s="286">
        <v>0.16800325989145015</v>
      </c>
      <c r="CS89" s="286">
        <v>6.6754786018785178E-2</v>
      </c>
      <c r="CT89" s="286">
        <v>0.12005183550327009</v>
      </c>
      <c r="CU89" s="286">
        <v>7.7145616067979914E-2</v>
      </c>
      <c r="CV89" s="286">
        <v>0.11147631034087274</v>
      </c>
      <c r="CW89" s="286">
        <v>6.4065476800854892E-2</v>
      </c>
      <c r="CX89" s="286">
        <v>8.003348439800248E-2</v>
      </c>
      <c r="CY89" s="286">
        <v>6.8908361543486826E-2</v>
      </c>
      <c r="CZ89" s="286">
        <v>8.1427903693528689E-2</v>
      </c>
      <c r="DA89" s="286">
        <v>5.6717961929066821E-2</v>
      </c>
      <c r="DB89" s="286">
        <v>6.3929960444153278E-2</v>
      </c>
      <c r="DC89" s="286">
        <v>8.5936961794917346E-2</v>
      </c>
      <c r="DD89" s="286">
        <v>0.10379286036854685</v>
      </c>
      <c r="DE89" s="286">
        <v>7.3904450049412221E-2</v>
      </c>
      <c r="DF89" s="286">
        <v>9.9521307039908427E-2</v>
      </c>
      <c r="DG89" s="286">
        <v>4.8424228448441527E-2</v>
      </c>
      <c r="DH89" s="286">
        <v>5.5189739332083196E-2</v>
      </c>
      <c r="DI89" s="286">
        <v>8.5837792048434419E-2</v>
      </c>
      <c r="DJ89" s="286">
        <v>7.7580182529335073E-2</v>
      </c>
      <c r="DK89" s="286">
        <v>8.4573536243402525E-2</v>
      </c>
      <c r="DL89" s="286">
        <v>0.1146927808810012</v>
      </c>
      <c r="DM89" s="286">
        <v>0.1023</v>
      </c>
      <c r="DN89" s="286">
        <v>7.9763603252485188E-2</v>
      </c>
      <c r="DO89" s="286">
        <v>4.9289635757338739E-2</v>
      </c>
      <c r="DP89" s="286">
        <v>3.7389846230689645E-2</v>
      </c>
      <c r="DQ89" s="286">
        <v>4.0789573544732609E-2</v>
      </c>
      <c r="DR89" s="286">
        <v>6.3276134245935173E-2</v>
      </c>
      <c r="DS89" s="286">
        <v>8.4410619130684122E-2</v>
      </c>
      <c r="DT89" s="286">
        <v>7.2840446645149645E-2</v>
      </c>
      <c r="DU89" s="286">
        <v>8.6599999999999996E-2</v>
      </c>
      <c r="DV89" s="286">
        <v>0.11345814422592032</v>
      </c>
      <c r="DW89" s="286">
        <v>0.13133165356025214</v>
      </c>
      <c r="DX89" s="286">
        <v>0.13405171256477497</v>
      </c>
      <c r="DY89" s="286">
        <v>0.20719963993950147</v>
      </c>
      <c r="DZ89" s="286">
        <v>0.16324847047218666</v>
      </c>
      <c r="EA89" s="286">
        <v>0.14960345799661717</v>
      </c>
      <c r="EB89" s="286">
        <v>0.12522000820756007</v>
      </c>
      <c r="EC89" s="286">
        <v>9.4014611730689798E-2</v>
      </c>
      <c r="ED89" s="286">
        <v>9.3950711597770423E-2</v>
      </c>
      <c r="EE89" s="286">
        <v>8.0744842368491554E-2</v>
      </c>
      <c r="EF89" s="286">
        <v>7.1784261467246452E-2</v>
      </c>
      <c r="EG89" s="286">
        <v>7.1710684997588037E-2</v>
      </c>
      <c r="EH89" s="286">
        <v>8.1783341060114353E-2</v>
      </c>
      <c r="EI89" s="286">
        <v>6.7947890258816618E-2</v>
      </c>
      <c r="EJ89" s="286">
        <v>8.1247103599917173E-2</v>
      </c>
      <c r="EK89" s="286">
        <v>4.9267190671034931E-2</v>
      </c>
      <c r="EL89" s="286">
        <v>9.755737278721846E-2</v>
      </c>
      <c r="EM89" s="286">
        <v>9.6822259865738128E-2</v>
      </c>
      <c r="EN89" s="286">
        <v>0.11719297004844584</v>
      </c>
      <c r="EO89" s="286">
        <v>0.19649992256465851</v>
      </c>
      <c r="EP89" s="286">
        <v>0.23813936931518284</v>
      </c>
      <c r="EQ89" s="286">
        <v>0.22095140461472551</v>
      </c>
      <c r="ER89" s="286">
        <v>0.20132063680739767</v>
      </c>
      <c r="ES89" s="286">
        <v>0.18558927419784277</v>
      </c>
      <c r="ET89" s="286">
        <v>0.25530810833944073</v>
      </c>
      <c r="EU89" s="286">
        <v>0.17692566280450908</v>
      </c>
      <c r="EV89" s="286">
        <v>0.25681193579126177</v>
      </c>
      <c r="EW89" s="286">
        <v>0.23743061793224166</v>
      </c>
      <c r="EX89" s="286">
        <v>0.24810997872007379</v>
      </c>
      <c r="EY89" s="286">
        <v>0.22939760208176269</v>
      </c>
      <c r="EZ89" s="286">
        <v>0.23181581989204553</v>
      </c>
      <c r="FA89" s="286">
        <v>0.22270489637001034</v>
      </c>
      <c r="FB89" s="286">
        <v>0.14157625809132401</v>
      </c>
      <c r="FC89" s="286">
        <v>0.10794862552033696</v>
      </c>
      <c r="FD89" s="286">
        <v>0.12907303957761587</v>
      </c>
      <c r="FE89" s="286">
        <v>0.15273168740009729</v>
      </c>
      <c r="FF89" s="286">
        <v>8.5580098098932453E-2</v>
      </c>
      <c r="FG89" s="286">
        <v>6.8767856234142943E-2</v>
      </c>
      <c r="FH89" s="286">
        <v>6.2326322672042717E-2</v>
      </c>
      <c r="FI89" s="286">
        <v>4.6381424960209715E-2</v>
      </c>
      <c r="FJ89" s="286">
        <v>8.4697445945762062E-2</v>
      </c>
      <c r="FK89" s="286">
        <v>3.5225448030524416E-2</v>
      </c>
      <c r="FL89" s="286">
        <v>6.4088153143947141E-2</v>
      </c>
      <c r="FM89" s="286">
        <v>5.9175648440238343E-2</v>
      </c>
      <c r="FN89" s="286">
        <v>0.10045112665593661</v>
      </c>
      <c r="FO89" s="286">
        <v>7.1977660705733373E-2</v>
      </c>
      <c r="FP89" s="286">
        <v>7.4035904940536301E-2</v>
      </c>
      <c r="FQ89" s="286">
        <v>0.12740973545497289</v>
      </c>
      <c r="FR89" s="286">
        <v>0.12740973545497289</v>
      </c>
      <c r="FS89" s="286">
        <v>7.8044010651956819E-2</v>
      </c>
      <c r="FT89" s="286">
        <v>6.8360623654511052E-2</v>
      </c>
      <c r="FU89" s="286">
        <v>6.2342832624552598E-2</v>
      </c>
      <c r="FV89" s="286">
        <v>8.8571256870513079E-2</v>
      </c>
      <c r="FW89" s="286">
        <v>0.11474009960172971</v>
      </c>
      <c r="FX89" s="286">
        <v>8.1215730121352775E-2</v>
      </c>
      <c r="FY89" s="286">
        <v>6.2730709984595998E-2</v>
      </c>
      <c r="FZ89" s="286">
        <v>7.4030939964385659E-2</v>
      </c>
      <c r="GA89" s="286">
        <v>7.9540206964589327E-2</v>
      </c>
      <c r="GB89" s="286">
        <v>5.3308456148966177E-2</v>
      </c>
      <c r="GC89" s="286">
        <v>7.9650154770658024E-2</v>
      </c>
      <c r="GD89" s="286">
        <v>7.2298615769254226E-2</v>
      </c>
      <c r="GE89" s="286">
        <v>7.0857963181894953E-2</v>
      </c>
      <c r="GF89" s="286">
        <v>7.0404584862161904E-2</v>
      </c>
      <c r="GG89" s="286">
        <v>8.3973475562901065E-2</v>
      </c>
      <c r="GH89" s="286">
        <v>6.2514569159461145E-2</v>
      </c>
      <c r="GI89" s="286">
        <v>6.1687663782989594E-2</v>
      </c>
      <c r="GJ89" s="286">
        <v>8.2188008811416524E-2</v>
      </c>
      <c r="GK89" s="286">
        <v>5.8849986161084972E-2</v>
      </c>
      <c r="GL89" s="286">
        <v>3.7502696498418732E-2</v>
      </c>
      <c r="GM89" s="286">
        <v>9.1832261835184101E-2</v>
      </c>
      <c r="GN89" s="286">
        <v>5.6107285248278363E-2</v>
      </c>
      <c r="GO89" s="286">
        <v>0.12155181320384337</v>
      </c>
      <c r="GP89" s="286">
        <v>9.0787954161854839E-2</v>
      </c>
      <c r="GQ89" s="286">
        <v>9.9898063200815498E-2</v>
      </c>
      <c r="GR89" s="286">
        <v>8.5438139464643029E-2</v>
      </c>
      <c r="GS89" s="286">
        <v>8.4909578283686338E-2</v>
      </c>
      <c r="GT89" s="286">
        <v>9.0418287937743189E-2</v>
      </c>
      <c r="GU89" s="286">
        <v>0.11224845876468535</v>
      </c>
      <c r="GV89" s="286">
        <v>9.7609406634480617E-2</v>
      </c>
      <c r="GW89" s="286">
        <v>8.2637478372075523E-2</v>
      </c>
      <c r="GX89" s="286">
        <v>0.1613493936681045</v>
      </c>
      <c r="GY89" s="286">
        <v>0.10000429202970085</v>
      </c>
      <c r="GZ89" s="286">
        <v>9.3614196040560121E-2</v>
      </c>
      <c r="HA89" s="286">
        <v>7.4175940422290865E-2</v>
      </c>
      <c r="HB89" s="286">
        <v>9.6565847511027092E-2</v>
      </c>
      <c r="HC89" s="286">
        <v>5.8625789969073548E-2</v>
      </c>
      <c r="HD89" s="286">
        <v>5.811435171816344E-2</v>
      </c>
      <c r="HE89" s="286">
        <v>6.1011139674378746E-2</v>
      </c>
      <c r="HF89" s="286">
        <v>0.10912334352701325</v>
      </c>
      <c r="HG89" s="286">
        <v>9.3039126478616924E-2</v>
      </c>
      <c r="HH89" s="286">
        <v>9.2164341234973204E-2</v>
      </c>
      <c r="HI89" s="286">
        <v>7.599847850893876E-2</v>
      </c>
      <c r="HJ89" s="286">
        <v>9.5297805642633224E-2</v>
      </c>
      <c r="HK89" s="286">
        <v>8.924731182795699E-2</v>
      </c>
      <c r="HL89" s="286">
        <v>0.10377959443677673</v>
      </c>
      <c r="HM89" s="286">
        <v>0.11962100276352151</v>
      </c>
      <c r="HN89" s="286">
        <v>8.7863268957857718E-2</v>
      </c>
      <c r="HO89" s="286">
        <v>6.0758868749559207E-2</v>
      </c>
      <c r="HP89" s="286">
        <v>7.254494888166399E-2</v>
      </c>
      <c r="HQ89" s="286">
        <v>0.12120516059875196</v>
      </c>
      <c r="HR89" s="286">
        <v>8.6785784409974476E-2</v>
      </c>
      <c r="HS89" s="286">
        <v>0.12540140644689241</v>
      </c>
      <c r="HT89" s="286">
        <v>6.5271241020559825E-2</v>
      </c>
      <c r="HU89" s="286">
        <v>9.0479618464860967E-2</v>
      </c>
      <c r="HV89" s="286">
        <v>7.5339178990533523E-2</v>
      </c>
      <c r="HW89" s="286">
        <v>9.3718760413195601E-2</v>
      </c>
    </row>
    <row r="90" spans="1:231">
      <c r="A90" s="39" t="s">
        <v>324</v>
      </c>
      <c r="B90" s="286">
        <v>0.10039398502444358</v>
      </c>
      <c r="C90" s="286">
        <v>9.890987524775563E-2</v>
      </c>
      <c r="D90" s="286">
        <v>0.10147693790189574</v>
      </c>
      <c r="E90" s="286">
        <v>0.10001831966404555</v>
      </c>
      <c r="F90" s="286">
        <v>0.10133982177842381</v>
      </c>
      <c r="G90" s="286">
        <v>9.440803794422932E-2</v>
      </c>
      <c r="H90" s="286">
        <v>8.0639737943900905E-2</v>
      </c>
      <c r="I90" s="286">
        <v>0.11270282651150455</v>
      </c>
      <c r="J90" s="286">
        <v>8.3398646241539004E-2</v>
      </c>
      <c r="K90" s="286">
        <v>8.34370749000371E-2</v>
      </c>
      <c r="L90" s="286">
        <v>5.8685154096457956E-2</v>
      </c>
      <c r="M90" s="286">
        <v>4.1508984086032021E-2</v>
      </c>
      <c r="N90" s="286">
        <v>0.10837821992598293</v>
      </c>
      <c r="O90" s="286">
        <v>0.15012989351304079</v>
      </c>
      <c r="P90" s="286">
        <v>8.990023334007019E-2</v>
      </c>
      <c r="Q90" s="286">
        <v>0.11983164012244354</v>
      </c>
      <c r="R90" s="286">
        <v>8.0031202741246962E-2</v>
      </c>
      <c r="S90" s="286">
        <v>7.7516623203621543E-2</v>
      </c>
      <c r="T90" s="286">
        <v>8.7361674855800042E-2</v>
      </c>
      <c r="U90" s="286">
        <v>9.9051159083726109E-2</v>
      </c>
      <c r="V90" s="286">
        <v>7.1473580295318181E-2</v>
      </c>
      <c r="W90" s="286">
        <v>8.5876017379597339E-2</v>
      </c>
      <c r="X90" s="286">
        <v>0.10355373771510089</v>
      </c>
      <c r="Y90" s="286">
        <v>7.7541531966816499E-2</v>
      </c>
      <c r="Z90" s="286">
        <v>9.4251565620797492E-2</v>
      </c>
      <c r="AA90" s="286">
        <v>8.468223917083742E-2</v>
      </c>
      <c r="AB90" s="286">
        <v>0.11545037253858435</v>
      </c>
      <c r="AC90" s="286">
        <v>8.9457867081529238E-2</v>
      </c>
      <c r="AD90" s="286">
        <v>0.11647422087337321</v>
      </c>
      <c r="AE90" s="286">
        <v>9.5369769400355103E-2</v>
      </c>
      <c r="AF90" s="286">
        <v>0.11446160380749082</v>
      </c>
      <c r="AG90" s="286">
        <v>0.12229339649302239</v>
      </c>
      <c r="AH90" s="286">
        <v>0.11372960627982988</v>
      </c>
      <c r="AI90" s="286">
        <v>0.10630030931751171</v>
      </c>
      <c r="AJ90" s="286">
        <v>8.5384498557181193E-2</v>
      </c>
      <c r="AK90" s="286">
        <v>5.6028530887828665E-2</v>
      </c>
      <c r="AL90" s="286">
        <v>0.10137494307215199</v>
      </c>
      <c r="AM90" s="286">
        <v>0.1314995344020834</v>
      </c>
      <c r="AN90" s="286">
        <v>0.10305472759004357</v>
      </c>
      <c r="AO90" s="286">
        <v>8.0959353352684796E-2</v>
      </c>
      <c r="AP90" s="286">
        <v>7.8987233867737525E-2</v>
      </c>
      <c r="AQ90" s="286">
        <v>5.9010944385675536E-2</v>
      </c>
      <c r="AR90" s="286">
        <v>5.2366647089702345E-2</v>
      </c>
      <c r="AS90" s="286">
        <v>9.4057396013386238E-2</v>
      </c>
      <c r="AT90" s="286">
        <v>8.6537065396954119E-2</v>
      </c>
      <c r="AU90" s="286">
        <v>0.10034919350559771</v>
      </c>
      <c r="AV90" s="286">
        <v>7.7720777767348495E-2</v>
      </c>
      <c r="AW90" s="286">
        <v>5.9163469923504082E-2</v>
      </c>
      <c r="AX90" s="286">
        <v>5.5128113328267163E-2</v>
      </c>
      <c r="AY90" s="286">
        <v>6.1143249045801526E-2</v>
      </c>
      <c r="AZ90" s="286">
        <v>4.421449098326638E-2</v>
      </c>
      <c r="BA90" s="286">
        <v>6.2134319128549782E-2</v>
      </c>
      <c r="BB90" s="286">
        <v>5.1111263312900244E-2</v>
      </c>
      <c r="BC90" s="286">
        <v>8.5544018528638716E-2</v>
      </c>
      <c r="BD90" s="286">
        <v>4.5782165365762011E-2</v>
      </c>
      <c r="BE90" s="286">
        <v>7.1111419453309288E-2</v>
      </c>
      <c r="BF90" s="286">
        <v>3.2975439775712177E-2</v>
      </c>
      <c r="BG90" s="286">
        <v>6.4745683037701215E-2</v>
      </c>
      <c r="BH90" s="286">
        <v>4.443080365523093E-2</v>
      </c>
      <c r="BI90" s="286">
        <v>5.6459017339095405E-2</v>
      </c>
      <c r="BJ90" s="286">
        <v>4.7783902345204625E-2</v>
      </c>
      <c r="BK90" s="286">
        <v>6.4545575854623088E-2</v>
      </c>
      <c r="BL90" s="286">
        <v>3.9183291881804264E-2</v>
      </c>
      <c r="BM90" s="286">
        <v>4.6655347521829781E-2</v>
      </c>
      <c r="BN90" s="286">
        <v>4.2869987412335914E-2</v>
      </c>
      <c r="BO90" s="286">
        <v>8.340682526038469E-2</v>
      </c>
      <c r="BP90" s="286">
        <v>3.9955828274256373E-2</v>
      </c>
      <c r="BQ90" s="286">
        <v>5.194182729853563E-2</v>
      </c>
      <c r="BR90" s="286">
        <v>2.7206237895053914E-2</v>
      </c>
      <c r="BS90" s="286">
        <v>4.1277466167966265E-2</v>
      </c>
      <c r="BT90" s="286">
        <v>2.7237338979146555E-2</v>
      </c>
      <c r="BU90" s="286">
        <v>3.2823727164697405E-2</v>
      </c>
      <c r="BV90" s="286">
        <v>2.595096983961805E-2</v>
      </c>
      <c r="BW90" s="286">
        <v>2.7069531434082403E-2</v>
      </c>
      <c r="BX90" s="286">
        <v>2.2459956532062172E-2</v>
      </c>
      <c r="BY90" s="286">
        <v>1.8004767203789556E-2</v>
      </c>
      <c r="BZ90" s="286">
        <v>1.7567287546335734E-2</v>
      </c>
      <c r="CA90" s="286">
        <v>4.7619234805989161E-2</v>
      </c>
      <c r="CB90" s="286">
        <v>3.2709097608253371E-2</v>
      </c>
      <c r="CC90" s="286">
        <v>2.921884614330662E-2</v>
      </c>
      <c r="CD90" s="286">
        <v>2.3948510891439997E-2</v>
      </c>
      <c r="CE90" s="286">
        <v>4.7598138728587397E-2</v>
      </c>
      <c r="CF90" s="286">
        <v>2.2409211691762621E-2</v>
      </c>
      <c r="CG90" s="286">
        <v>3.2823727164697405E-2</v>
      </c>
      <c r="CH90" s="286">
        <v>2.8371491347816479E-2</v>
      </c>
      <c r="CI90" s="286">
        <v>8.1461780314158377E-2</v>
      </c>
      <c r="CJ90" s="286">
        <v>5.8145641898197382E-2</v>
      </c>
      <c r="CK90" s="286">
        <v>8.8740730368846499E-2</v>
      </c>
      <c r="CL90" s="286">
        <v>3.7150173304994552E-2</v>
      </c>
      <c r="CM90" s="286">
        <v>5.7275606397136219E-2</v>
      </c>
      <c r="CN90" s="286">
        <v>4.8206972867569857E-2</v>
      </c>
      <c r="CO90" s="286">
        <v>4.703824705210468E-2</v>
      </c>
      <c r="CP90" s="286">
        <v>3.4456387195185484E-2</v>
      </c>
      <c r="CQ90" s="286">
        <v>6.5623792092039751E-2</v>
      </c>
      <c r="CR90" s="286">
        <v>5.2042242760041428E-2</v>
      </c>
      <c r="CS90" s="286">
        <v>5.1072750986965926E-2</v>
      </c>
      <c r="CT90" s="286">
        <v>5.0154899062506329E-2</v>
      </c>
      <c r="CU90" s="286">
        <v>4.9366550791811507E-2</v>
      </c>
      <c r="CV90" s="286">
        <v>2.7516705601130006E-2</v>
      </c>
      <c r="CW90" s="286">
        <v>3.7906059248625106E-2</v>
      </c>
      <c r="CX90" s="286">
        <v>4.9112374794330747E-2</v>
      </c>
      <c r="CY90" s="286">
        <v>4.1508068913760618E-2</v>
      </c>
      <c r="CZ90" s="286">
        <v>5.269860347985348E-2</v>
      </c>
      <c r="DA90" s="286">
        <v>5.5355410556653557E-2</v>
      </c>
      <c r="DB90" s="286">
        <v>3.7194520229871714E-2</v>
      </c>
      <c r="DC90" s="286">
        <v>5.8188694022139151E-2</v>
      </c>
      <c r="DD90" s="286">
        <v>4.8111555364636682E-2</v>
      </c>
      <c r="DE90" s="286">
        <v>5.7889729634054601E-2</v>
      </c>
      <c r="DF90" s="286">
        <v>4.7536292210833032E-2</v>
      </c>
      <c r="DG90" s="286">
        <v>4.2766824243821826E-2</v>
      </c>
      <c r="DH90" s="286">
        <v>3.4939425604908939E-2</v>
      </c>
      <c r="DI90" s="286">
        <v>5.0754607684976985E-2</v>
      </c>
      <c r="DJ90" s="286">
        <v>4.5835723598435463E-2</v>
      </c>
      <c r="DK90" s="286">
        <v>4.9320803505963608E-2</v>
      </c>
      <c r="DL90" s="286">
        <v>5.1655707181408939E-2</v>
      </c>
      <c r="DM90" s="286">
        <v>7.3700000000000002E-2</v>
      </c>
      <c r="DN90" s="286">
        <v>6.185792222956854E-2</v>
      </c>
      <c r="DO90" s="286">
        <v>6.4988103376730388E-2</v>
      </c>
      <c r="DP90" s="286">
        <v>4.5108892320708652E-2</v>
      </c>
      <c r="DQ90" s="286">
        <v>4.4715363014785528E-2</v>
      </c>
      <c r="DR90" s="286">
        <v>4.5948287161834855E-2</v>
      </c>
      <c r="DS90" s="286">
        <v>5.0821604658016523E-2</v>
      </c>
      <c r="DT90" s="286">
        <v>5.4597758755487842E-2</v>
      </c>
      <c r="DU90" s="286">
        <v>4.7500000000000001E-2</v>
      </c>
      <c r="DV90" s="286">
        <v>8.2520171457387798E-2</v>
      </c>
      <c r="DW90" s="286">
        <v>4.2858872160899543E-2</v>
      </c>
      <c r="DX90" s="286">
        <v>5.1036846768635943E-2</v>
      </c>
      <c r="DY90" s="286">
        <v>6.106113178318915E-2</v>
      </c>
      <c r="DZ90" s="286">
        <v>4.2107519053043205E-2</v>
      </c>
      <c r="EA90" s="286">
        <v>6.8351813568878025E-2</v>
      </c>
      <c r="EB90" s="286">
        <v>6.0982171355615337E-2</v>
      </c>
      <c r="EC90" s="286">
        <v>5.5710450227178854E-2</v>
      </c>
      <c r="ED90" s="286">
        <v>9.9878335172452815E-2</v>
      </c>
      <c r="EE90" s="286">
        <v>9.2131821023488436E-2</v>
      </c>
      <c r="EF90" s="286">
        <v>7.4015127809488865E-2</v>
      </c>
      <c r="EG90" s="286">
        <v>0.12065092860588519</v>
      </c>
      <c r="EH90" s="286">
        <v>0.11213413691855972</v>
      </c>
      <c r="EI90" s="286">
        <v>9.656415828176422E-2</v>
      </c>
      <c r="EJ90" s="286">
        <v>0.10862116565929461</v>
      </c>
      <c r="EK90" s="286">
        <v>0.12799673786189344</v>
      </c>
      <c r="EL90" s="286">
        <v>0.12500590862896174</v>
      </c>
      <c r="EM90" s="286">
        <v>0.11699291047117134</v>
      </c>
      <c r="EN90" s="286">
        <v>0.14531277626507302</v>
      </c>
      <c r="EO90" s="286">
        <v>9.4884105105570188E-2</v>
      </c>
      <c r="EP90" s="286">
        <v>0.14393558127830902</v>
      </c>
      <c r="EQ90" s="286">
        <v>8.8102087031030049E-2</v>
      </c>
      <c r="ER90" s="286">
        <v>0.11259499451555528</v>
      </c>
      <c r="ES90" s="286">
        <v>0.15938714773419796</v>
      </c>
      <c r="ET90" s="286">
        <v>0.13228945439761194</v>
      </c>
      <c r="EU90" s="286">
        <v>0.12938974922121871</v>
      </c>
      <c r="EV90" s="286">
        <v>0.11198550838055693</v>
      </c>
      <c r="EW90" s="286">
        <v>0.12561321080632903</v>
      </c>
      <c r="EX90" s="286">
        <v>0.11128809127946085</v>
      </c>
      <c r="EY90" s="286">
        <v>0.11324934944915975</v>
      </c>
      <c r="EZ90" s="286">
        <v>0.11483154646390736</v>
      </c>
      <c r="FA90" s="286">
        <v>0.12245603770984277</v>
      </c>
      <c r="FB90" s="286">
        <v>0.1146939093512008</v>
      </c>
      <c r="FC90" s="286">
        <v>0.11195824465589864</v>
      </c>
      <c r="FD90" s="286">
        <v>7.9809982865023749E-2</v>
      </c>
      <c r="FE90" s="286">
        <v>6.586628674682049E-2</v>
      </c>
      <c r="FF90" s="286">
        <v>0.10293263802063854</v>
      </c>
      <c r="FG90" s="286">
        <v>0.10594517181968202</v>
      </c>
      <c r="FH90" s="286">
        <v>8.8279164169345614E-2</v>
      </c>
      <c r="FI90" s="286">
        <v>0.1005804699934463</v>
      </c>
      <c r="FJ90" s="286">
        <v>0.14208202364915432</v>
      </c>
      <c r="FK90" s="286">
        <v>0.14251268838967168</v>
      </c>
      <c r="FL90" s="286">
        <v>4.8095919340554537E-2</v>
      </c>
      <c r="FM90" s="286">
        <v>4.4804810725552049E-2</v>
      </c>
      <c r="FN90" s="286">
        <v>3.3169029342577691E-2</v>
      </c>
      <c r="FO90" s="286">
        <v>3.5976654138695198E-2</v>
      </c>
      <c r="FP90" s="286">
        <v>3.6317167178514749E-2</v>
      </c>
      <c r="FQ90" s="286">
        <v>5.5921948080873071E-2</v>
      </c>
      <c r="FR90" s="286">
        <v>4.9529549576783558E-2</v>
      </c>
      <c r="FS90" s="286">
        <v>6.2369228208664203E-2</v>
      </c>
      <c r="FT90" s="286">
        <v>6.7241829212603563E-2</v>
      </c>
      <c r="FU90" s="286">
        <v>7.97554842248763E-2</v>
      </c>
      <c r="FV90" s="286">
        <v>0.11744474697558743</v>
      </c>
      <c r="FW90" s="286">
        <v>0.12683679115744315</v>
      </c>
      <c r="FX90" s="286">
        <v>8.2902754013563951E-2</v>
      </c>
      <c r="FY90" s="286">
        <v>0.11139056154600196</v>
      </c>
      <c r="FZ90" s="286">
        <v>0.10957572818621215</v>
      </c>
      <c r="GA90" s="286">
        <v>0.10335635272139544</v>
      </c>
      <c r="GB90" s="286">
        <v>6.9396780622062851E-2</v>
      </c>
      <c r="GC90" s="286">
        <v>0.12479235314942404</v>
      </c>
      <c r="GD90" s="286">
        <v>0.10446012968270423</v>
      </c>
      <c r="GE90" s="286">
        <v>9.0922141530146938E-2</v>
      </c>
      <c r="GF90" s="286">
        <v>8.5958047861804721E-2</v>
      </c>
      <c r="GG90" s="286">
        <v>0.12578574361894301</v>
      </c>
      <c r="GH90" s="286">
        <v>0.12020708535494538</v>
      </c>
      <c r="GI90" s="286">
        <v>0.1394581318596976</v>
      </c>
      <c r="GJ90" s="286">
        <v>9.705577770328512E-2</v>
      </c>
      <c r="GK90" s="286">
        <v>0.15000864932189317</v>
      </c>
      <c r="GL90" s="286">
        <v>0.12729507629564205</v>
      </c>
      <c r="GM90" s="286">
        <v>0.14158386908240794</v>
      </c>
      <c r="GN90" s="286">
        <v>0.13635375135918812</v>
      </c>
      <c r="GO90" s="286">
        <v>0.14066535799152804</v>
      </c>
      <c r="GP90" s="286">
        <v>0.15217198187794262</v>
      </c>
      <c r="GQ90" s="286">
        <v>0.17355683920413789</v>
      </c>
      <c r="GR90" s="286">
        <v>0.15116849775361499</v>
      </c>
      <c r="GS90" s="286">
        <v>0.14531657039302298</v>
      </c>
      <c r="GT90" s="286">
        <v>0.15301556420233464</v>
      </c>
      <c r="GU90" s="286">
        <v>0.16339032996006359</v>
      </c>
      <c r="GV90" s="286">
        <v>0.19607537766703007</v>
      </c>
      <c r="GW90" s="286">
        <v>0.18645151583540209</v>
      </c>
      <c r="GX90" s="286">
        <v>0.17437128672580776</v>
      </c>
      <c r="GY90" s="286">
        <v>0.21400060088415812</v>
      </c>
      <c r="GZ90" s="286">
        <v>0.22114920328343796</v>
      </c>
      <c r="HA90" s="286">
        <v>0.24068040451910463</v>
      </c>
      <c r="HB90" s="286">
        <v>0.22605545053560178</v>
      </c>
      <c r="HC90" s="286">
        <v>0.22208775940119224</v>
      </c>
      <c r="HD90" s="286">
        <v>0.2193185099624603</v>
      </c>
      <c r="HE90" s="286">
        <v>0.20685518423307625</v>
      </c>
      <c r="HF90" s="286">
        <v>0.19668705402650358</v>
      </c>
      <c r="HG90" s="286">
        <v>0.20154686078252956</v>
      </c>
      <c r="HH90" s="286">
        <v>0.22280693284410757</v>
      </c>
      <c r="HI90" s="286">
        <v>0.25036135412704452</v>
      </c>
      <c r="HJ90" s="286">
        <v>0.2142110762800418</v>
      </c>
      <c r="HK90" s="286">
        <v>0.20345217883418223</v>
      </c>
      <c r="HL90" s="286">
        <v>0.18680326998619812</v>
      </c>
      <c r="HM90" s="286">
        <v>0.22223019775329289</v>
      </c>
      <c r="HN90" s="286">
        <v>0.21333374467822547</v>
      </c>
      <c r="HO90" s="286">
        <v>0.23376119613512941</v>
      </c>
      <c r="HP90" s="286">
        <v>0.23357750009792785</v>
      </c>
      <c r="HQ90" s="286">
        <v>0.23693579878258872</v>
      </c>
      <c r="HR90" s="286">
        <v>0.24233261339092874</v>
      </c>
      <c r="HS90" s="286">
        <v>0.25161578797609851</v>
      </c>
      <c r="HT90" s="286">
        <v>0.24580959458343654</v>
      </c>
      <c r="HU90" s="286">
        <v>0.25920093584090703</v>
      </c>
      <c r="HV90" s="286">
        <v>0.25720891680844565</v>
      </c>
      <c r="HW90" s="286">
        <v>0.24075308230589804</v>
      </c>
    </row>
    <row r="91" spans="1:231">
      <c r="A91" s="39" t="s">
        <v>321</v>
      </c>
      <c r="B91" s="286">
        <v>0.2895893067101219</v>
      </c>
      <c r="C91" s="286">
        <v>0.36227119039291128</v>
      </c>
      <c r="D91" s="286">
        <v>0.35201434316105479</v>
      </c>
      <c r="E91" s="286">
        <v>0.4191398213128153</v>
      </c>
      <c r="F91" s="286">
        <v>0.393901282942552</v>
      </c>
      <c r="G91" s="286">
        <v>0.43273835437527208</v>
      </c>
      <c r="H91" s="286">
        <v>0.42865045447643013</v>
      </c>
      <c r="I91" s="286">
        <v>0.39082127156852503</v>
      </c>
      <c r="J91" s="286">
        <v>0.42584807821715553</v>
      </c>
      <c r="K91" s="286">
        <v>0.38775712106846943</v>
      </c>
      <c r="L91" s="286">
        <v>0.23977699019668802</v>
      </c>
      <c r="M91" s="286">
        <v>0.19164012300769714</v>
      </c>
      <c r="N91" s="286">
        <v>0.32981110988970724</v>
      </c>
      <c r="O91" s="286">
        <v>0.34977365090796853</v>
      </c>
      <c r="P91" s="286">
        <v>0.33439744979513847</v>
      </c>
      <c r="Q91" s="286">
        <v>0.35398274255800544</v>
      </c>
      <c r="R91" s="286">
        <v>0.27950860468232547</v>
      </c>
      <c r="S91" s="286">
        <v>0.27297614612614446</v>
      </c>
      <c r="T91" s="286">
        <v>0.2804315317239906</v>
      </c>
      <c r="U91" s="286">
        <v>0.30821527214763716</v>
      </c>
      <c r="V91" s="286">
        <v>0.26252371717228296</v>
      </c>
      <c r="W91" s="286">
        <v>0.37999204455051711</v>
      </c>
      <c r="X91" s="286">
        <v>0.26375882380809501</v>
      </c>
      <c r="Y91" s="286">
        <v>0.26203182305874434</v>
      </c>
      <c r="Z91" s="286">
        <v>0.31350611527106925</v>
      </c>
      <c r="AA91" s="286">
        <v>0.29781064678074848</v>
      </c>
      <c r="AB91" s="286">
        <v>0.25620343267695583</v>
      </c>
      <c r="AC91" s="286">
        <v>0.24746177828594279</v>
      </c>
      <c r="AD91" s="286">
        <v>0.27625021279593309</v>
      </c>
      <c r="AE91" s="286">
        <v>0.2482285291293643</v>
      </c>
      <c r="AF91" s="286">
        <v>0.25113810867031877</v>
      </c>
      <c r="AG91" s="286">
        <v>0.28354573470239136</v>
      </c>
      <c r="AH91" s="286">
        <v>0.256769415915649</v>
      </c>
      <c r="AI91" s="286">
        <v>0.30130419839733735</v>
      </c>
      <c r="AJ91" s="286">
        <v>0.29054320862653776</v>
      </c>
      <c r="AK91" s="286">
        <v>0.31658238817625156</v>
      </c>
      <c r="AL91" s="286">
        <v>0.31433931166099194</v>
      </c>
      <c r="AM91" s="286">
        <v>0.30134810882240431</v>
      </c>
      <c r="AN91" s="286">
        <v>0.27844945317064274</v>
      </c>
      <c r="AO91" s="286">
        <v>0.34866894431743262</v>
      </c>
      <c r="AP91" s="286">
        <v>0.33965049760185689</v>
      </c>
      <c r="AQ91" s="286">
        <v>0.39521615537718774</v>
      </c>
      <c r="AR91" s="286">
        <v>0.35392249601097697</v>
      </c>
      <c r="AS91" s="286">
        <v>0.34392380235901016</v>
      </c>
      <c r="AT91" s="286">
        <v>0.29258500289027634</v>
      </c>
      <c r="AU91" s="286">
        <v>0.31596540563484904</v>
      </c>
      <c r="AV91" s="286">
        <v>0.25700005054188119</v>
      </c>
      <c r="AW91" s="286">
        <v>0.31899882070676261</v>
      </c>
      <c r="AX91" s="286">
        <v>0.32786987483167296</v>
      </c>
      <c r="AY91" s="286">
        <v>0.37181312619274809</v>
      </c>
      <c r="AZ91" s="286">
        <v>0.35436389547949604</v>
      </c>
      <c r="BA91" s="286">
        <v>0.39917910802748086</v>
      </c>
      <c r="BB91" s="286">
        <v>0.3711366905242971</v>
      </c>
      <c r="BC91" s="286">
        <v>0.34274338355843548</v>
      </c>
      <c r="BD91" s="286">
        <v>0.3642739414849101</v>
      </c>
      <c r="BE91" s="286">
        <v>0.36153461912029972</v>
      </c>
      <c r="BF91" s="286">
        <v>0.34978420256657439</v>
      </c>
      <c r="BG91" s="286">
        <v>0.38520855941230303</v>
      </c>
      <c r="BH91" s="286">
        <v>0.32264471125327565</v>
      </c>
      <c r="BI91" s="286">
        <v>0.36892566830267226</v>
      </c>
      <c r="BJ91" s="286">
        <v>0.33503770905713037</v>
      </c>
      <c r="BK91" s="286">
        <v>0.40610973627386759</v>
      </c>
      <c r="BL91" s="286">
        <v>0.36513682572873213</v>
      </c>
      <c r="BM91" s="286">
        <v>0.40295037466713457</v>
      </c>
      <c r="BN91" s="286">
        <v>0.31022597854102979</v>
      </c>
      <c r="BO91" s="286">
        <v>0.35733542459728285</v>
      </c>
      <c r="BP91" s="286">
        <v>0.32524243677060438</v>
      </c>
      <c r="BQ91" s="286">
        <v>0.38812916243510204</v>
      </c>
      <c r="BR91" s="286">
        <v>0.37911039710828859</v>
      </c>
      <c r="BS91" s="286">
        <v>0.45587315126840317</v>
      </c>
      <c r="BT91" s="286">
        <v>0.41220303186381718</v>
      </c>
      <c r="BU91" s="286">
        <v>0.50932499245750029</v>
      </c>
      <c r="BV91" s="286">
        <v>0.4028373894052335</v>
      </c>
      <c r="BW91" s="286">
        <v>0.47552782846465341</v>
      </c>
      <c r="BX91" s="286">
        <v>0.44621070991543843</v>
      </c>
      <c r="BY91" s="286">
        <v>0.27821239943654208</v>
      </c>
      <c r="BZ91" s="286">
        <v>0.31137870078307073</v>
      </c>
      <c r="CA91" s="286">
        <v>0.45633134559520111</v>
      </c>
      <c r="CB91" s="286">
        <v>0.39877128622462876</v>
      </c>
      <c r="CC91" s="286">
        <v>0.29334809762367997</v>
      </c>
      <c r="CD91" s="286">
        <v>0.28796815472046783</v>
      </c>
      <c r="CE91" s="286">
        <v>0.46116648799069365</v>
      </c>
      <c r="CF91" s="286">
        <v>0.43920460584588134</v>
      </c>
      <c r="CG91" s="286">
        <v>0.50932499245750029</v>
      </c>
      <c r="CH91" s="286">
        <v>0.23389172744646827</v>
      </c>
      <c r="CI91" s="286">
        <v>0.33834219885862871</v>
      </c>
      <c r="CJ91" s="286">
        <v>0.36382478178022198</v>
      </c>
      <c r="CK91" s="286">
        <v>0.33445798575021407</v>
      </c>
      <c r="CL91" s="286">
        <v>0.24974663476965209</v>
      </c>
      <c r="CM91" s="286">
        <v>0.35652117463217392</v>
      </c>
      <c r="CN91" s="286">
        <v>0.36181479081114276</v>
      </c>
      <c r="CO91" s="286">
        <v>0.45044218429804816</v>
      </c>
      <c r="CP91" s="286">
        <v>0.39698092447726735</v>
      </c>
      <c r="CQ91" s="286">
        <v>0.41952206634683159</v>
      </c>
      <c r="CR91" s="286">
        <v>0.39379318931706409</v>
      </c>
      <c r="CS91" s="286">
        <v>0.48435735606929331</v>
      </c>
      <c r="CT91" s="286">
        <v>0.43939363260237174</v>
      </c>
      <c r="CU91" s="286">
        <v>0.43955581305523367</v>
      </c>
      <c r="CV91" s="286">
        <v>0.36470726716285473</v>
      </c>
      <c r="CW91" s="286">
        <v>0.43649581460113229</v>
      </c>
      <c r="CX91" s="286">
        <v>0.41738879427301329</v>
      </c>
      <c r="CY91" s="286">
        <v>0.39336831932274036</v>
      </c>
      <c r="CZ91" s="286">
        <v>0.44930221688034189</v>
      </c>
      <c r="DA91" s="286">
        <v>0.46620188301781984</v>
      </c>
      <c r="DB91" s="286">
        <v>0.52563044722155416</v>
      </c>
      <c r="DC91" s="286">
        <v>0.44199259611096409</v>
      </c>
      <c r="DD91" s="286">
        <v>0.40490588066836292</v>
      </c>
      <c r="DE91" s="286">
        <v>0.44984291340324795</v>
      </c>
      <c r="DF91" s="286">
        <v>0.40380612935116289</v>
      </c>
      <c r="DG91" s="286">
        <v>0.42892693800684117</v>
      </c>
      <c r="DH91" s="286">
        <v>0.49091264785735078</v>
      </c>
      <c r="DI91" s="286">
        <v>0.45962553021856528</v>
      </c>
      <c r="DJ91" s="286">
        <v>0.45983050847457629</v>
      </c>
      <c r="DK91" s="286">
        <v>0.3779377277281199</v>
      </c>
      <c r="DL91" s="286">
        <v>0.41017464470055859</v>
      </c>
      <c r="DM91" s="286">
        <v>0.38969999999999999</v>
      </c>
      <c r="DN91" s="286">
        <v>0.40688543225342472</v>
      </c>
      <c r="DO91" s="286">
        <v>0.39767262045144475</v>
      </c>
      <c r="DP91" s="286">
        <v>0.47259980734239537</v>
      </c>
      <c r="DQ91" s="286">
        <v>0.52546588564844521</v>
      </c>
      <c r="DR91" s="286">
        <v>0.47063013979677321</v>
      </c>
      <c r="DS91" s="286">
        <v>0.49405800218244961</v>
      </c>
      <c r="DT91" s="286">
        <v>0.52686954139352749</v>
      </c>
      <c r="DU91" s="286">
        <v>0.47670000000000001</v>
      </c>
      <c r="DV91" s="286">
        <v>0.42164649520927888</v>
      </c>
      <c r="DW91" s="286">
        <v>0.40154497278588275</v>
      </c>
      <c r="DX91" s="286">
        <v>0.41662266295543843</v>
      </c>
      <c r="DY91" s="286">
        <v>0.34567639562693964</v>
      </c>
      <c r="DZ91" s="286">
        <v>0.3760554035487394</v>
      </c>
      <c r="EA91" s="286">
        <v>0.4048073670362714</v>
      </c>
      <c r="EB91" s="286">
        <v>0.42304500478774337</v>
      </c>
      <c r="EC91" s="286">
        <v>0.48678232135481209</v>
      </c>
      <c r="ED91" s="286">
        <v>0.41820633977496724</v>
      </c>
      <c r="EE91" s="286">
        <v>0.39524426185585426</v>
      </c>
      <c r="EF91" s="286">
        <v>0.41819707154957542</v>
      </c>
      <c r="EG91" s="286">
        <v>0.3451896406174626</v>
      </c>
      <c r="EH91" s="286">
        <v>0.32070468242929995</v>
      </c>
      <c r="EI91" s="286">
        <v>0.31298649492706843</v>
      </c>
      <c r="EJ91" s="286">
        <v>0.37500616255336772</v>
      </c>
      <c r="EK91" s="286">
        <v>0.41144185566913671</v>
      </c>
      <c r="EL91" s="286">
        <v>0.4041561296116849</v>
      </c>
      <c r="EM91" s="286">
        <v>0.3972143798230755</v>
      </c>
      <c r="EN91" s="286">
        <v>0.36264012164503695</v>
      </c>
      <c r="EO91" s="286">
        <v>0.34833514015796807</v>
      </c>
      <c r="EP91" s="286">
        <v>0.34160764481323724</v>
      </c>
      <c r="EQ91" s="286">
        <v>0.3222542689271069</v>
      </c>
      <c r="ER91" s="286">
        <v>0.3231758212464329</v>
      </c>
      <c r="ES91" s="286">
        <v>0.28596616828291316</v>
      </c>
      <c r="ET91" s="286">
        <v>0.28453012073973821</v>
      </c>
      <c r="EU91" s="286">
        <v>0.33638869590551534</v>
      </c>
      <c r="EV91" s="286">
        <v>0.33369163417407438</v>
      </c>
      <c r="EW91" s="286">
        <v>0.30248936443229263</v>
      </c>
      <c r="EX91" s="286">
        <v>0.35118435692739863</v>
      </c>
      <c r="EY91" s="286">
        <v>0.38155597169191857</v>
      </c>
      <c r="EZ91" s="286">
        <v>0.31723825279165208</v>
      </c>
      <c r="FA91" s="286">
        <v>0.32680971543534881</v>
      </c>
      <c r="FB91" s="286">
        <v>0.30123423125117677</v>
      </c>
      <c r="FC91" s="286">
        <v>0.31557974055986532</v>
      </c>
      <c r="FD91" s="286">
        <v>0.34483269019127094</v>
      </c>
      <c r="FE91" s="286">
        <v>0.36431692612412259</v>
      </c>
      <c r="FF91" s="286">
        <v>0.34274427667176038</v>
      </c>
      <c r="FG91" s="286">
        <v>0.40334915707670277</v>
      </c>
      <c r="FH91" s="286">
        <v>0.33264997548084779</v>
      </c>
      <c r="FI91" s="286">
        <v>0.40097369160190993</v>
      </c>
      <c r="FJ91" s="286">
        <v>0.3926943435250575</v>
      </c>
      <c r="FK91" s="286">
        <v>0.36286729209370044</v>
      </c>
      <c r="FL91" s="286">
        <v>0.37432301246678928</v>
      </c>
      <c r="FM91" s="286">
        <v>0.40736176831405541</v>
      </c>
      <c r="FN91" s="286">
        <v>0.4291777578308778</v>
      </c>
      <c r="FO91" s="286">
        <v>0.42445064980396296</v>
      </c>
      <c r="FP91" s="286">
        <v>0.4674547065976874</v>
      </c>
      <c r="FQ91" s="286">
        <v>0.32879123462594967</v>
      </c>
      <c r="FR91" s="286">
        <v>0.40563831998186217</v>
      </c>
      <c r="FS91" s="286">
        <v>0.46612416187170097</v>
      </c>
      <c r="FT91" s="286">
        <v>0.40243329636636443</v>
      </c>
      <c r="FU91" s="286">
        <v>0.39209967466692736</v>
      </c>
      <c r="FV91" s="505">
        <v>0.39237206353147391</v>
      </c>
      <c r="FW91" s="505">
        <v>0.40058922339818537</v>
      </c>
      <c r="FX91" s="505">
        <v>0.39947690399255387</v>
      </c>
      <c r="FY91" s="505">
        <v>0.38262044711185361</v>
      </c>
      <c r="FZ91" s="286">
        <v>0.39549216166369883</v>
      </c>
      <c r="GA91" s="286">
        <v>0.42342467622426061</v>
      </c>
      <c r="GB91" s="286">
        <v>0.34703672192180529</v>
      </c>
      <c r="GC91" s="286">
        <v>0.36614380508882294</v>
      </c>
      <c r="GD91" s="286">
        <v>0.45537075431428747</v>
      </c>
      <c r="GE91" s="286">
        <v>0.49885436018690538</v>
      </c>
      <c r="GF91" s="286">
        <v>0.34427866350618569</v>
      </c>
      <c r="GG91" s="286">
        <v>0.40726398718119911</v>
      </c>
      <c r="GH91" s="286">
        <v>0.45901526034749141</v>
      </c>
      <c r="GI91" s="286">
        <v>0.48007960264464983</v>
      </c>
      <c r="GJ91" s="286">
        <v>0.51971943539890819</v>
      </c>
      <c r="GK91" s="286">
        <v>0.51157279269305289</v>
      </c>
      <c r="GL91" s="286">
        <v>0.55718408231544758</v>
      </c>
      <c r="GM91" s="286">
        <v>0.49086791350087666</v>
      </c>
      <c r="GN91" s="286">
        <v>0.50090612540775648</v>
      </c>
      <c r="GO91" s="286">
        <v>0.49938010125012916</v>
      </c>
      <c r="GP91" s="286">
        <v>0.42835568979301769</v>
      </c>
      <c r="GQ91" s="286">
        <v>0.39785555178011855</v>
      </c>
      <c r="GR91" s="286">
        <v>0.4157133688224412</v>
      </c>
      <c r="GS91" s="286">
        <v>0.34828406388039418</v>
      </c>
      <c r="GT91" s="286">
        <v>0.42013618677042802</v>
      </c>
      <c r="GU91" s="286">
        <v>0.37594509712690471</v>
      </c>
      <c r="GV91" s="286">
        <v>0.37646005295125368</v>
      </c>
      <c r="GW91" s="286">
        <v>0.40498758745204244</v>
      </c>
      <c r="GX91" s="286">
        <v>0.36265972165703592</v>
      </c>
      <c r="GY91" s="286">
        <v>0.42014678741576894</v>
      </c>
      <c r="GZ91" s="286">
        <v>0.40584258812168034</v>
      </c>
      <c r="HA91" s="286">
        <v>0.43752380146405451</v>
      </c>
      <c r="HB91" s="286">
        <v>0.42938720856962825</v>
      </c>
      <c r="HC91" s="286">
        <v>0.43019138541526603</v>
      </c>
      <c r="HD91" s="286">
        <v>0.40488738088362691</v>
      </c>
      <c r="HE91" s="286">
        <v>0.43761782347900602</v>
      </c>
      <c r="HF91" s="286">
        <v>0.35642201834862386</v>
      </c>
      <c r="HG91" s="286">
        <v>0.39808917197452232</v>
      </c>
      <c r="HH91" s="286">
        <v>0.35185632211654516</v>
      </c>
      <c r="HI91" s="286">
        <v>0.35526816279954354</v>
      </c>
      <c r="HJ91" s="286">
        <v>0.36447230929989549</v>
      </c>
      <c r="HK91" s="286">
        <v>0.40147142048670065</v>
      </c>
      <c r="HL91" s="286">
        <v>0.33920798386240575</v>
      </c>
      <c r="HM91" s="286">
        <v>0.34368158489753436</v>
      </c>
      <c r="HN91" s="286">
        <v>0.38464860862590239</v>
      </c>
      <c r="HO91" s="286">
        <v>0.43768954087030115</v>
      </c>
      <c r="HP91" s="286">
        <v>0.3676211367464452</v>
      </c>
      <c r="HQ91" s="286">
        <v>0.34018605719536005</v>
      </c>
      <c r="HR91" s="286">
        <v>0.35330846259571963</v>
      </c>
      <c r="HS91" s="286">
        <v>0.33120604853461244</v>
      </c>
      <c r="HT91" s="286">
        <v>0.3808934026917678</v>
      </c>
      <c r="HU91" s="286">
        <v>0.37073697471429856</v>
      </c>
      <c r="HV91" s="286">
        <v>0.39078654626357806</v>
      </c>
      <c r="HW91" s="286">
        <v>0.33717927357547484</v>
      </c>
    </row>
    <row r="92" spans="1:231">
      <c r="A92" s="39" t="s">
        <v>325</v>
      </c>
      <c r="B92" s="286">
        <v>0.12299139833742445</v>
      </c>
      <c r="C92" s="286">
        <v>4.6344875830710036E-2</v>
      </c>
      <c r="D92" s="286">
        <v>9.6547634490298906E-2</v>
      </c>
      <c r="E92" s="286">
        <v>2.7937487669456893E-2</v>
      </c>
      <c r="F92" s="286">
        <v>5.4401820135246158E-2</v>
      </c>
      <c r="G92" s="286">
        <v>4.2910661503563E-2</v>
      </c>
      <c r="H92" s="286">
        <v>3.478534394863006E-2</v>
      </c>
      <c r="I92" s="286">
        <v>5.261635149362287E-2</v>
      </c>
      <c r="J92" s="286">
        <v>4.9883228436844396E-2</v>
      </c>
      <c r="K92" s="286">
        <v>5.7776495321324048E-2</v>
      </c>
      <c r="L92" s="286">
        <v>3.666397231030695E-2</v>
      </c>
      <c r="M92" s="286">
        <v>9.9579988628513083E-2</v>
      </c>
      <c r="N92" s="286">
        <v>7.3536147447876593E-2</v>
      </c>
      <c r="O92" s="286">
        <v>4.1559493801121457E-2</v>
      </c>
      <c r="P92" s="286">
        <v>3.2116412809818654E-2</v>
      </c>
      <c r="Q92" s="286">
        <v>3.7941972405838249E-2</v>
      </c>
      <c r="R92" s="286">
        <v>5.3987442332357048E-2</v>
      </c>
      <c r="S92" s="286">
        <v>3.8399882593332657E-2</v>
      </c>
      <c r="T92" s="286">
        <v>6.7395855586413159E-2</v>
      </c>
      <c r="U92" s="286">
        <v>6.3728992895716818E-2</v>
      </c>
      <c r="V92" s="286">
        <v>6.0859489319395922E-2</v>
      </c>
      <c r="W92" s="286">
        <v>6.5473349244232301E-2</v>
      </c>
      <c r="X92" s="286">
        <v>8.0523664387347413E-2</v>
      </c>
      <c r="Y92" s="286">
        <v>5.8986262368426585E-2</v>
      </c>
      <c r="Z92" s="286">
        <v>0.10735742307172015</v>
      </c>
      <c r="AA92" s="286">
        <v>0.1352671720404402</v>
      </c>
      <c r="AB92" s="286">
        <v>0.10141697711548696</v>
      </c>
      <c r="AC92" s="286">
        <v>8.6312034138691554E-2</v>
      </c>
      <c r="AD92" s="286">
        <v>8.923634143621112E-2</v>
      </c>
      <c r="AE92" s="286">
        <v>0.12900491881540763</v>
      </c>
      <c r="AF92" s="286">
        <v>5.6118559339570238E-2</v>
      </c>
      <c r="AG92" s="286">
        <v>0.14082412628349192</v>
      </c>
      <c r="AH92" s="286">
        <v>0.13164975452320063</v>
      </c>
      <c r="AI92" s="286">
        <v>0.12293109997648463</v>
      </c>
      <c r="AJ92" s="286">
        <v>4.9816905448961342E-2</v>
      </c>
      <c r="AK92" s="286">
        <v>5.1350360445295166E-2</v>
      </c>
      <c r="AL92" s="286">
        <v>7.7588138766599438E-2</v>
      </c>
      <c r="AM92" s="286">
        <v>0.10475759929213661</v>
      </c>
      <c r="AN92" s="286">
        <v>9.4655994284247078E-2</v>
      </c>
      <c r="AO92" s="286">
        <v>7.3830991463090925E-2</v>
      </c>
      <c r="AP92" s="286">
        <v>9.3270820709275212E-2</v>
      </c>
      <c r="AQ92" s="286">
        <v>7.239312554208048E-2</v>
      </c>
      <c r="AR92" s="286">
        <v>7.7225926830662719E-2</v>
      </c>
      <c r="AS92" s="286">
        <v>9.48037292780569E-2</v>
      </c>
      <c r="AT92" s="286">
        <v>9.2649109493530432E-2</v>
      </c>
      <c r="AU92" s="286">
        <v>8.8633137899931019E-2</v>
      </c>
      <c r="AV92" s="286">
        <v>7.4119668734070276E-2</v>
      </c>
      <c r="AW92" s="286">
        <v>9.7101920756916482E-2</v>
      </c>
      <c r="AX92" s="286">
        <v>9.942324171877201E-2</v>
      </c>
      <c r="AY92" s="286">
        <v>0.12323324188931298</v>
      </c>
      <c r="AZ92" s="286">
        <v>0.10068359604406962</v>
      </c>
      <c r="BA92" s="286">
        <v>9.3342484557309535E-2</v>
      </c>
      <c r="BB92" s="286">
        <v>0.11660345536111777</v>
      </c>
      <c r="BC92" s="286">
        <v>0.1170010669581284</v>
      </c>
      <c r="BD92" s="286">
        <v>8.6632564177014121E-2</v>
      </c>
      <c r="BE92" s="286">
        <v>0.12374913278756765</v>
      </c>
      <c r="BF92" s="286">
        <v>0.10245292697379477</v>
      </c>
      <c r="BG92" s="286">
        <v>9.7028509704101179E-2</v>
      </c>
      <c r="BH92" s="286">
        <v>0.12339220147320523</v>
      </c>
      <c r="BI92" s="286">
        <v>0.13747734669057382</v>
      </c>
      <c r="BJ92" s="286">
        <v>0.13937619439295171</v>
      </c>
      <c r="BK92" s="286">
        <v>0.13581471237596138</v>
      </c>
      <c r="BL92" s="286">
        <v>0.12888987214849756</v>
      </c>
      <c r="BM92" s="286">
        <v>0.13909130318105814</v>
      </c>
      <c r="BN92" s="286">
        <v>0.10785630082519131</v>
      </c>
      <c r="BO92" s="286">
        <v>0.12748802732783354</v>
      </c>
      <c r="BP92" s="286">
        <v>0.13112257109907088</v>
      </c>
      <c r="BQ92" s="286">
        <v>0.15694496117015749</v>
      </c>
      <c r="BR92" s="286">
        <v>0.12884550852003246</v>
      </c>
      <c r="BS92" s="286">
        <v>0.16226889978198225</v>
      </c>
      <c r="BT92" s="286">
        <v>7.4124592675799697E-2</v>
      </c>
      <c r="BU92" s="286">
        <v>0.12778225880933178</v>
      </c>
      <c r="BV92" s="286">
        <v>8.8542806483164579E-2</v>
      </c>
      <c r="BW92" s="286">
        <v>0.11748669811992789</v>
      </c>
      <c r="BX92" s="286">
        <v>0.10566772596935328</v>
      </c>
      <c r="BY92" s="286">
        <v>0.19815833974899899</v>
      </c>
      <c r="BZ92" s="286">
        <v>0.1909569528545883</v>
      </c>
      <c r="CA92" s="286">
        <v>8.9949408985310134E-2</v>
      </c>
      <c r="CB92" s="286">
        <v>0.13139868317767489</v>
      </c>
      <c r="CC92" s="286">
        <v>0.12252534135155536</v>
      </c>
      <c r="CD92" s="286">
        <v>0.25191818446466768</v>
      </c>
      <c r="CE92" s="286">
        <v>0.16199162884058302</v>
      </c>
      <c r="CF92" s="286">
        <v>0.15819131975199291</v>
      </c>
      <c r="CG92" s="286">
        <v>0.12778225880933178</v>
      </c>
      <c r="CH92" s="286">
        <v>0.24391226906925648</v>
      </c>
      <c r="CI92" s="286">
        <v>0.16343298975516149</v>
      </c>
      <c r="CJ92" s="286">
        <v>0.11241953756071306</v>
      </c>
      <c r="CK92" s="286">
        <v>0.20249667451140899</v>
      </c>
      <c r="CL92" s="286">
        <v>0.22626547592950888</v>
      </c>
      <c r="CM92" s="286">
        <v>0.18260540946586973</v>
      </c>
      <c r="CN92" s="286">
        <v>0.20076215327403274</v>
      </c>
      <c r="CO92" s="286">
        <v>0.17279201800651728</v>
      </c>
      <c r="CP92" s="286">
        <v>0.19758398939739352</v>
      </c>
      <c r="CQ92" s="286">
        <v>0.18700347877492554</v>
      </c>
      <c r="CR92" s="286">
        <v>0.16332282546563814</v>
      </c>
      <c r="CS92" s="286">
        <v>0.13267798212519366</v>
      </c>
      <c r="CT92" s="286">
        <v>0.12488779098413212</v>
      </c>
      <c r="CU92" s="286">
        <v>0.16240247199690999</v>
      </c>
      <c r="CV92" s="286">
        <v>0.21273307859932514</v>
      </c>
      <c r="CW92" s="286">
        <v>0.17911942014280549</v>
      </c>
      <c r="CX92" s="286">
        <v>0.17558525531853478</v>
      </c>
      <c r="CY92" s="286">
        <v>0.20914656861951117</v>
      </c>
      <c r="CZ92" s="286">
        <v>0.14218702304639805</v>
      </c>
      <c r="DA92" s="286">
        <v>0.14001271982965088</v>
      </c>
      <c r="DB92" s="286">
        <v>0.10577457313685328</v>
      </c>
      <c r="DC92" s="286">
        <v>0.12266815566295988</v>
      </c>
      <c r="DD92" s="286">
        <v>0.12940444326955908</v>
      </c>
      <c r="DE92" s="286">
        <v>0.13118574568196234</v>
      </c>
      <c r="DF92" s="286">
        <v>0.13114626151204536</v>
      </c>
      <c r="DG92" s="286">
        <v>0.11195088204773435</v>
      </c>
      <c r="DH92" s="286">
        <v>8.6161649417636474E-2</v>
      </c>
      <c r="DI92" s="286">
        <v>7.0446660479485765E-2</v>
      </c>
      <c r="DJ92" s="286">
        <v>0.1244980443285528</v>
      </c>
      <c r="DK92" s="286">
        <v>0.14403891037516722</v>
      </c>
      <c r="DL92" s="286">
        <v>0.12979801550826087</v>
      </c>
      <c r="DM92" s="286">
        <v>0.15079999999999999</v>
      </c>
      <c r="DN92" s="286">
        <v>0.14442279214176071</v>
      </c>
      <c r="DO92" s="286">
        <v>0.17481319166848275</v>
      </c>
      <c r="DP92" s="286">
        <v>0.14763790563854784</v>
      </c>
      <c r="DQ92" s="286">
        <v>0.11148483154982441</v>
      </c>
      <c r="DR92" s="286">
        <v>0.11195139882258405</v>
      </c>
      <c r="DS92" s="286">
        <v>0.11217313038145077</v>
      </c>
      <c r="DT92" s="286">
        <v>0.11450460744809521</v>
      </c>
      <c r="DU92" s="286">
        <v>0.1353</v>
      </c>
      <c r="DV92" s="286">
        <v>0.12124621785173979</v>
      </c>
      <c r="DW92" s="286">
        <v>0.16093317073608135</v>
      </c>
      <c r="DX92" s="286">
        <v>0.13043371251107552</v>
      </c>
      <c r="DY92" s="286">
        <v>0.12047896419805421</v>
      </c>
      <c r="DZ92" s="286">
        <v>0.14481193560130112</v>
      </c>
      <c r="EA92" s="286">
        <v>0.14221386957338847</v>
      </c>
      <c r="EB92" s="286">
        <v>0.16068578724180385</v>
      </c>
      <c r="EC92" s="286">
        <v>0.1521323833126807</v>
      </c>
      <c r="ED92" s="286">
        <v>0.12822906940553999</v>
      </c>
      <c r="EE92" s="286">
        <v>0.12515852460480487</v>
      </c>
      <c r="EF92" s="286">
        <v>0.13490402149400607</v>
      </c>
      <c r="EG92" s="286">
        <v>0.16390421490593343</v>
      </c>
      <c r="EH92" s="286">
        <v>0.18117756142790914</v>
      </c>
      <c r="EI92" s="286">
        <v>0.15417722980668797</v>
      </c>
      <c r="EJ92" s="286">
        <v>0.14206904031788914</v>
      </c>
      <c r="EK92" s="286">
        <v>0.16308112693748036</v>
      </c>
      <c r="EL92" s="286">
        <v>0.12553177660655621</v>
      </c>
      <c r="EM92" s="286">
        <v>0.15105088148566409</v>
      </c>
      <c r="EN92" s="286">
        <v>0.10400650659499983</v>
      </c>
      <c r="EO92" s="286">
        <v>0.11079964895978525</v>
      </c>
      <c r="EP92" s="286">
        <v>7.6896166545963401E-2</v>
      </c>
      <c r="EQ92" s="286">
        <v>0.11020793806230492</v>
      </c>
      <c r="ER92" s="286">
        <v>0.12799951055154724</v>
      </c>
      <c r="ES92" s="286">
        <v>0.14894416405838604</v>
      </c>
      <c r="ET92" s="286">
        <v>0.13720838170233937</v>
      </c>
      <c r="EU92" s="286">
        <v>0.1148495103202528</v>
      </c>
      <c r="EV92" s="286">
        <v>8.8924591099715053E-2</v>
      </c>
      <c r="EW92" s="286">
        <v>0.1649557632767748</v>
      </c>
      <c r="EX92" s="286">
        <v>8.1908678233131541E-2</v>
      </c>
      <c r="EY92" s="286">
        <v>9.4265424742819626E-2</v>
      </c>
      <c r="EZ92" s="286">
        <v>0.10730495551384427</v>
      </c>
      <c r="FA92" s="286">
        <v>0.11707758834714266</v>
      </c>
      <c r="FB92" s="286">
        <v>0.15411010043954473</v>
      </c>
      <c r="FC92" s="286">
        <v>0.18160562531788083</v>
      </c>
      <c r="FD92" s="286">
        <v>0.14147325968544083</v>
      </c>
      <c r="FE92" s="286">
        <v>0.15614575370074363</v>
      </c>
      <c r="FF92" s="286">
        <v>0.175958281238312</v>
      </c>
      <c r="FG92" s="286">
        <v>0.18542131625435274</v>
      </c>
      <c r="FH92" s="286">
        <v>0.23546899689424072</v>
      </c>
      <c r="FI92" s="286">
        <v>0.146028773835159</v>
      </c>
      <c r="FJ92" s="286">
        <v>0.14798750867453159</v>
      </c>
      <c r="FK92" s="286">
        <v>0.18363959293890469</v>
      </c>
      <c r="FL92" s="286">
        <v>0.1653595272157504</v>
      </c>
      <c r="FM92" s="286">
        <v>0.17768576936558009</v>
      </c>
      <c r="FN92" s="286">
        <v>0.11558282778259255</v>
      </c>
      <c r="FO92" s="286">
        <v>0.1139734233832017</v>
      </c>
      <c r="FP92" s="286">
        <v>8.0789551428708833E-2</v>
      </c>
      <c r="FQ92" s="286">
        <v>0.10970019055160979</v>
      </c>
      <c r="FR92" s="286">
        <v>0.11318914374244256</v>
      </c>
      <c r="FS92" s="286">
        <v>0.10515538066479624</v>
      </c>
      <c r="FT92" s="286">
        <v>0.15460564942266292</v>
      </c>
      <c r="FU92" s="286">
        <v>0.156094699623613</v>
      </c>
      <c r="FV92" s="286">
        <v>0.13990652866315648</v>
      </c>
      <c r="FW92" s="286">
        <v>0.11945376170730208</v>
      </c>
      <c r="FX92" s="286">
        <v>0.1032853907966141</v>
      </c>
      <c r="FY92" s="286">
        <v>0.10524016244223498</v>
      </c>
      <c r="FZ92" s="286">
        <v>0.1200294931315187</v>
      </c>
      <c r="GA92" s="286">
        <v>8.8193467811338966E-2</v>
      </c>
      <c r="GB92" s="286">
        <v>0.18052755999931477</v>
      </c>
      <c r="GC92" s="286">
        <v>7.0304911812496027E-2</v>
      </c>
      <c r="GD92" s="286">
        <v>4.0190458767811042E-2</v>
      </c>
      <c r="GE92" s="286">
        <v>5.4602263131227832E-2</v>
      </c>
      <c r="GF92" s="286">
        <v>7.3885443387342917E-2</v>
      </c>
      <c r="GG92" s="286">
        <v>8.6400935208116564E-2</v>
      </c>
      <c r="GH92" s="286">
        <v>6.567777085083891E-2</v>
      </c>
      <c r="GI92" s="286">
        <v>6.6942973367104155E-2</v>
      </c>
      <c r="GJ92" s="286">
        <v>6.0663789387989657E-2</v>
      </c>
      <c r="GK92" s="286">
        <v>4.9506988652089676E-2</v>
      </c>
      <c r="GL92" s="286">
        <v>3.7987048667217499E-2</v>
      </c>
      <c r="GM92" s="286">
        <v>3.1560490940970194E-2</v>
      </c>
      <c r="GN92" s="286">
        <v>5.7484595868068138E-2</v>
      </c>
      <c r="GO92" s="286">
        <v>3.1821469160037197E-2</v>
      </c>
      <c r="GP92" s="286">
        <v>4.3173136714932933E-2</v>
      </c>
      <c r="GQ92" s="286">
        <v>3.9340053611205496E-2</v>
      </c>
      <c r="GR92" s="286">
        <v>3.3525880620681847E-2</v>
      </c>
      <c r="GS92" s="286">
        <v>5.7952958054894851E-2</v>
      </c>
      <c r="GT92" s="286">
        <v>5.6809338521400778E-2</v>
      </c>
      <c r="GU92" s="286">
        <v>6.2579969756891937E-2</v>
      </c>
      <c r="GV92" s="286">
        <v>6.4047656128328925E-2</v>
      </c>
      <c r="GW92" s="286">
        <v>7.4211991273602645E-2</v>
      </c>
      <c r="GX92" s="286">
        <v>6.8324245137136808E-2</v>
      </c>
      <c r="GY92" s="286">
        <v>5.8886647495600672E-2</v>
      </c>
      <c r="GZ92" s="286">
        <v>6.7600193143408982E-2</v>
      </c>
      <c r="HA92" s="286">
        <v>4.9507045233360129E-2</v>
      </c>
      <c r="HB92" s="286">
        <v>6.0530875866414618E-2</v>
      </c>
      <c r="HC92" s="286">
        <v>6.9337994711129045E-2</v>
      </c>
      <c r="HD92" s="286">
        <v>9.096159399364713E-2</v>
      </c>
      <c r="HE92" s="286">
        <v>6.6152527849185946E-2</v>
      </c>
      <c r="HF92" s="286">
        <v>9.8470948012232412E-2</v>
      </c>
      <c r="HG92" s="286">
        <v>7.1428571428571425E-2</v>
      </c>
      <c r="HH92" s="286">
        <v>0.1028822478636605</v>
      </c>
      <c r="HI92" s="286">
        <v>9.9961962723468994E-2</v>
      </c>
      <c r="HJ92" s="286">
        <v>0.11499477533960292</v>
      </c>
      <c r="HK92" s="286">
        <v>9.6943972835314085E-2</v>
      </c>
      <c r="HL92" s="286">
        <v>0.11020278161163606</v>
      </c>
      <c r="HM92" s="286">
        <v>0.10451135915012741</v>
      </c>
      <c r="HN92" s="286">
        <v>0.10205466773616338</v>
      </c>
      <c r="HO92" s="286">
        <v>0.10988080964807109</v>
      </c>
      <c r="HP92" s="286">
        <v>0.11696502017313644</v>
      </c>
      <c r="HQ92" s="286">
        <v>0.11446728685731787</v>
      </c>
      <c r="HR92" s="286">
        <v>0.13775770665619477</v>
      </c>
      <c r="HS92" s="286">
        <v>0.11068655745701395</v>
      </c>
      <c r="HT92" s="286">
        <v>0.11258360168441912</v>
      </c>
      <c r="HU92" s="286">
        <v>9.4573922433186353E-2</v>
      </c>
      <c r="HV92" s="286">
        <v>0.10766479082144571</v>
      </c>
      <c r="HW92" s="286">
        <v>0.12412529156947684</v>
      </c>
    </row>
    <row r="93" spans="1:231">
      <c r="A93" s="51" t="s">
        <v>323</v>
      </c>
      <c r="B93" s="288">
        <v>0.37532746137502837</v>
      </c>
      <c r="C93" s="288">
        <v>0.42109712020519996</v>
      </c>
      <c r="D93" s="288">
        <v>0.36654744917814058</v>
      </c>
      <c r="E93" s="288">
        <v>0.41943575434739722</v>
      </c>
      <c r="F93" s="288">
        <v>0.38746129052644884</v>
      </c>
      <c r="G93" s="288">
        <v>0.40001833054556285</v>
      </c>
      <c r="H93" s="288">
        <v>0.4249246154847387</v>
      </c>
      <c r="I93" s="288">
        <v>0.41450947930144905</v>
      </c>
      <c r="J93" s="288">
        <v>0.40963464354985551</v>
      </c>
      <c r="K93" s="288">
        <v>0.39916319716393917</v>
      </c>
      <c r="L93" s="288">
        <v>0.46294223714481131</v>
      </c>
      <c r="M93" s="288">
        <v>0.41515097788673755</v>
      </c>
      <c r="N93" s="288">
        <v>0.40043878934447252</v>
      </c>
      <c r="O93" s="288">
        <v>0.42133726014712691</v>
      </c>
      <c r="P93" s="288">
        <v>0.49651367887261838</v>
      </c>
      <c r="Q93" s="288">
        <v>0.44014240716915842</v>
      </c>
      <c r="R93" s="288">
        <v>0.5138258772181703</v>
      </c>
      <c r="S93" s="288">
        <v>0.55459974486628061</v>
      </c>
      <c r="T93" s="288">
        <v>0.48912625507370222</v>
      </c>
      <c r="U93" s="288">
        <v>0.46222500103060199</v>
      </c>
      <c r="V93" s="288">
        <v>0.47921640563190948</v>
      </c>
      <c r="W93" s="288">
        <v>0.38842788079064927</v>
      </c>
      <c r="X93" s="288">
        <v>0.42296637872494985</v>
      </c>
      <c r="Y93" s="288">
        <v>0.43321575585023947</v>
      </c>
      <c r="Z93" s="288">
        <v>0.41445384303209226</v>
      </c>
      <c r="AA93" s="288">
        <v>0.43876905755245887</v>
      </c>
      <c r="AB93" s="288">
        <v>0.4481572645023949</v>
      </c>
      <c r="AC93" s="288">
        <v>0.48760410613984118</v>
      </c>
      <c r="AD93" s="288">
        <v>0.44412419064167513</v>
      </c>
      <c r="AE93" s="288">
        <v>0.44965053345277239</v>
      </c>
      <c r="AF93" s="288">
        <v>0.4557145035341269</v>
      </c>
      <c r="AG93" s="288">
        <v>0.37184930492941637</v>
      </c>
      <c r="AH93" s="288">
        <v>0.36361678268123571</v>
      </c>
      <c r="AI93" s="288">
        <v>0.3711538809398911</v>
      </c>
      <c r="AJ93" s="288">
        <v>0.38208542162371961</v>
      </c>
      <c r="AK93" s="288">
        <v>0.39177118151777468</v>
      </c>
      <c r="AL93" s="288">
        <v>0.35926170906435917</v>
      </c>
      <c r="AM93" s="288">
        <v>0.38773101191235165</v>
      </c>
      <c r="AN93" s="288">
        <v>0.40026457684450251</v>
      </c>
      <c r="AO93" s="288">
        <v>0.40840590134175891</v>
      </c>
      <c r="AP93" s="288">
        <v>0.36526492548810174</v>
      </c>
      <c r="AQ93" s="288">
        <v>0.37850127592586091</v>
      </c>
      <c r="AR93" s="288">
        <v>0.36175371485891594</v>
      </c>
      <c r="AS93" s="288">
        <v>0.38633792179024451</v>
      </c>
      <c r="AT93" s="288">
        <v>0.35539988548478563</v>
      </c>
      <c r="AU93" s="288">
        <v>0.36504483472170635</v>
      </c>
      <c r="AV93" s="288">
        <v>0.34536350442963487</v>
      </c>
      <c r="AW93" s="288">
        <v>0.3759121449129989</v>
      </c>
      <c r="AX93" s="288">
        <v>0.34339869311239279</v>
      </c>
      <c r="AY93" s="288">
        <v>0.38713248449427479</v>
      </c>
      <c r="AZ93" s="288">
        <v>0.3267518616833846</v>
      </c>
      <c r="BA93" s="288">
        <v>0.38085514110779645</v>
      </c>
      <c r="BB93" s="288">
        <v>0.27223168727098385</v>
      </c>
      <c r="BC93" s="288">
        <v>0.35202852161240794</v>
      </c>
      <c r="BD93" s="288">
        <v>0.33459794360279427</v>
      </c>
      <c r="BE93" s="288">
        <v>0.37029277091716389</v>
      </c>
      <c r="BF93" s="288">
        <v>0.31869035721550559</v>
      </c>
      <c r="BG93" s="288">
        <v>0.35080788330074464</v>
      </c>
      <c r="BH93" s="288">
        <v>0.32216415500942341</v>
      </c>
      <c r="BI93" s="288">
        <v>0.3768933840318805</v>
      </c>
      <c r="BJ93" s="288">
        <v>0.32171165973049176</v>
      </c>
      <c r="BK93" s="288">
        <v>0.33482846883567458</v>
      </c>
      <c r="BL93" s="288">
        <v>0.32126838110666661</v>
      </c>
      <c r="BM93" s="288">
        <v>0.36205179282868527</v>
      </c>
      <c r="BN93" s="288">
        <v>0.32406641491338489</v>
      </c>
      <c r="BO93" s="288">
        <v>0.3846493039663314</v>
      </c>
      <c r="BP93" s="288">
        <v>0.31753958410398125</v>
      </c>
      <c r="BQ93" s="288">
        <v>0.36135718427500307</v>
      </c>
      <c r="BR93" s="288">
        <v>0.31816092014765063</v>
      </c>
      <c r="BS93" s="288">
        <v>0.29243138894422732</v>
      </c>
      <c r="BT93" s="288">
        <v>0.35579364483659148</v>
      </c>
      <c r="BU93" s="288">
        <v>0.27876463091008724</v>
      </c>
      <c r="BV93" s="288">
        <v>0.30948669736448375</v>
      </c>
      <c r="BW93" s="288">
        <v>0.25998805433633071</v>
      </c>
      <c r="BX93" s="288">
        <v>0.30593757419684764</v>
      </c>
      <c r="BY93" s="288">
        <v>0.1549358041210426</v>
      </c>
      <c r="BZ93" s="288">
        <v>0.21228098450486957</v>
      </c>
      <c r="CA93" s="288">
        <v>0.27723836740790825</v>
      </c>
      <c r="CB93" s="288">
        <v>0.20292039793025007</v>
      </c>
      <c r="CC93" s="288">
        <v>0.18596404255902188</v>
      </c>
      <c r="CD93" s="288">
        <v>0.19068943258192311</v>
      </c>
      <c r="CE93" s="288">
        <v>0.25568816860929267</v>
      </c>
      <c r="CF93" s="288">
        <v>0.22326837909654562</v>
      </c>
      <c r="CG93" s="288">
        <v>0.27876463091008724</v>
      </c>
      <c r="CH93" s="288">
        <v>0.20139403512877518</v>
      </c>
      <c r="CI93" s="288">
        <v>0.26160592062906685</v>
      </c>
      <c r="CJ93" s="288">
        <v>0.29995399045953114</v>
      </c>
      <c r="CK93" s="288">
        <v>0.28741915158304027</v>
      </c>
      <c r="CL93" s="288">
        <v>0.23280531701629481</v>
      </c>
      <c r="CM93" s="288">
        <v>0.30006862685999658</v>
      </c>
      <c r="CN93" s="288">
        <v>0.26326551405016685</v>
      </c>
      <c r="CO93" s="288">
        <v>0.27065206436658046</v>
      </c>
      <c r="CP93" s="288">
        <v>0.23913170321037255</v>
      </c>
      <c r="CQ93" s="288">
        <v>0.22499715786362293</v>
      </c>
      <c r="CR93" s="288">
        <v>0.22283848256580624</v>
      </c>
      <c r="CS93" s="288">
        <v>0.26513712479976193</v>
      </c>
      <c r="CT93" s="288">
        <v>0.2655118418477197</v>
      </c>
      <c r="CU93" s="288">
        <v>0.2715295480880649</v>
      </c>
      <c r="CV93" s="288">
        <v>0.28356663829581741</v>
      </c>
      <c r="CW93" s="288">
        <v>0.28241322920658224</v>
      </c>
      <c r="CX93" s="288">
        <v>0.27788009121611867</v>
      </c>
      <c r="CY93" s="288">
        <v>0.28706868160050103</v>
      </c>
      <c r="CZ93" s="288">
        <v>0.27438425289987789</v>
      </c>
      <c r="DA93" s="288">
        <v>0.28171202466680889</v>
      </c>
      <c r="DB93" s="288">
        <v>0.26747049896756753</v>
      </c>
      <c r="DC93" s="288">
        <v>0.29121359240901956</v>
      </c>
      <c r="DD93" s="288">
        <v>0.31378526032889448</v>
      </c>
      <c r="DE93" s="288">
        <v>0.28717716123132292</v>
      </c>
      <c r="DF93" s="288">
        <v>0.31799000988605025</v>
      </c>
      <c r="DG93" s="288">
        <v>0.36793112725316113</v>
      </c>
      <c r="DH93" s="288">
        <v>0.33279653778802065</v>
      </c>
      <c r="DI93" s="288">
        <v>0.33333540956853758</v>
      </c>
      <c r="DJ93" s="288">
        <v>0.2922555410691004</v>
      </c>
      <c r="DK93" s="288">
        <v>0.34412902214734675</v>
      </c>
      <c r="DL93" s="288">
        <v>0.2936788517287704</v>
      </c>
      <c r="DM93" s="288">
        <v>0.28349999999999997</v>
      </c>
      <c r="DN93" s="288">
        <v>0.30707025012276085</v>
      </c>
      <c r="DO93" s="288">
        <v>0.31323644874600337</v>
      </c>
      <c r="DP93" s="288">
        <v>0.29726354846765851</v>
      </c>
      <c r="DQ93" s="288">
        <v>0.27754434624221225</v>
      </c>
      <c r="DR93" s="288">
        <v>0.3081940399728727</v>
      </c>
      <c r="DS93" s="288">
        <v>0.25853664364739898</v>
      </c>
      <c r="DT93" s="288">
        <v>0.23118764575773978</v>
      </c>
      <c r="DU93" s="288">
        <v>0.25390000000000001</v>
      </c>
      <c r="DV93" s="288">
        <v>0.26112897125567325</v>
      </c>
      <c r="DW93" s="288">
        <v>0.26333133075688425</v>
      </c>
      <c r="DX93" s="288">
        <v>0.26785506520007518</v>
      </c>
      <c r="DY93" s="288">
        <v>0.26558386845231552</v>
      </c>
      <c r="DZ93" s="288">
        <v>0.2737766713247296</v>
      </c>
      <c r="EA93" s="288">
        <v>0.23502349182484494</v>
      </c>
      <c r="EB93" s="288">
        <v>0.23006702840727736</v>
      </c>
      <c r="EC93" s="288">
        <v>0.21136023337463858</v>
      </c>
      <c r="ED93" s="288">
        <v>0.25973554404926952</v>
      </c>
      <c r="EE93" s="288">
        <v>0.30672055014736088</v>
      </c>
      <c r="EF93" s="288">
        <v>0.3010914250569181</v>
      </c>
      <c r="EG93" s="288">
        <v>0.29854453087313071</v>
      </c>
      <c r="EH93" s="288">
        <v>0.30420027816411682</v>
      </c>
      <c r="EI93" s="288">
        <v>0.36832422672566278</v>
      </c>
      <c r="EJ93" s="288">
        <v>0.29305652786953135</v>
      </c>
      <c r="EK93" s="288">
        <v>0.24821308886045454</v>
      </c>
      <c r="EL93" s="288">
        <v>0.24774881236557869</v>
      </c>
      <c r="EM93" s="288">
        <v>0.23791956835435096</v>
      </c>
      <c r="EN93" s="288">
        <v>0.27084762544644436</v>
      </c>
      <c r="EO93" s="288">
        <v>0.24948118321201795</v>
      </c>
      <c r="EP93" s="288">
        <v>0.19942123804730749</v>
      </c>
      <c r="EQ93" s="288">
        <v>0.25848430136483264</v>
      </c>
      <c r="ER93" s="288">
        <v>0.23490903687906689</v>
      </c>
      <c r="ES93" s="288">
        <v>0.22011324572666008</v>
      </c>
      <c r="ET93" s="288">
        <v>0.19066393482086974</v>
      </c>
      <c r="EU93" s="288">
        <v>0.24244638174850408</v>
      </c>
      <c r="EV93" s="288">
        <v>0.20858633055439191</v>
      </c>
      <c r="EW93" s="288">
        <v>0.16951104355236188</v>
      </c>
      <c r="EX93" s="288">
        <v>0.20750889483993518</v>
      </c>
      <c r="EY93" s="288">
        <v>0.18153165203433935</v>
      </c>
      <c r="EZ93" s="288">
        <v>0.22880942533855078</v>
      </c>
      <c r="FA93" s="288">
        <v>0.21095176213765543</v>
      </c>
      <c r="FB93" s="288">
        <v>0.28838550086675369</v>
      </c>
      <c r="FC93" s="288">
        <v>0.2829077639460183</v>
      </c>
      <c r="FD93" s="288">
        <v>0.30481102768064861</v>
      </c>
      <c r="FE93" s="288">
        <v>0.260939346028216</v>
      </c>
      <c r="FF93" s="288">
        <v>0.29278470597035661</v>
      </c>
      <c r="FG93" s="288">
        <v>0.23651649861511956</v>
      </c>
      <c r="FH93" s="288">
        <v>0.28127554078352313</v>
      </c>
      <c r="FI93" s="288">
        <v>0.30603563960927505</v>
      </c>
      <c r="FJ93" s="288">
        <v>0.23253867820549454</v>
      </c>
      <c r="FK93" s="288">
        <v>0.27575497854719877</v>
      </c>
      <c r="FL93" s="288">
        <v>0.34813338783295866</v>
      </c>
      <c r="FM93" s="288">
        <v>0.31097200315457413</v>
      </c>
      <c r="FN93" s="288">
        <v>0.32161925838801536</v>
      </c>
      <c r="FO93" s="288">
        <v>0.3536216119684068</v>
      </c>
      <c r="FP93" s="288">
        <v>0.3414026698545527</v>
      </c>
      <c r="FQ93" s="288">
        <v>0.3781768912865946</v>
      </c>
      <c r="FR93" s="288">
        <v>0.34527329579806532</v>
      </c>
      <c r="FS93" s="288">
        <v>0.28830721860288172</v>
      </c>
      <c r="FT93" s="288">
        <v>0.30735860134385806</v>
      </c>
      <c r="FU93" s="288">
        <v>0.30970730886003073</v>
      </c>
      <c r="FV93" s="288">
        <v>0.36340795939405424</v>
      </c>
      <c r="FW93" s="288">
        <v>0.2896203794156425</v>
      </c>
      <c r="FX93" s="288">
        <v>0.32148604923003948</v>
      </c>
      <c r="FY93" s="288">
        <v>0.27370396303038791</v>
      </c>
      <c r="FZ93" s="288">
        <v>0.30087167705418466</v>
      </c>
      <c r="GA93" s="288">
        <v>0.30548529627841564</v>
      </c>
      <c r="GB93" s="288">
        <v>0.34973048130785089</v>
      </c>
      <c r="GC93" s="288">
        <v>0.35910877517859896</v>
      </c>
      <c r="GD93" s="288">
        <v>0.32768004146594304</v>
      </c>
      <c r="GE93" s="288">
        <v>0.28476327196982493</v>
      </c>
      <c r="GF93" s="288">
        <v>0.42547326038250477</v>
      </c>
      <c r="GG93" s="288">
        <v>0.29657585842884027</v>
      </c>
      <c r="GH93" s="288">
        <v>0.29258531428726314</v>
      </c>
      <c r="GI93" s="288">
        <v>0.25183162834555883</v>
      </c>
      <c r="GJ93" s="288">
        <v>0.24037298869840054</v>
      </c>
      <c r="GK93" s="288">
        <v>0.23006158317187933</v>
      </c>
      <c r="GL93" s="288">
        <v>0.24003109622327415</v>
      </c>
      <c r="GM93" s="288">
        <v>0.24415546464056107</v>
      </c>
      <c r="GN93" s="288">
        <v>0.24914824211670894</v>
      </c>
      <c r="GO93" s="288">
        <v>0.20658125839446223</v>
      </c>
      <c r="GP93" s="288">
        <v>0.28551123745225193</v>
      </c>
      <c r="GQ93" s="288">
        <v>0.28934949220372258</v>
      </c>
      <c r="GR93" s="288">
        <v>0.31460716577943898</v>
      </c>
      <c r="GS93" s="288">
        <v>0.28768829992071582</v>
      </c>
      <c r="GT93" s="288">
        <v>0.27962062256809339</v>
      </c>
      <c r="GU93" s="288">
        <v>0.28583614439145438</v>
      </c>
      <c r="GV93" s="288">
        <v>0.26580750661890673</v>
      </c>
      <c r="GW93" s="288">
        <v>0.25171142706687732</v>
      </c>
      <c r="GX93" s="288">
        <v>0.23329535281191502</v>
      </c>
      <c r="GY93" s="288">
        <v>0.20696167217477146</v>
      </c>
      <c r="GZ93" s="288">
        <v>0.2117938194109126</v>
      </c>
      <c r="HA93" s="288">
        <v>0.19811280836118986</v>
      </c>
      <c r="HB93" s="288">
        <v>0.18746061751732829</v>
      </c>
      <c r="HC93" s="288">
        <v>0.21975707050333915</v>
      </c>
      <c r="HD93" s="288">
        <v>0.22671816344210222</v>
      </c>
      <c r="HE93" s="288">
        <v>0.22836332476435303</v>
      </c>
      <c r="HF93" s="288">
        <v>0.2392966360856269</v>
      </c>
      <c r="HG93" s="288">
        <v>0.23589626933575977</v>
      </c>
      <c r="HH93" s="288">
        <v>0.23029015594071356</v>
      </c>
      <c r="HI93" s="288">
        <v>0.21841004184100418</v>
      </c>
      <c r="HJ93" s="288">
        <v>0.21102403343782655</v>
      </c>
      <c r="HK93" s="288">
        <v>0.20888511601584606</v>
      </c>
      <c r="HL93" s="288">
        <v>0.26000637010298333</v>
      </c>
      <c r="HM93" s="288">
        <v>0.20995585543552381</v>
      </c>
      <c r="HN93" s="288">
        <v>0.21209971000185104</v>
      </c>
      <c r="HO93" s="288">
        <v>0.15790958459693913</v>
      </c>
      <c r="HP93" s="288">
        <v>0.20929139410082651</v>
      </c>
      <c r="HQ93" s="288">
        <v>0.18720569656598141</v>
      </c>
      <c r="HR93" s="288">
        <v>0.17981543294718241</v>
      </c>
      <c r="HS93" s="288">
        <v>0.18109019958538272</v>
      </c>
      <c r="HT93" s="288">
        <v>0.19544216001981671</v>
      </c>
      <c r="HU93" s="288">
        <v>0.18500854854674706</v>
      </c>
      <c r="HV93" s="288">
        <v>0.16900056711599704</v>
      </c>
      <c r="HW93" s="288">
        <v>0.20422359213595467</v>
      </c>
    </row>
    <row r="94" spans="1:231">
      <c r="A94" s="415" t="s">
        <v>406</v>
      </c>
      <c r="GH94" s="498"/>
      <c r="GI94" s="498"/>
    </row>
    <row r="96" spans="1:231" hidden="1">
      <c r="A96" s="418" t="s">
        <v>294</v>
      </c>
      <c r="B96" s="227">
        <v>38353</v>
      </c>
      <c r="C96" s="227">
        <v>38384</v>
      </c>
      <c r="D96" s="227">
        <v>38412</v>
      </c>
      <c r="E96" s="227">
        <v>38443</v>
      </c>
      <c r="F96" s="227">
        <v>38473</v>
      </c>
      <c r="G96" s="227">
        <v>38504</v>
      </c>
      <c r="H96" s="227">
        <v>38534</v>
      </c>
      <c r="I96" s="227">
        <v>38565</v>
      </c>
      <c r="J96" s="227">
        <v>38596</v>
      </c>
      <c r="K96" s="227">
        <v>38626</v>
      </c>
      <c r="L96" s="227">
        <v>38657</v>
      </c>
      <c r="M96" s="228">
        <v>38687</v>
      </c>
      <c r="N96" s="226">
        <v>38718</v>
      </c>
      <c r="O96" s="227">
        <v>38749</v>
      </c>
      <c r="P96" s="227">
        <v>38777</v>
      </c>
      <c r="Q96" s="227">
        <v>38808</v>
      </c>
      <c r="R96" s="227">
        <v>38838</v>
      </c>
      <c r="S96" s="227">
        <v>38869</v>
      </c>
      <c r="T96" s="227">
        <v>38899</v>
      </c>
      <c r="U96" s="227">
        <v>38930</v>
      </c>
      <c r="V96" s="227">
        <v>38961</v>
      </c>
      <c r="W96" s="227">
        <v>38991</v>
      </c>
      <c r="X96" s="227">
        <v>39022</v>
      </c>
      <c r="Y96" s="228">
        <v>39052</v>
      </c>
      <c r="Z96" s="226">
        <v>39083</v>
      </c>
      <c r="AA96" s="227">
        <v>39114</v>
      </c>
      <c r="AB96" s="227">
        <v>39142</v>
      </c>
      <c r="AC96" s="227">
        <v>39173</v>
      </c>
      <c r="AD96" s="227">
        <v>39203</v>
      </c>
      <c r="AE96" s="227">
        <v>39234</v>
      </c>
      <c r="AF96" s="227">
        <v>39264</v>
      </c>
      <c r="AG96" s="227">
        <v>39295</v>
      </c>
      <c r="AH96" s="227">
        <v>39326</v>
      </c>
      <c r="AI96" s="227">
        <v>39356</v>
      </c>
      <c r="AJ96" s="227">
        <v>39387</v>
      </c>
      <c r="AK96" s="228">
        <v>39417</v>
      </c>
      <c r="AL96" s="226">
        <v>39448</v>
      </c>
      <c r="AM96" s="227">
        <v>39479</v>
      </c>
      <c r="AN96" s="227">
        <v>39508</v>
      </c>
      <c r="AO96" s="227">
        <v>39539</v>
      </c>
      <c r="AP96" s="227">
        <v>39569</v>
      </c>
      <c r="AQ96" s="227">
        <v>39600</v>
      </c>
      <c r="AR96" s="227">
        <v>39630</v>
      </c>
      <c r="AS96" s="227">
        <v>39661</v>
      </c>
      <c r="AT96" s="227">
        <v>39692</v>
      </c>
      <c r="AU96" s="227">
        <v>39722</v>
      </c>
      <c r="AV96" s="227">
        <v>39753</v>
      </c>
      <c r="AW96" s="228">
        <v>39783</v>
      </c>
      <c r="AX96" s="226">
        <v>39814</v>
      </c>
      <c r="AY96" s="227">
        <v>39845</v>
      </c>
      <c r="AZ96" s="227">
        <v>39873</v>
      </c>
      <c r="BA96" s="227">
        <v>39904</v>
      </c>
      <c r="BB96" s="227">
        <v>39934</v>
      </c>
      <c r="BC96" s="227">
        <v>39965</v>
      </c>
      <c r="BD96" s="227">
        <v>39995</v>
      </c>
      <c r="BE96" s="227">
        <v>40026</v>
      </c>
      <c r="BF96" s="227">
        <v>40057</v>
      </c>
      <c r="BG96" s="227">
        <v>40087</v>
      </c>
      <c r="BH96" s="227">
        <v>40118</v>
      </c>
      <c r="BI96" s="227">
        <v>40148</v>
      </c>
      <c r="BJ96" s="226">
        <v>40179</v>
      </c>
      <c r="BK96" s="227">
        <v>40210</v>
      </c>
      <c r="BL96" s="227">
        <v>40238</v>
      </c>
      <c r="BM96" s="227">
        <v>40269</v>
      </c>
      <c r="BN96" s="227">
        <v>40299</v>
      </c>
      <c r="BO96" s="227">
        <v>40330</v>
      </c>
      <c r="BP96" s="227">
        <v>40360</v>
      </c>
      <c r="BQ96" s="227">
        <v>40391</v>
      </c>
      <c r="BR96" s="227">
        <v>40422</v>
      </c>
      <c r="BS96" s="227">
        <v>40452</v>
      </c>
      <c r="BT96" s="227">
        <v>40483</v>
      </c>
      <c r="BU96" s="228">
        <v>40513</v>
      </c>
      <c r="BV96" s="226">
        <v>40544</v>
      </c>
      <c r="BW96" s="227">
        <v>40575</v>
      </c>
      <c r="BX96" s="227">
        <v>40603</v>
      </c>
      <c r="BY96" s="227">
        <v>40634</v>
      </c>
      <c r="BZ96" s="227">
        <v>40664</v>
      </c>
      <c r="CA96" s="227">
        <v>40695</v>
      </c>
      <c r="CB96" s="227">
        <v>40725</v>
      </c>
      <c r="CC96" s="227">
        <v>40756</v>
      </c>
      <c r="CD96" s="227">
        <v>40787</v>
      </c>
      <c r="CE96" s="227">
        <v>40817</v>
      </c>
      <c r="CF96" s="227">
        <v>40848</v>
      </c>
      <c r="CG96" s="228">
        <v>40878</v>
      </c>
      <c r="CH96" s="226">
        <v>40909</v>
      </c>
      <c r="CI96" s="227">
        <v>40940</v>
      </c>
      <c r="CJ96" s="227">
        <v>40969</v>
      </c>
      <c r="CK96" s="227">
        <v>41000</v>
      </c>
      <c r="CL96" s="227">
        <v>41030</v>
      </c>
      <c r="CM96" s="227">
        <v>41061</v>
      </c>
      <c r="CN96" s="227">
        <v>41091</v>
      </c>
      <c r="CO96" s="227">
        <v>41122</v>
      </c>
      <c r="CP96" s="227">
        <v>41153</v>
      </c>
      <c r="CQ96" s="227">
        <v>41183</v>
      </c>
      <c r="CR96" s="227">
        <v>41214</v>
      </c>
      <c r="CS96" s="228">
        <v>41244</v>
      </c>
      <c r="CT96" s="226">
        <v>41275</v>
      </c>
      <c r="CU96" s="227">
        <v>41306</v>
      </c>
      <c r="CV96" s="227">
        <v>41334</v>
      </c>
      <c r="CW96" s="227">
        <v>41365</v>
      </c>
      <c r="CX96" s="227">
        <v>41395</v>
      </c>
      <c r="CY96" s="227">
        <v>41426</v>
      </c>
      <c r="CZ96" s="227">
        <v>41456</v>
      </c>
      <c r="DA96" s="227">
        <v>41487</v>
      </c>
      <c r="DB96" s="227">
        <v>41518</v>
      </c>
      <c r="DC96" s="227">
        <v>41548</v>
      </c>
      <c r="DD96" s="227">
        <v>41579</v>
      </c>
      <c r="DE96" s="228">
        <v>41609</v>
      </c>
      <c r="DF96" s="226">
        <v>41640</v>
      </c>
      <c r="DG96" s="227">
        <v>41671</v>
      </c>
      <c r="DH96" s="227">
        <v>41699</v>
      </c>
      <c r="DI96" s="227">
        <v>41730</v>
      </c>
      <c r="DJ96" s="227">
        <v>41760</v>
      </c>
      <c r="DK96" s="227">
        <v>41791</v>
      </c>
      <c r="DL96" s="227">
        <v>41821</v>
      </c>
      <c r="DM96" s="227">
        <v>41852</v>
      </c>
      <c r="DN96" s="227">
        <v>41883</v>
      </c>
      <c r="DO96" s="227">
        <v>41913</v>
      </c>
      <c r="DP96" s="227">
        <v>41944</v>
      </c>
      <c r="DQ96" s="227">
        <v>41974</v>
      </c>
      <c r="DR96" s="226">
        <v>42005</v>
      </c>
      <c r="DS96" s="227">
        <v>42036</v>
      </c>
      <c r="DT96" s="227">
        <v>42064</v>
      </c>
      <c r="DU96" s="227">
        <v>42095</v>
      </c>
      <c r="DV96" s="227">
        <v>42125</v>
      </c>
      <c r="DW96" s="227">
        <v>42156</v>
      </c>
      <c r="DX96" s="227">
        <v>42186</v>
      </c>
      <c r="DY96" s="227">
        <v>42217</v>
      </c>
      <c r="DZ96" s="227">
        <v>42248</v>
      </c>
      <c r="EA96" s="227">
        <v>42278</v>
      </c>
      <c r="EB96" s="227">
        <v>42309</v>
      </c>
      <c r="EC96" s="227">
        <v>42339</v>
      </c>
      <c r="ED96" s="226">
        <v>42370</v>
      </c>
      <c r="EE96" s="227">
        <v>42401</v>
      </c>
      <c r="EF96" s="227">
        <v>42430</v>
      </c>
      <c r="EG96" s="227">
        <v>42461</v>
      </c>
      <c r="EH96" s="227">
        <v>42491</v>
      </c>
      <c r="EI96" s="227">
        <v>42522</v>
      </c>
      <c r="EJ96" s="227">
        <v>42552</v>
      </c>
      <c r="EK96" s="227">
        <v>42583</v>
      </c>
      <c r="EL96" s="227">
        <v>42614</v>
      </c>
      <c r="EM96" s="227">
        <v>42644</v>
      </c>
      <c r="EN96" s="227">
        <v>42675</v>
      </c>
      <c r="EO96" s="229">
        <v>42705</v>
      </c>
      <c r="EP96" s="230">
        <v>42736</v>
      </c>
      <c r="EQ96" s="227">
        <v>42767</v>
      </c>
      <c r="ER96" s="227">
        <v>42795</v>
      </c>
      <c r="ES96" s="227">
        <v>42826</v>
      </c>
      <c r="ET96" s="227">
        <v>42856</v>
      </c>
      <c r="EU96" s="227">
        <v>42887</v>
      </c>
      <c r="EV96" s="227">
        <v>42917</v>
      </c>
      <c r="EW96" s="227">
        <v>42948</v>
      </c>
      <c r="EX96" s="227">
        <v>42979</v>
      </c>
      <c r="EY96" s="227">
        <v>43009</v>
      </c>
      <c r="EZ96" s="227">
        <v>43040</v>
      </c>
      <c r="FA96" s="227">
        <v>43070</v>
      </c>
      <c r="FB96" s="227">
        <v>43101</v>
      </c>
      <c r="FC96" s="227">
        <v>43132</v>
      </c>
      <c r="FD96" s="227">
        <v>43160</v>
      </c>
      <c r="FE96" s="227">
        <v>43191</v>
      </c>
      <c r="FF96" s="227">
        <v>43221</v>
      </c>
      <c r="FG96" s="227">
        <v>43252</v>
      </c>
      <c r="FH96" s="227">
        <v>43282</v>
      </c>
      <c r="FI96" s="227">
        <v>43313</v>
      </c>
      <c r="FJ96" s="227">
        <v>43344</v>
      </c>
      <c r="FK96" s="227">
        <v>43374</v>
      </c>
      <c r="FL96" s="271">
        <v>43405</v>
      </c>
      <c r="FM96" s="271">
        <v>43435</v>
      </c>
      <c r="FN96" s="271">
        <v>43466</v>
      </c>
      <c r="FO96" s="271">
        <v>43497</v>
      </c>
      <c r="FP96" s="271">
        <v>43525</v>
      </c>
      <c r="FQ96" s="271">
        <v>43556</v>
      </c>
      <c r="FR96" s="271">
        <v>43586</v>
      </c>
      <c r="FS96" s="271">
        <v>43617</v>
      </c>
      <c r="FT96" s="271">
        <v>43647</v>
      </c>
      <c r="FU96" s="271">
        <v>43678</v>
      </c>
      <c r="FV96" s="271">
        <v>43709</v>
      </c>
      <c r="FW96" s="271">
        <v>43739</v>
      </c>
      <c r="FX96" s="271">
        <v>43770</v>
      </c>
      <c r="FY96" s="271">
        <v>43800</v>
      </c>
      <c r="FZ96" s="271">
        <v>43831</v>
      </c>
      <c r="GA96" s="271">
        <v>43862</v>
      </c>
      <c r="GB96" s="271">
        <v>43891</v>
      </c>
      <c r="GC96" s="271">
        <v>43922</v>
      </c>
      <c r="GD96" s="271">
        <v>43952</v>
      </c>
      <c r="GE96" s="271">
        <v>43983</v>
      </c>
      <c r="GF96" s="271">
        <v>44013</v>
      </c>
      <c r="GG96" s="271">
        <v>44044</v>
      </c>
      <c r="GH96" s="271">
        <v>44075</v>
      </c>
      <c r="GI96" s="271">
        <v>44105</v>
      </c>
      <c r="GJ96" s="271">
        <v>44136</v>
      </c>
      <c r="GK96" s="271">
        <v>44166</v>
      </c>
      <c r="GL96" s="271">
        <v>44197</v>
      </c>
      <c r="GM96" s="271">
        <v>44228</v>
      </c>
      <c r="GN96" s="271">
        <v>44256</v>
      </c>
      <c r="GO96" s="271">
        <v>44287</v>
      </c>
      <c r="GP96" s="271">
        <v>44317</v>
      </c>
      <c r="GQ96" s="271">
        <v>44348</v>
      </c>
      <c r="GR96" s="271">
        <v>44378</v>
      </c>
      <c r="GS96" s="271">
        <v>44409</v>
      </c>
      <c r="GT96" s="271">
        <v>44440</v>
      </c>
      <c r="GU96" s="271">
        <v>44470</v>
      </c>
      <c r="GV96" s="271">
        <v>44501</v>
      </c>
      <c r="GW96" s="271">
        <v>44531</v>
      </c>
      <c r="GX96" s="271">
        <v>44562</v>
      </c>
      <c r="GY96" s="271">
        <v>44593</v>
      </c>
      <c r="GZ96" s="271">
        <v>44621</v>
      </c>
      <c r="HA96" s="271">
        <v>44652</v>
      </c>
      <c r="HB96" s="271">
        <v>44682</v>
      </c>
      <c r="HC96" s="271">
        <v>44713</v>
      </c>
      <c r="HD96" s="271">
        <v>44743</v>
      </c>
      <c r="HE96" s="271"/>
      <c r="HF96" s="271"/>
      <c r="HG96" s="271"/>
      <c r="HH96" s="271"/>
      <c r="HI96" s="271"/>
      <c r="HJ96" s="271"/>
      <c r="HK96" s="271"/>
      <c r="HL96" s="271"/>
      <c r="HM96" s="271"/>
      <c r="HN96" s="271"/>
      <c r="HO96" s="271"/>
      <c r="HP96" s="271"/>
      <c r="HQ96" s="271"/>
      <c r="HR96" s="271"/>
      <c r="HS96" s="271"/>
      <c r="HT96" s="271"/>
      <c r="HU96" s="271"/>
      <c r="HV96" s="271"/>
      <c r="HW96" s="271"/>
    </row>
    <row r="97" spans="1:231" hidden="1">
      <c r="A97" s="26" t="s">
        <v>273</v>
      </c>
      <c r="B97" s="287">
        <v>0</v>
      </c>
      <c r="C97" s="287">
        <v>0</v>
      </c>
      <c r="D97" s="287">
        <v>0</v>
      </c>
      <c r="E97" s="287">
        <v>0</v>
      </c>
      <c r="F97" s="287">
        <v>0</v>
      </c>
      <c r="G97" s="287">
        <v>0</v>
      </c>
      <c r="H97" s="287">
        <v>0</v>
      </c>
      <c r="I97" s="287">
        <v>0</v>
      </c>
      <c r="J97" s="287">
        <v>0</v>
      </c>
      <c r="K97" s="287">
        <v>0</v>
      </c>
      <c r="L97" s="287">
        <v>0</v>
      </c>
      <c r="M97" s="287">
        <v>0</v>
      </c>
      <c r="N97" s="287">
        <v>0</v>
      </c>
      <c r="O97" s="287">
        <v>0</v>
      </c>
      <c r="P97" s="287">
        <v>0</v>
      </c>
      <c r="Q97" s="287">
        <v>0</v>
      </c>
      <c r="R97" s="287">
        <v>0</v>
      </c>
      <c r="S97" s="287">
        <v>0</v>
      </c>
      <c r="T97" s="287">
        <v>0</v>
      </c>
      <c r="U97" s="287">
        <v>0</v>
      </c>
      <c r="V97" s="287">
        <v>0</v>
      </c>
      <c r="W97" s="287">
        <v>0</v>
      </c>
      <c r="X97" s="287">
        <v>0</v>
      </c>
      <c r="Y97" s="287">
        <v>0</v>
      </c>
      <c r="Z97" s="287">
        <v>0</v>
      </c>
      <c r="AA97" s="287">
        <v>0</v>
      </c>
      <c r="AB97" s="287">
        <v>0</v>
      </c>
      <c r="AC97" s="287">
        <v>0</v>
      </c>
      <c r="AD97" s="287">
        <v>0</v>
      </c>
      <c r="AE97" s="287">
        <v>0</v>
      </c>
      <c r="AF97" s="287">
        <v>0</v>
      </c>
      <c r="AG97" s="287">
        <v>0</v>
      </c>
      <c r="AH97" s="287">
        <v>0</v>
      </c>
      <c r="AI97" s="287">
        <v>0</v>
      </c>
      <c r="AJ97" s="287">
        <v>0</v>
      </c>
      <c r="AK97" s="287">
        <v>0</v>
      </c>
      <c r="AL97" s="287">
        <v>0</v>
      </c>
      <c r="AM97" s="287">
        <v>0</v>
      </c>
      <c r="AN97" s="287">
        <v>0</v>
      </c>
      <c r="AO97" s="287">
        <v>0</v>
      </c>
      <c r="AP97" s="287">
        <v>0</v>
      </c>
      <c r="AQ97" s="287">
        <v>0</v>
      </c>
      <c r="AR97" s="287">
        <v>0</v>
      </c>
      <c r="AS97" s="287">
        <v>0</v>
      </c>
      <c r="AT97" s="287">
        <v>0</v>
      </c>
      <c r="AU97" s="287">
        <v>0</v>
      </c>
      <c r="AV97" s="287">
        <v>0</v>
      </c>
      <c r="AW97" s="287">
        <v>0</v>
      </c>
      <c r="AX97" s="287">
        <v>0</v>
      </c>
      <c r="AY97" s="287">
        <v>0</v>
      </c>
      <c r="AZ97" s="287">
        <v>0</v>
      </c>
      <c r="BA97" s="287">
        <v>0</v>
      </c>
      <c r="BB97" s="287">
        <v>0</v>
      </c>
      <c r="BC97" s="287">
        <v>0</v>
      </c>
      <c r="BD97" s="287">
        <v>0</v>
      </c>
      <c r="BE97" s="287">
        <v>0</v>
      </c>
      <c r="BF97" s="287">
        <v>0</v>
      </c>
      <c r="BG97" s="287">
        <v>0</v>
      </c>
      <c r="BH97" s="287">
        <v>0</v>
      </c>
      <c r="BI97" s="287">
        <v>0</v>
      </c>
      <c r="BJ97" s="287">
        <v>0</v>
      </c>
      <c r="BK97" s="287">
        <v>0</v>
      </c>
      <c r="BL97" s="287">
        <v>0</v>
      </c>
      <c r="BM97" s="287">
        <v>0</v>
      </c>
      <c r="BN97" s="287">
        <v>0</v>
      </c>
      <c r="BO97" s="287">
        <v>0</v>
      </c>
      <c r="BP97" s="287">
        <v>0</v>
      </c>
      <c r="BQ97" s="287">
        <v>0</v>
      </c>
      <c r="BR97" s="287">
        <v>0</v>
      </c>
      <c r="BS97" s="287">
        <v>0</v>
      </c>
      <c r="BT97" s="287">
        <v>0</v>
      </c>
      <c r="BU97" s="287">
        <v>0</v>
      </c>
      <c r="BV97" s="287">
        <v>0</v>
      </c>
      <c r="BW97" s="287">
        <v>0</v>
      </c>
      <c r="BX97" s="287">
        <v>0</v>
      </c>
      <c r="BY97" s="287">
        <v>0</v>
      </c>
      <c r="BZ97" s="287">
        <v>0</v>
      </c>
      <c r="CA97" s="287">
        <v>0</v>
      </c>
      <c r="CB97" s="287">
        <v>0</v>
      </c>
      <c r="CC97" s="287">
        <v>0</v>
      </c>
      <c r="CD97" s="287">
        <v>0</v>
      </c>
      <c r="CE97" s="287">
        <v>0</v>
      </c>
      <c r="CF97" s="287">
        <v>0</v>
      </c>
      <c r="CG97" s="287">
        <v>0</v>
      </c>
      <c r="CH97" s="287">
        <v>0</v>
      </c>
      <c r="CI97" s="287">
        <v>0</v>
      </c>
      <c r="CJ97" s="287">
        <v>0</v>
      </c>
      <c r="CK97" s="287">
        <v>0</v>
      </c>
      <c r="CL97" s="287">
        <v>0</v>
      </c>
      <c r="CM97" s="287">
        <v>0</v>
      </c>
      <c r="CN97" s="287">
        <v>0</v>
      </c>
      <c r="CO97" s="287">
        <v>0</v>
      </c>
      <c r="CP97" s="287">
        <v>0</v>
      </c>
      <c r="CQ97" s="287">
        <v>0</v>
      </c>
      <c r="CR97" s="287">
        <v>0</v>
      </c>
      <c r="CS97" s="287">
        <v>0</v>
      </c>
      <c r="CT97" s="287">
        <v>0</v>
      </c>
      <c r="CU97" s="287">
        <v>0</v>
      </c>
      <c r="CV97" s="287">
        <v>0</v>
      </c>
      <c r="CW97" s="287">
        <v>0</v>
      </c>
      <c r="CX97" s="287">
        <v>0</v>
      </c>
      <c r="CY97" s="287">
        <v>0</v>
      </c>
      <c r="CZ97" s="287">
        <v>0</v>
      </c>
      <c r="DA97" s="287">
        <v>0</v>
      </c>
      <c r="DB97" s="287">
        <v>0</v>
      </c>
      <c r="DC97" s="287">
        <v>0</v>
      </c>
      <c r="DD97" s="287">
        <v>0</v>
      </c>
      <c r="DE97" s="287">
        <v>0</v>
      </c>
      <c r="DF97" s="287">
        <v>0</v>
      </c>
      <c r="DG97" s="287">
        <v>0</v>
      </c>
      <c r="DH97" s="287">
        <v>0</v>
      </c>
      <c r="DI97" s="287">
        <v>0</v>
      </c>
      <c r="DJ97" s="287">
        <v>0</v>
      </c>
      <c r="DK97" s="287">
        <v>0</v>
      </c>
      <c r="DL97" s="287">
        <v>0</v>
      </c>
      <c r="DM97" s="287">
        <v>0</v>
      </c>
      <c r="DN97" s="287">
        <v>0</v>
      </c>
      <c r="DO97" s="287">
        <v>0</v>
      </c>
      <c r="DP97" s="287">
        <v>0</v>
      </c>
      <c r="DQ97" s="287">
        <v>0</v>
      </c>
      <c r="DR97" s="287">
        <v>0</v>
      </c>
      <c r="DS97" s="287">
        <v>0</v>
      </c>
      <c r="DT97" s="287">
        <v>0</v>
      </c>
      <c r="DU97" s="287">
        <v>0</v>
      </c>
      <c r="DV97" s="287">
        <v>0</v>
      </c>
      <c r="DW97" s="287">
        <v>0</v>
      </c>
      <c r="DX97" s="287">
        <v>0</v>
      </c>
      <c r="DY97" s="287">
        <v>0</v>
      </c>
      <c r="DZ97" s="287">
        <v>0</v>
      </c>
      <c r="EA97" s="287">
        <v>0</v>
      </c>
      <c r="EB97" s="287">
        <v>0</v>
      </c>
      <c r="EC97" s="287">
        <v>1.6582455195481634E-3</v>
      </c>
      <c r="ED97" s="287" t="s">
        <v>1</v>
      </c>
      <c r="EE97" s="287" t="s">
        <v>1</v>
      </c>
      <c r="EF97" s="287" t="s">
        <v>1</v>
      </c>
      <c r="EG97" s="287" t="s">
        <v>1</v>
      </c>
      <c r="EH97" s="287" t="s">
        <v>1</v>
      </c>
      <c r="EI97" s="287" t="s">
        <v>1</v>
      </c>
      <c r="EJ97" s="287" t="s">
        <v>1</v>
      </c>
      <c r="EK97" s="287" t="s">
        <v>1</v>
      </c>
      <c r="EL97" s="287" t="s">
        <v>1</v>
      </c>
      <c r="EM97" s="287" t="s">
        <v>1</v>
      </c>
      <c r="EN97" s="287" t="s">
        <v>1</v>
      </c>
      <c r="EO97" s="287" t="s">
        <v>1</v>
      </c>
      <c r="EP97" s="287" t="s">
        <v>1</v>
      </c>
      <c r="EQ97" s="287" t="s">
        <v>1</v>
      </c>
      <c r="ER97" s="287" t="s">
        <v>1</v>
      </c>
      <c r="ES97" s="287" t="s">
        <v>1</v>
      </c>
      <c r="ET97" s="287" t="s">
        <v>1</v>
      </c>
      <c r="EU97" s="287" t="s">
        <v>1</v>
      </c>
      <c r="EV97" s="287" t="s">
        <v>1</v>
      </c>
      <c r="EW97" s="287" t="s">
        <v>1</v>
      </c>
      <c r="EX97" s="287" t="s">
        <v>1</v>
      </c>
      <c r="EY97" s="287" t="s">
        <v>1</v>
      </c>
      <c r="EZ97" s="287" t="s">
        <v>1</v>
      </c>
      <c r="FA97" s="287" t="s">
        <v>1</v>
      </c>
      <c r="FB97" s="287" t="s">
        <v>1</v>
      </c>
      <c r="FC97" s="287" t="s">
        <v>1</v>
      </c>
      <c r="FD97" s="287" t="s">
        <v>1</v>
      </c>
      <c r="FE97" s="287" t="s">
        <v>1</v>
      </c>
      <c r="FF97" s="287" t="s">
        <v>1</v>
      </c>
      <c r="FG97" s="287" t="s">
        <v>1</v>
      </c>
      <c r="FH97" s="287" t="s">
        <v>1</v>
      </c>
      <c r="FI97" s="287" t="s">
        <v>1</v>
      </c>
      <c r="FJ97" s="287" t="s">
        <v>1</v>
      </c>
      <c r="FK97" s="287" t="s">
        <v>1</v>
      </c>
      <c r="FL97" s="287" t="s">
        <v>1</v>
      </c>
      <c r="FM97" s="287" t="s">
        <v>1</v>
      </c>
      <c r="FN97" s="287" t="s">
        <v>1</v>
      </c>
      <c r="FO97" s="287" t="s">
        <v>1</v>
      </c>
      <c r="FP97" s="287" t="s">
        <v>1</v>
      </c>
      <c r="FQ97" s="287" t="s">
        <v>1</v>
      </c>
      <c r="FR97" s="287" t="s">
        <v>1</v>
      </c>
      <c r="FS97" s="287" t="s">
        <v>1</v>
      </c>
      <c r="FT97" s="287" t="s">
        <v>1</v>
      </c>
      <c r="FU97" s="287" t="s">
        <v>1</v>
      </c>
      <c r="FV97" s="287" t="s">
        <v>1</v>
      </c>
      <c r="FW97" s="287" t="s">
        <v>1</v>
      </c>
      <c r="FX97" s="287" t="s">
        <v>1</v>
      </c>
      <c r="FY97" s="287" t="s">
        <v>1</v>
      </c>
      <c r="FZ97" s="287" t="s">
        <v>1</v>
      </c>
      <c r="GA97" s="287" t="s">
        <v>1</v>
      </c>
      <c r="GB97" s="287" t="s">
        <v>1</v>
      </c>
      <c r="GC97" s="287" t="s">
        <v>1</v>
      </c>
      <c r="GD97" s="287" t="s">
        <v>1</v>
      </c>
      <c r="GE97" s="287" t="s">
        <v>1</v>
      </c>
      <c r="GF97" s="287" t="s">
        <v>1</v>
      </c>
      <c r="GG97" s="287" t="s">
        <v>1</v>
      </c>
      <c r="GH97" s="287" t="s">
        <v>1</v>
      </c>
      <c r="GI97" s="287" t="s">
        <v>1</v>
      </c>
      <c r="GJ97" s="287" t="s">
        <v>1</v>
      </c>
      <c r="GK97" s="287" t="s">
        <v>1</v>
      </c>
      <c r="GL97" s="287" t="s">
        <v>1</v>
      </c>
      <c r="GM97" s="287" t="s">
        <v>1</v>
      </c>
      <c r="GN97" s="287" t="s">
        <v>1</v>
      </c>
      <c r="GO97" s="287" t="s">
        <v>1</v>
      </c>
      <c r="GP97" s="287" t="s">
        <v>1</v>
      </c>
      <c r="GQ97" s="287" t="s">
        <v>1</v>
      </c>
      <c r="GR97" s="287" t="s">
        <v>1</v>
      </c>
      <c r="GS97" s="287" t="s">
        <v>1</v>
      </c>
      <c r="GT97" s="287" t="s">
        <v>1</v>
      </c>
      <c r="GU97" s="287" t="s">
        <v>1</v>
      </c>
      <c r="GV97" s="287" t="s">
        <v>1</v>
      </c>
      <c r="GW97" s="287" t="s">
        <v>1</v>
      </c>
      <c r="GX97" s="287" t="s">
        <v>1</v>
      </c>
      <c r="GY97" s="287" t="s">
        <v>1</v>
      </c>
      <c r="GZ97" s="287" t="s">
        <v>1</v>
      </c>
      <c r="HA97" s="287" t="s">
        <v>1</v>
      </c>
      <c r="HB97" s="287" t="s">
        <v>1</v>
      </c>
      <c r="HC97" s="287" t="s">
        <v>1</v>
      </c>
      <c r="HD97" s="287"/>
      <c r="HE97" s="287"/>
      <c r="HF97" s="287"/>
      <c r="HG97" s="287"/>
      <c r="HH97" s="287"/>
      <c r="HI97" s="287"/>
      <c r="HJ97" s="287"/>
      <c r="HK97" s="287"/>
      <c r="HL97" s="287"/>
      <c r="HM97" s="287"/>
      <c r="HN97" s="287"/>
      <c r="HO97" s="287"/>
      <c r="HP97" s="287"/>
      <c r="HQ97" s="287"/>
      <c r="HR97" s="287"/>
      <c r="HS97" s="287"/>
      <c r="HT97" s="287"/>
      <c r="HU97" s="287"/>
      <c r="HV97" s="287"/>
      <c r="HW97" s="287"/>
    </row>
    <row r="98" spans="1:231" hidden="1">
      <c r="A98" s="39" t="s">
        <v>319</v>
      </c>
      <c r="B98" s="286">
        <v>0.34312550541337722</v>
      </c>
      <c r="C98" s="286">
        <v>0.32067490772745916</v>
      </c>
      <c r="D98" s="286">
        <v>0.31525121633990077</v>
      </c>
      <c r="E98" s="286">
        <v>0.23240913841579203</v>
      </c>
      <c r="F98" s="286">
        <v>0.32771362390653236</v>
      </c>
      <c r="G98" s="286">
        <v>0.14276124921781672</v>
      </c>
      <c r="H98" s="286">
        <v>0.17432823231714664</v>
      </c>
      <c r="I98" s="286">
        <v>0.16709016709016708</v>
      </c>
      <c r="J98" s="286">
        <v>0.21742315264731424</v>
      </c>
      <c r="K98" s="286">
        <v>0.18216327299812443</v>
      </c>
      <c r="L98" s="286">
        <v>0.14642454517182399</v>
      </c>
      <c r="M98" s="286">
        <v>0.15264018745794955</v>
      </c>
      <c r="N98" s="286">
        <v>0.14395289101452535</v>
      </c>
      <c r="O98" s="286">
        <v>0.17626017406534036</v>
      </c>
      <c r="P98" s="286">
        <v>0.17163967912459502</v>
      </c>
      <c r="Q98" s="286">
        <v>0.19936163493638906</v>
      </c>
      <c r="R98" s="286">
        <v>0.20479841860656411</v>
      </c>
      <c r="S98" s="286">
        <v>0.14278093092870586</v>
      </c>
      <c r="T98" s="286">
        <v>0.16339645663124397</v>
      </c>
      <c r="U98" s="286">
        <v>0.30436329934327949</v>
      </c>
      <c r="V98" s="286">
        <v>0.10966092750181411</v>
      </c>
      <c r="W98" s="286">
        <v>0.11788477363162582</v>
      </c>
      <c r="X98" s="286">
        <v>0.15945791648542845</v>
      </c>
      <c r="Y98" s="286">
        <v>0.20220935263116496</v>
      </c>
      <c r="Z98" s="286">
        <v>0.14122326950955852</v>
      </c>
      <c r="AA98" s="286">
        <v>0.15950840340512437</v>
      </c>
      <c r="AB98" s="286">
        <v>0.11960776100786991</v>
      </c>
      <c r="AC98" s="286">
        <v>0.17621517938881381</v>
      </c>
      <c r="AD98" s="286">
        <v>0.16862437399240032</v>
      </c>
      <c r="AE98" s="286">
        <v>0.13005589178820651</v>
      </c>
      <c r="AF98" s="286">
        <v>0.1727638269289844</v>
      </c>
      <c r="AG98" s="286">
        <v>0.21822035252824254</v>
      </c>
      <c r="AH98" s="286">
        <v>0.21742015631353867</v>
      </c>
      <c r="AI98" s="286">
        <v>0.19369314692904166</v>
      </c>
      <c r="AJ98" s="286">
        <v>0.11191791736029692</v>
      </c>
      <c r="AK98" s="286">
        <v>0.10993087703722494</v>
      </c>
      <c r="AL98" s="286">
        <v>0.20769156806067199</v>
      </c>
      <c r="AM98" s="286">
        <v>0.17582469925198815</v>
      </c>
      <c r="AN98" s="286">
        <v>0.5297059952143871</v>
      </c>
      <c r="AO98" s="286">
        <v>0.12004981776969677</v>
      </c>
      <c r="AP98" s="286">
        <v>0.23249256377129465</v>
      </c>
      <c r="AQ98" s="286">
        <v>0.22997398896601998</v>
      </c>
      <c r="AR98" s="286">
        <v>0.22447270251189527</v>
      </c>
      <c r="AS98" s="286">
        <v>9.0367284123478372E-2</v>
      </c>
      <c r="AT98" s="286">
        <v>0.20361830215253457</v>
      </c>
      <c r="AU98" s="286">
        <v>0.15680824667614437</v>
      </c>
      <c r="AV98" s="286">
        <v>0.33554923036590389</v>
      </c>
      <c r="AW98" s="286">
        <v>0.22425114852296502</v>
      </c>
      <c r="AX98" s="286">
        <v>0.15203852121798794</v>
      </c>
      <c r="AY98" s="286">
        <v>0.10248436631067631</v>
      </c>
      <c r="AZ98" s="286">
        <v>0.2087620706031344</v>
      </c>
      <c r="BA98" s="286">
        <v>0.13899834929386459</v>
      </c>
      <c r="BB98" s="286">
        <v>0.22146222794866666</v>
      </c>
      <c r="BC98" s="286">
        <v>0.31156900220680961</v>
      </c>
      <c r="BD98" s="286">
        <v>0.26836072716709836</v>
      </c>
      <c r="BE98" s="286">
        <v>0.15405830064497697</v>
      </c>
      <c r="BF98" s="286">
        <v>0.39169892662326239</v>
      </c>
      <c r="BG98" s="286">
        <v>0.29421731670296308</v>
      </c>
      <c r="BH98" s="286">
        <v>0.26568481239602232</v>
      </c>
      <c r="BI98" s="286">
        <v>0.25762304779230355</v>
      </c>
      <c r="BJ98" s="286">
        <v>0.19684501551598288</v>
      </c>
      <c r="BK98" s="286">
        <v>0.34312166665789184</v>
      </c>
      <c r="BL98" s="286">
        <v>0.19440838707688723</v>
      </c>
      <c r="BM98" s="286">
        <v>0.21562060768016103</v>
      </c>
      <c r="BN98" s="286">
        <v>0.1879902523717023</v>
      </c>
      <c r="BO98" s="286">
        <v>0.21228740240557079</v>
      </c>
      <c r="BP98" s="286">
        <v>0.34095648967082715</v>
      </c>
      <c r="BQ98" s="286">
        <v>0.28618362868092634</v>
      </c>
      <c r="BR98" s="286">
        <v>0.27107139969841509</v>
      </c>
      <c r="BS98" s="286">
        <v>0.23698103125834891</v>
      </c>
      <c r="BT98" s="286">
        <v>0.21796272907699049</v>
      </c>
      <c r="BU98" s="286">
        <v>0.20658539194663963</v>
      </c>
      <c r="BV98" s="286">
        <v>0.1451349542336535</v>
      </c>
      <c r="BW98" s="286">
        <v>0.24258367471119893</v>
      </c>
      <c r="BX98" s="286">
        <v>0.21485500049657363</v>
      </c>
      <c r="BY98" s="286">
        <v>0.2435479689712246</v>
      </c>
      <c r="BZ98" s="286">
        <v>0.31271238257582779</v>
      </c>
      <c r="CA98" s="286">
        <v>0.40621122322361547</v>
      </c>
      <c r="CB98" s="286">
        <v>0.3049785911877631</v>
      </c>
      <c r="CC98" s="286">
        <v>0.22152278803575903</v>
      </c>
      <c r="CD98" s="286">
        <v>0.13625268746335278</v>
      </c>
      <c r="CE98" s="286">
        <v>0.20733958949217804</v>
      </c>
      <c r="CF98" s="286">
        <v>0.22150687902079369</v>
      </c>
      <c r="CG98" s="286">
        <v>0.20658539194663963</v>
      </c>
      <c r="CH98" s="286">
        <v>0.34837537382948475</v>
      </c>
      <c r="CI98" s="286">
        <v>0.28423412466224435</v>
      </c>
      <c r="CJ98" s="286">
        <v>0.2216990583049489</v>
      </c>
      <c r="CK98" s="286">
        <v>0.11131711486923575</v>
      </c>
      <c r="CL98" s="286">
        <v>0.54794440599961647</v>
      </c>
      <c r="CM98" s="286">
        <v>0.21420015571659579</v>
      </c>
      <c r="CN98" s="286">
        <v>0.10098818048395773</v>
      </c>
      <c r="CO98" s="286">
        <v>9.4121192091603648E-2</v>
      </c>
      <c r="CP98" s="286">
        <v>0.19375040384151049</v>
      </c>
      <c r="CQ98" s="286">
        <v>0.15974893412037069</v>
      </c>
      <c r="CR98" s="286">
        <v>0.26415029472618279</v>
      </c>
      <c r="CS98" s="286">
        <v>0.23462292938099391</v>
      </c>
      <c r="CT98" s="286">
        <v>0.3160749320857229</v>
      </c>
      <c r="CU98" s="286">
        <v>0.26886336498550067</v>
      </c>
      <c r="CV98" s="286">
        <v>0.28064135021097047</v>
      </c>
      <c r="CW98" s="286">
        <v>0.41188680172823455</v>
      </c>
      <c r="CX98" s="286">
        <v>0.57795190200040814</v>
      </c>
      <c r="CY98" s="286">
        <v>0.16505400762228234</v>
      </c>
      <c r="CZ98" s="286">
        <v>0.17597419958558919</v>
      </c>
      <c r="DA98" s="286">
        <v>0.29306689043178547</v>
      </c>
      <c r="DB98" s="286">
        <v>0.31710630425170466</v>
      </c>
      <c r="DC98" s="286">
        <v>0.2030850127276822</v>
      </c>
      <c r="DD98" s="286">
        <v>8.0625776077876715E-2</v>
      </c>
      <c r="DE98" s="286">
        <v>0.33487182284705636</v>
      </c>
      <c r="DF98" s="286">
        <v>0.35990723729783453</v>
      </c>
      <c r="DG98" s="286">
        <v>8.4728204198213725E-2</v>
      </c>
      <c r="DH98" s="286">
        <v>0.12818365749560645</v>
      </c>
      <c r="DI98" s="286">
        <v>0.10938019348179767</v>
      </c>
      <c r="DJ98" s="286">
        <v>0.21753723094237998</v>
      </c>
      <c r="DK98" s="286">
        <v>0.21697632703678277</v>
      </c>
      <c r="DL98" s="286">
        <v>0.17768693420357348</v>
      </c>
      <c r="DM98" s="286">
        <v>3.4500000000000003E-2</v>
      </c>
      <c r="DN98" s="286">
        <v>4.3175751905561215E-2</v>
      </c>
      <c r="DO98" s="286">
        <v>0.28513263667924355</v>
      </c>
      <c r="DP98" s="286">
        <v>4.7589991366141997E-2</v>
      </c>
      <c r="DQ98" s="286">
        <v>0.39180986780910737</v>
      </c>
      <c r="DR98" s="286">
        <v>0.15252342750666945</v>
      </c>
      <c r="DS98" s="286">
        <v>0.4861386202770332</v>
      </c>
      <c r="DT98" s="286">
        <v>0.48386047956962375</v>
      </c>
      <c r="DU98" s="286">
        <v>0.30459999999999998</v>
      </c>
      <c r="DV98" s="286">
        <v>0.434223313701111</v>
      </c>
      <c r="DW98" s="286">
        <v>0.43199366788554372</v>
      </c>
      <c r="DX98" s="286">
        <v>0.47435849590575618</v>
      </c>
      <c r="DY98" s="286">
        <v>0.46422857914181587</v>
      </c>
      <c r="DZ98" s="286">
        <v>0.45302183571110799</v>
      </c>
      <c r="EA98" s="286">
        <v>0.15776241357636706</v>
      </c>
      <c r="EB98" s="286">
        <v>0.28163254027466911</v>
      </c>
      <c r="EC98" s="286">
        <v>0.14671929588344093</v>
      </c>
      <c r="ED98" s="286" t="s">
        <v>1</v>
      </c>
      <c r="EE98" s="286" t="s">
        <v>1</v>
      </c>
      <c r="EF98" s="286" t="s">
        <v>1</v>
      </c>
      <c r="EG98" s="286" t="s">
        <v>1</v>
      </c>
      <c r="EH98" s="286" t="s">
        <v>1</v>
      </c>
      <c r="EI98" s="286" t="s">
        <v>1</v>
      </c>
      <c r="EJ98" s="286" t="s">
        <v>1</v>
      </c>
      <c r="EK98" s="286" t="s">
        <v>1</v>
      </c>
      <c r="EL98" s="286" t="s">
        <v>1</v>
      </c>
      <c r="EM98" s="286" t="s">
        <v>1</v>
      </c>
      <c r="EN98" s="286" t="s">
        <v>1</v>
      </c>
      <c r="EO98" s="286" t="s">
        <v>1</v>
      </c>
      <c r="EP98" s="286" t="s">
        <v>1</v>
      </c>
      <c r="EQ98" s="286" t="s">
        <v>1</v>
      </c>
      <c r="ER98" s="286" t="s">
        <v>1</v>
      </c>
      <c r="ES98" s="286" t="s">
        <v>1</v>
      </c>
      <c r="ET98" s="286" t="s">
        <v>1</v>
      </c>
      <c r="EU98" s="286" t="s">
        <v>1</v>
      </c>
      <c r="EV98" s="286" t="s">
        <v>1</v>
      </c>
      <c r="EW98" s="286" t="s">
        <v>1</v>
      </c>
      <c r="EX98" s="286" t="s">
        <v>1</v>
      </c>
      <c r="EY98" s="286" t="s">
        <v>1</v>
      </c>
      <c r="EZ98" s="286" t="s">
        <v>1</v>
      </c>
      <c r="FA98" s="286" t="s">
        <v>1</v>
      </c>
      <c r="FB98" s="286" t="s">
        <v>1</v>
      </c>
      <c r="FC98" s="286" t="s">
        <v>1</v>
      </c>
      <c r="FD98" s="286" t="s">
        <v>1</v>
      </c>
      <c r="FE98" s="286" t="s">
        <v>1</v>
      </c>
      <c r="FF98" s="286" t="s">
        <v>1</v>
      </c>
      <c r="FG98" s="286" t="s">
        <v>1</v>
      </c>
      <c r="FH98" s="286" t="s">
        <v>1</v>
      </c>
      <c r="FI98" s="286" t="s">
        <v>1</v>
      </c>
      <c r="FJ98" s="286" t="s">
        <v>1</v>
      </c>
      <c r="FK98" s="286" t="s">
        <v>1</v>
      </c>
      <c r="FL98" s="286" t="s">
        <v>1</v>
      </c>
      <c r="FM98" s="286" t="s">
        <v>1</v>
      </c>
      <c r="FN98" s="286" t="s">
        <v>1</v>
      </c>
      <c r="FO98" s="286" t="s">
        <v>1</v>
      </c>
      <c r="FP98" s="286" t="s">
        <v>1</v>
      </c>
      <c r="FQ98" s="286" t="s">
        <v>1</v>
      </c>
      <c r="FR98" s="286" t="s">
        <v>1</v>
      </c>
      <c r="FS98" s="286" t="s">
        <v>1</v>
      </c>
      <c r="FT98" s="286" t="s">
        <v>1</v>
      </c>
      <c r="FU98" s="286" t="s">
        <v>1</v>
      </c>
      <c r="FV98" s="286" t="s">
        <v>1</v>
      </c>
      <c r="FW98" s="286" t="s">
        <v>1</v>
      </c>
      <c r="FX98" s="286" t="s">
        <v>1</v>
      </c>
      <c r="FY98" s="286" t="s">
        <v>1</v>
      </c>
      <c r="FZ98" s="286" t="s">
        <v>1</v>
      </c>
      <c r="GA98" s="286" t="s">
        <v>1</v>
      </c>
      <c r="GB98" s="286" t="s">
        <v>1</v>
      </c>
      <c r="GC98" s="286" t="s">
        <v>1</v>
      </c>
      <c r="GD98" s="286" t="s">
        <v>1</v>
      </c>
      <c r="GE98" s="286" t="s">
        <v>1</v>
      </c>
      <c r="GF98" s="286" t="s">
        <v>1</v>
      </c>
      <c r="GG98" s="286" t="s">
        <v>1</v>
      </c>
      <c r="GH98" s="286" t="s">
        <v>1</v>
      </c>
      <c r="GI98" s="286" t="s">
        <v>1</v>
      </c>
      <c r="GJ98" s="286" t="s">
        <v>1</v>
      </c>
      <c r="GK98" s="286" t="s">
        <v>1</v>
      </c>
      <c r="GL98" s="286" t="s">
        <v>1</v>
      </c>
      <c r="GM98" s="286" t="s">
        <v>1</v>
      </c>
      <c r="GN98" s="286" t="s">
        <v>1</v>
      </c>
      <c r="GO98" s="286" t="s">
        <v>1</v>
      </c>
      <c r="GP98" s="286" t="s">
        <v>1</v>
      </c>
      <c r="GQ98" s="286" t="s">
        <v>1</v>
      </c>
      <c r="GR98" s="286" t="s">
        <v>1</v>
      </c>
      <c r="GS98" s="286" t="s">
        <v>1</v>
      </c>
      <c r="GT98" s="286" t="s">
        <v>1</v>
      </c>
      <c r="GU98" s="286" t="s">
        <v>1</v>
      </c>
      <c r="GV98" s="286" t="s">
        <v>1</v>
      </c>
      <c r="GW98" s="286" t="s">
        <v>1</v>
      </c>
      <c r="GX98" s="286" t="s">
        <v>1</v>
      </c>
      <c r="GY98" s="286" t="s">
        <v>1</v>
      </c>
      <c r="GZ98" s="286" t="s">
        <v>1</v>
      </c>
      <c r="HA98" s="286" t="s">
        <v>1</v>
      </c>
      <c r="HB98" s="286" t="s">
        <v>1</v>
      </c>
      <c r="HC98" s="286" t="s">
        <v>1</v>
      </c>
      <c r="HD98" s="286"/>
      <c r="HE98" s="286"/>
      <c r="HF98" s="286"/>
      <c r="HG98" s="286"/>
      <c r="HH98" s="286"/>
      <c r="HI98" s="286"/>
      <c r="HJ98" s="286"/>
      <c r="HK98" s="286"/>
      <c r="HL98" s="286"/>
      <c r="HM98" s="286"/>
      <c r="HN98" s="286"/>
      <c r="HO98" s="286"/>
      <c r="HP98" s="286"/>
      <c r="HQ98" s="286"/>
      <c r="HR98" s="286"/>
      <c r="HS98" s="286"/>
      <c r="HT98" s="286"/>
      <c r="HU98" s="286"/>
      <c r="HV98" s="286"/>
      <c r="HW98" s="286"/>
    </row>
    <row r="99" spans="1:231" hidden="1">
      <c r="A99" s="39" t="s">
        <v>324</v>
      </c>
      <c r="B99" s="286">
        <v>2.1618602702907108E-2</v>
      </c>
      <c r="C99" s="286">
        <v>7.1562481691956181E-3</v>
      </c>
      <c r="D99" s="286">
        <v>1.131557396791753E-2</v>
      </c>
      <c r="E99" s="286">
        <v>2.42518363681863E-3</v>
      </c>
      <c r="F99" s="286">
        <v>2.1462086051977362E-2</v>
      </c>
      <c r="G99" s="286">
        <v>1.0327663689629672E-2</v>
      </c>
      <c r="H99" s="286">
        <v>1.1682130377153875E-2</v>
      </c>
      <c r="I99" s="286">
        <v>6.0445060445060445E-3</v>
      </c>
      <c r="J99" s="286">
        <v>2.2538796560844809E-3</v>
      </c>
      <c r="K99" s="286">
        <v>9.1534823615984501E-3</v>
      </c>
      <c r="L99" s="286">
        <v>1.8270875447053336E-3</v>
      </c>
      <c r="M99" s="286">
        <v>4.1876435514929351E-3</v>
      </c>
      <c r="N99" s="286">
        <v>2.452421827365071E-2</v>
      </c>
      <c r="O99" s="286">
        <v>8.3359153087331373E-3</v>
      </c>
      <c r="P99" s="286">
        <v>3.2544689990965854E-3</v>
      </c>
      <c r="Q99" s="286">
        <v>5.3618153929441484E-3</v>
      </c>
      <c r="R99" s="286">
        <v>2.8733445751418937E-2</v>
      </c>
      <c r="S99" s="286">
        <v>5.3486660442692513E-2</v>
      </c>
      <c r="T99" s="286">
        <v>2.1849262553896635E-2</v>
      </c>
      <c r="U99" s="286">
        <v>1.1106619244018769E-2</v>
      </c>
      <c r="V99" s="286">
        <v>3.2686852694768787E-2</v>
      </c>
      <c r="W99" s="286">
        <v>3.3227247620586389E-2</v>
      </c>
      <c r="X99" s="286">
        <v>5.3090338190517616E-2</v>
      </c>
      <c r="Y99" s="286">
        <v>0.1070090655234799</v>
      </c>
      <c r="Z99" s="286">
        <v>8.779991071025478E-2</v>
      </c>
      <c r="AA99" s="286">
        <v>8.2674293811801233E-2</v>
      </c>
      <c r="AB99" s="286">
        <v>2.57552276037958E-2</v>
      </c>
      <c r="AC99" s="286">
        <v>0.1122368019530058</v>
      </c>
      <c r="AD99" s="286">
        <v>3.1442471644223931E-2</v>
      </c>
      <c r="AE99" s="286">
        <v>1.9732998203084522E-3</v>
      </c>
      <c r="AF99" s="286">
        <v>8.2846951267038657E-2</v>
      </c>
      <c r="AG99" s="286">
        <v>1.4894861680295116E-2</v>
      </c>
      <c r="AH99" s="286">
        <v>1.7416581389840962E-2</v>
      </c>
      <c r="AI99" s="286">
        <v>3.2373227469404658E-2</v>
      </c>
      <c r="AJ99" s="286">
        <v>3.5679584923015137E-2</v>
      </c>
      <c r="AK99" s="286">
        <v>6.4943300722360908E-3</v>
      </c>
      <c r="AL99" s="286">
        <v>5.8863121458146792E-3</v>
      </c>
      <c r="AM99" s="286">
        <v>2.1167630101856121E-2</v>
      </c>
      <c r="AN99" s="286">
        <v>3.3191329192971651E-3</v>
      </c>
      <c r="AO99" s="286">
        <v>9.0778820517419909E-2</v>
      </c>
      <c r="AP99" s="286">
        <v>0.12219301144728541</v>
      </c>
      <c r="AQ99" s="286">
        <v>3.4916085422223693E-2</v>
      </c>
      <c r="AR99" s="286">
        <v>5.4306732781632628E-3</v>
      </c>
      <c r="AS99" s="286">
        <v>3.4249494110742871E-3</v>
      </c>
      <c r="AT99" s="286">
        <v>6.6931734616295447E-3</v>
      </c>
      <c r="AU99" s="286">
        <v>1.7075858984393719E-2</v>
      </c>
      <c r="AV99" s="286">
        <v>1.7040560278641249E-3</v>
      </c>
      <c r="AW99" s="286">
        <v>8.5391368038609228E-4</v>
      </c>
      <c r="AX99" s="286">
        <v>1.4235483365837686E-3</v>
      </c>
      <c r="AY99" s="286">
        <v>3.4047962229460569E-3</v>
      </c>
      <c r="AZ99" s="286">
        <v>3.1660598385309483E-4</v>
      </c>
      <c r="BA99" s="286">
        <v>0</v>
      </c>
      <c r="BB99" s="286">
        <v>0</v>
      </c>
      <c r="BC99" s="286">
        <v>1.6457479508196721E-2</v>
      </c>
      <c r="BD99" s="286">
        <v>5.5392833224403512E-3</v>
      </c>
      <c r="BE99" s="286">
        <v>2.7469207018931776E-3</v>
      </c>
      <c r="BF99" s="286">
        <v>1.2785940524370931E-2</v>
      </c>
      <c r="BG99" s="286">
        <v>4.6731670296310965E-2</v>
      </c>
      <c r="BH99" s="286">
        <v>2.4766201672257009E-3</v>
      </c>
      <c r="BI99" s="286">
        <v>1.5382831867877081E-2</v>
      </c>
      <c r="BJ99" s="286">
        <v>7.0015617927586642E-3</v>
      </c>
      <c r="BK99" s="286">
        <v>6.673265345877844E-3</v>
      </c>
      <c r="BL99" s="286">
        <v>3.3222250002568729E-3</v>
      </c>
      <c r="BM99" s="286">
        <v>1.4474772539288668E-2</v>
      </c>
      <c r="BN99" s="286">
        <v>1.2651674108446257E-2</v>
      </c>
      <c r="BO99" s="286">
        <v>2.2184005064359569E-2</v>
      </c>
      <c r="BP99" s="286">
        <v>9.9905896116943144E-3</v>
      </c>
      <c r="BQ99" s="286">
        <v>6.6068328474565164E-3</v>
      </c>
      <c r="BR99" s="286">
        <v>9.2285683153073665E-3</v>
      </c>
      <c r="BS99" s="286">
        <v>2.3074182919227002E-2</v>
      </c>
      <c r="BT99" s="286">
        <v>4.1858906616490964E-2</v>
      </c>
      <c r="BU99" s="286">
        <v>2.8070942504569959E-3</v>
      </c>
      <c r="BV99" s="286">
        <v>4.7365077740971432E-3</v>
      </c>
      <c r="BW99" s="286">
        <v>2.3349938690276802E-2</v>
      </c>
      <c r="BX99" s="286">
        <v>2.7455867017578708E-2</v>
      </c>
      <c r="BY99" s="286">
        <v>8.695435419865595E-2</v>
      </c>
      <c r="BZ99" s="286">
        <v>2.5930592355153693E-2</v>
      </c>
      <c r="CA99" s="286">
        <v>8.4100705329153605E-2</v>
      </c>
      <c r="CB99" s="286">
        <v>1.5343284231439956E-2</v>
      </c>
      <c r="CC99" s="286">
        <v>2.8988950622441306E-2</v>
      </c>
      <c r="CD99" s="286">
        <v>2.9431416844315759E-3</v>
      </c>
      <c r="CE99" s="286">
        <v>1.0452063585578573E-2</v>
      </c>
      <c r="CF99" s="286">
        <v>4.0864515818133627E-3</v>
      </c>
      <c r="CG99" s="286">
        <v>2.8070942504569959E-3</v>
      </c>
      <c r="CH99" s="286">
        <v>0</v>
      </c>
      <c r="CI99" s="286">
        <v>2.6297277574339117E-4</v>
      </c>
      <c r="CJ99" s="286">
        <v>4.5288415699984109E-3</v>
      </c>
      <c r="CK99" s="286">
        <v>3.5174660382589411E-3</v>
      </c>
      <c r="CL99" s="286">
        <v>5.2317389383113363E-3</v>
      </c>
      <c r="CM99" s="286">
        <v>2.6610853960078371E-2</v>
      </c>
      <c r="CN99" s="286">
        <v>8.8659427670098132E-3</v>
      </c>
      <c r="CO99" s="286">
        <v>8.3316438611059419E-4</v>
      </c>
      <c r="CP99" s="286">
        <v>4.2917725156520464E-3</v>
      </c>
      <c r="CQ99" s="286">
        <v>8.3149395701970705E-3</v>
      </c>
      <c r="CR99" s="286">
        <v>5.6694941211033946E-2</v>
      </c>
      <c r="CS99" s="286">
        <v>1.1600915431560593E-2</v>
      </c>
      <c r="CT99" s="286">
        <v>1.4243133111983097E-3</v>
      </c>
      <c r="CU99" s="286">
        <v>2.3753340535622905E-2</v>
      </c>
      <c r="CV99" s="286">
        <v>5.3427848101265822E-2</v>
      </c>
      <c r="CW99" s="286">
        <v>1.4086968871021482E-2</v>
      </c>
      <c r="CX99" s="286">
        <v>9.7716546317445484E-3</v>
      </c>
      <c r="CY99" s="286">
        <v>3.9000019746845442E-3</v>
      </c>
      <c r="CZ99" s="286">
        <v>1.269411581222289E-2</v>
      </c>
      <c r="DA99" s="286">
        <v>5.2287050947167069E-3</v>
      </c>
      <c r="DB99" s="286">
        <v>1.9341532661562449E-2</v>
      </c>
      <c r="DC99" s="286">
        <v>1.2098122581569771E-2</v>
      </c>
      <c r="DD99" s="286">
        <v>1.1188801901764311E-2</v>
      </c>
      <c r="DE99" s="286">
        <v>6.857935527612932E-4</v>
      </c>
      <c r="DF99" s="286">
        <v>1.0074390868295034E-2</v>
      </c>
      <c r="DG99" s="286">
        <v>1.0336854513306433E-3</v>
      </c>
      <c r="DH99" s="286">
        <v>3.6063975898276549E-3</v>
      </c>
      <c r="DI99" s="286">
        <v>1.7515700715497787E-3</v>
      </c>
      <c r="DJ99" s="286">
        <v>1.7468228925913272E-2</v>
      </c>
      <c r="DK99" s="286">
        <v>1.8952395715688228E-2</v>
      </c>
      <c r="DL99" s="286">
        <v>1.9568789812615772E-3</v>
      </c>
      <c r="DM99" s="286">
        <v>0</v>
      </c>
      <c r="DN99" s="286">
        <v>0</v>
      </c>
      <c r="DO99" s="286">
        <v>0</v>
      </c>
      <c r="DP99" s="286">
        <v>0</v>
      </c>
      <c r="DQ99" s="286">
        <v>9.3497728923801829E-2</v>
      </c>
      <c r="DR99" s="286">
        <v>4.9860329973578374E-3</v>
      </c>
      <c r="DS99" s="286">
        <v>3.7971648699611426E-3</v>
      </c>
      <c r="DT99" s="286">
        <v>8.220817741182351E-7</v>
      </c>
      <c r="DU99" s="286">
        <v>0</v>
      </c>
      <c r="DV99" s="286">
        <v>1.568829502016185E-3</v>
      </c>
      <c r="DW99" s="286">
        <v>9.0694347680904299E-5</v>
      </c>
      <c r="DX99" s="286">
        <v>7.1917499354686224E-4</v>
      </c>
      <c r="DY99" s="286">
        <v>1.1198488204092448E-3</v>
      </c>
      <c r="DZ99" s="286">
        <v>1.5601289544088879E-3</v>
      </c>
      <c r="EA99" s="286">
        <v>0</v>
      </c>
      <c r="EB99" s="286">
        <v>0</v>
      </c>
      <c r="EC99" s="286">
        <v>0</v>
      </c>
      <c r="ED99" s="286" t="s">
        <v>1</v>
      </c>
      <c r="EE99" s="286" t="s">
        <v>1</v>
      </c>
      <c r="EF99" s="286" t="s">
        <v>1</v>
      </c>
      <c r="EG99" s="286" t="s">
        <v>1</v>
      </c>
      <c r="EH99" s="286" t="s">
        <v>1</v>
      </c>
      <c r="EI99" s="286" t="s">
        <v>1</v>
      </c>
      <c r="EJ99" s="286" t="s">
        <v>1</v>
      </c>
      <c r="EK99" s="286" t="s">
        <v>1</v>
      </c>
      <c r="EL99" s="286" t="s">
        <v>1</v>
      </c>
      <c r="EM99" s="286" t="s">
        <v>1</v>
      </c>
      <c r="EN99" s="286" t="s">
        <v>1</v>
      </c>
      <c r="EO99" s="286" t="s">
        <v>1</v>
      </c>
      <c r="EP99" s="286" t="s">
        <v>1</v>
      </c>
      <c r="EQ99" s="286" t="s">
        <v>1</v>
      </c>
      <c r="ER99" s="286" t="s">
        <v>1</v>
      </c>
      <c r="ES99" s="286" t="s">
        <v>1</v>
      </c>
      <c r="ET99" s="286" t="s">
        <v>1</v>
      </c>
      <c r="EU99" s="286" t="s">
        <v>1</v>
      </c>
      <c r="EV99" s="286" t="s">
        <v>1</v>
      </c>
      <c r="EW99" s="286" t="s">
        <v>1</v>
      </c>
      <c r="EX99" s="286" t="s">
        <v>1</v>
      </c>
      <c r="EY99" s="286" t="s">
        <v>1</v>
      </c>
      <c r="EZ99" s="286" t="s">
        <v>1</v>
      </c>
      <c r="FA99" s="286" t="s">
        <v>1</v>
      </c>
      <c r="FB99" s="286" t="s">
        <v>1</v>
      </c>
      <c r="FC99" s="286" t="s">
        <v>1</v>
      </c>
      <c r="FD99" s="286" t="s">
        <v>1</v>
      </c>
      <c r="FE99" s="286" t="s">
        <v>1</v>
      </c>
      <c r="FF99" s="286" t="s">
        <v>1</v>
      </c>
      <c r="FG99" s="286" t="s">
        <v>1</v>
      </c>
      <c r="FH99" s="286" t="s">
        <v>1</v>
      </c>
      <c r="FI99" s="286" t="s">
        <v>1</v>
      </c>
      <c r="FJ99" s="286" t="s">
        <v>1</v>
      </c>
      <c r="FK99" s="286" t="s">
        <v>1</v>
      </c>
      <c r="FL99" s="286" t="s">
        <v>1</v>
      </c>
      <c r="FM99" s="286" t="s">
        <v>1</v>
      </c>
      <c r="FN99" s="286" t="s">
        <v>1</v>
      </c>
      <c r="FO99" s="286" t="s">
        <v>1</v>
      </c>
      <c r="FP99" s="286" t="s">
        <v>1</v>
      </c>
      <c r="FQ99" s="286" t="s">
        <v>1</v>
      </c>
      <c r="FR99" s="286" t="s">
        <v>1</v>
      </c>
      <c r="FS99" s="286" t="s">
        <v>1</v>
      </c>
      <c r="FT99" s="286" t="s">
        <v>1</v>
      </c>
      <c r="FU99" s="286" t="s">
        <v>1</v>
      </c>
      <c r="FV99" s="286" t="s">
        <v>1</v>
      </c>
      <c r="FW99" s="286" t="s">
        <v>1</v>
      </c>
      <c r="FX99" s="286" t="s">
        <v>1</v>
      </c>
      <c r="FY99" s="286" t="s">
        <v>1</v>
      </c>
      <c r="FZ99" s="286" t="s">
        <v>1</v>
      </c>
      <c r="GA99" s="286" t="s">
        <v>1</v>
      </c>
      <c r="GB99" s="286" t="s">
        <v>1</v>
      </c>
      <c r="GC99" s="286" t="s">
        <v>1</v>
      </c>
      <c r="GD99" s="286" t="s">
        <v>1</v>
      </c>
      <c r="GE99" s="286" t="s">
        <v>1</v>
      </c>
      <c r="GF99" s="286" t="s">
        <v>1</v>
      </c>
      <c r="GG99" s="286" t="s">
        <v>1</v>
      </c>
      <c r="GH99" s="286" t="s">
        <v>1</v>
      </c>
      <c r="GI99" s="286" t="s">
        <v>1</v>
      </c>
      <c r="GJ99" s="286" t="s">
        <v>1</v>
      </c>
      <c r="GK99" s="286" t="s">
        <v>1</v>
      </c>
      <c r="GL99" s="286" t="s">
        <v>1</v>
      </c>
      <c r="GM99" s="286" t="s">
        <v>1</v>
      </c>
      <c r="GN99" s="286" t="s">
        <v>1</v>
      </c>
      <c r="GO99" s="286" t="s">
        <v>1</v>
      </c>
      <c r="GP99" s="286" t="s">
        <v>1</v>
      </c>
      <c r="GQ99" s="286" t="s">
        <v>1</v>
      </c>
      <c r="GR99" s="286" t="s">
        <v>1</v>
      </c>
      <c r="GS99" s="286" t="s">
        <v>1</v>
      </c>
      <c r="GT99" s="286" t="s">
        <v>1</v>
      </c>
      <c r="GU99" s="286" t="s">
        <v>1</v>
      </c>
      <c r="GV99" s="286" t="s">
        <v>1</v>
      </c>
      <c r="GW99" s="286" t="s">
        <v>1</v>
      </c>
      <c r="GX99" s="286" t="s">
        <v>1</v>
      </c>
      <c r="GY99" s="286" t="s">
        <v>1</v>
      </c>
      <c r="GZ99" s="286" t="s">
        <v>1</v>
      </c>
      <c r="HA99" s="286" t="s">
        <v>1</v>
      </c>
      <c r="HB99" s="286" t="s">
        <v>1</v>
      </c>
      <c r="HC99" s="286" t="s">
        <v>1</v>
      </c>
      <c r="HD99" s="286"/>
      <c r="HE99" s="286"/>
      <c r="HF99" s="286"/>
      <c r="HG99" s="286"/>
      <c r="HH99" s="286"/>
      <c r="HI99" s="286"/>
      <c r="HJ99" s="286"/>
      <c r="HK99" s="286"/>
      <c r="HL99" s="286"/>
      <c r="HM99" s="286"/>
      <c r="HN99" s="286"/>
      <c r="HO99" s="286"/>
      <c r="HP99" s="286"/>
      <c r="HQ99" s="286"/>
      <c r="HR99" s="286"/>
      <c r="HS99" s="286"/>
      <c r="HT99" s="286"/>
      <c r="HU99" s="286"/>
      <c r="HV99" s="286"/>
      <c r="HW99" s="286"/>
    </row>
    <row r="100" spans="1:231" hidden="1">
      <c r="A100" s="39" t="s">
        <v>321</v>
      </c>
      <c r="B100" s="286">
        <v>1.6056873912815828E-3</v>
      </c>
      <c r="C100" s="286">
        <v>1.3416134512859569E-3</v>
      </c>
      <c r="D100" s="286">
        <v>3.2756876535478587E-4</v>
      </c>
      <c r="E100" s="286">
        <v>5.8145525738595384E-4</v>
      </c>
      <c r="F100" s="286">
        <v>4.5393224106771651E-4</v>
      </c>
      <c r="G100" s="286">
        <v>2.070652483076398E-3</v>
      </c>
      <c r="H100" s="286">
        <v>9.7632244848776962E-3</v>
      </c>
      <c r="I100" s="286">
        <v>2.3261723261723263E-2</v>
      </c>
      <c r="J100" s="286">
        <v>5.2538597689110449E-2</v>
      </c>
      <c r="K100" s="286">
        <v>4.0234939380614357E-2</v>
      </c>
      <c r="L100" s="286">
        <v>2.4782304462758514E-4</v>
      </c>
      <c r="M100" s="286">
        <v>0</v>
      </c>
      <c r="N100" s="286">
        <v>2.0972882279427982E-4</v>
      </c>
      <c r="O100" s="286">
        <v>5.8442317432693934E-5</v>
      </c>
      <c r="P100" s="286">
        <v>1.6961697403318325E-4</v>
      </c>
      <c r="Q100" s="286">
        <v>1.4662095100604529E-4</v>
      </c>
      <c r="R100" s="286">
        <v>9.2539277782347623E-5</v>
      </c>
      <c r="S100" s="286">
        <v>0</v>
      </c>
      <c r="T100" s="286">
        <v>5.5648532115386198E-5</v>
      </c>
      <c r="U100" s="286">
        <v>2.2901354297928341E-4</v>
      </c>
      <c r="V100" s="286">
        <v>0</v>
      </c>
      <c r="W100" s="286">
        <v>3.6259520472538579E-4</v>
      </c>
      <c r="X100" s="286">
        <v>5.0973249238799475E-5</v>
      </c>
      <c r="Y100" s="286">
        <v>9.0950208448045312E-5</v>
      </c>
      <c r="Z100" s="286">
        <v>3.5314595863577308E-3</v>
      </c>
      <c r="AA100" s="286">
        <v>4.7148677232138205E-4</v>
      </c>
      <c r="AB100" s="286">
        <v>2.6039121511246387E-3</v>
      </c>
      <c r="AC100" s="286">
        <v>1.1203627010767689E-3</v>
      </c>
      <c r="AD100" s="286">
        <v>6.1304955513692629E-4</v>
      </c>
      <c r="AE100" s="286">
        <v>8.5987366471541491E-4</v>
      </c>
      <c r="AF100" s="286">
        <v>1.4350754446212179E-3</v>
      </c>
      <c r="AG100" s="286">
        <v>4.1236981580814895E-4</v>
      </c>
      <c r="AH100" s="286">
        <v>3.4833162779681921E-3</v>
      </c>
      <c r="AI100" s="286">
        <v>1.0353149499478772E-3</v>
      </c>
      <c r="AJ100" s="286">
        <v>5.9107014464215152E-4</v>
      </c>
      <c r="AK100" s="286">
        <v>1.7387394139249043E-2</v>
      </c>
      <c r="AL100" s="286">
        <v>8.1969676027475458E-3</v>
      </c>
      <c r="AM100" s="286">
        <v>4.5402756555106335E-3</v>
      </c>
      <c r="AN100" s="286">
        <v>4.2674566105249268E-3</v>
      </c>
      <c r="AO100" s="286">
        <v>9.4886136636036754E-3</v>
      </c>
      <c r="AP100" s="286">
        <v>4.9259381666316134E-3</v>
      </c>
      <c r="AQ100" s="286">
        <v>7.7502940737918125E-3</v>
      </c>
      <c r="AR100" s="286">
        <v>6.6901717345988192E-3</v>
      </c>
      <c r="AS100" s="286">
        <v>1.2991187421316263E-3</v>
      </c>
      <c r="AT100" s="286">
        <v>6.6183894006057505E-3</v>
      </c>
      <c r="AU100" s="286">
        <v>4.9598262064118335E-3</v>
      </c>
      <c r="AV100" s="286">
        <v>0</v>
      </c>
      <c r="AW100" s="286">
        <v>1.6679417960832376E-3</v>
      </c>
      <c r="AX100" s="286">
        <v>3.0036869901917521E-3</v>
      </c>
      <c r="AY100" s="286">
        <v>1.1576307158016593E-3</v>
      </c>
      <c r="AZ100" s="286">
        <v>1.4722178249168909E-3</v>
      </c>
      <c r="BA100" s="286">
        <v>1.3728094796107225E-3</v>
      </c>
      <c r="BB100" s="286">
        <v>1.8638336271495484E-2</v>
      </c>
      <c r="BC100" s="286">
        <v>7.7977222572509454E-3</v>
      </c>
      <c r="BD100" s="286">
        <v>6.1646212066197061E-3</v>
      </c>
      <c r="BE100" s="286">
        <v>1.700343914471877E-2</v>
      </c>
      <c r="BF100" s="286">
        <v>1.1367235614992081E-2</v>
      </c>
      <c r="BG100" s="286">
        <v>8.3481818781759392E-4</v>
      </c>
      <c r="BH100" s="286">
        <v>1.2509623822932426E-2</v>
      </c>
      <c r="BI100" s="286">
        <v>1.9618684121350477E-3</v>
      </c>
      <c r="BJ100" s="286">
        <v>2.6668732745860025E-3</v>
      </c>
      <c r="BK100" s="286">
        <v>1.9611766006623248E-3</v>
      </c>
      <c r="BL100" s="286">
        <v>2.1303339692368816E-3</v>
      </c>
      <c r="BM100" s="286">
        <v>3.8666874895162736E-3</v>
      </c>
      <c r="BN100" s="286">
        <v>4.3113012538782249E-3</v>
      </c>
      <c r="BO100" s="286">
        <v>1.3631567841316734E-3</v>
      </c>
      <c r="BP100" s="286">
        <v>2.2041291257876433E-2</v>
      </c>
      <c r="BQ100" s="286">
        <v>2.6106325133479643E-3</v>
      </c>
      <c r="BR100" s="286">
        <v>1.6780493291669158E-2</v>
      </c>
      <c r="BS100" s="286">
        <v>1.7632914774245259E-3</v>
      </c>
      <c r="BT100" s="286">
        <v>3.2172590664226612E-2</v>
      </c>
      <c r="BU100" s="286">
        <v>9.4957463335674525E-3</v>
      </c>
      <c r="BV100" s="286">
        <v>5.5895907674336311E-2</v>
      </c>
      <c r="BW100" s="286">
        <v>6.8255085326539584E-3</v>
      </c>
      <c r="BX100" s="286">
        <v>3.7351648624491013E-3</v>
      </c>
      <c r="BY100" s="286">
        <v>4.7580114463477378E-3</v>
      </c>
      <c r="BZ100" s="286">
        <v>3.6087899056900928E-2</v>
      </c>
      <c r="CA100" s="286">
        <v>1.7245461076280041E-2</v>
      </c>
      <c r="CB100" s="286">
        <v>3.8896603231806139E-2</v>
      </c>
      <c r="CC100" s="286">
        <v>1.378822374467374E-2</v>
      </c>
      <c r="CD100" s="286">
        <v>7.4748980695717787E-3</v>
      </c>
      <c r="CE100" s="286">
        <v>4.6026953383901614E-4</v>
      </c>
      <c r="CF100" s="286">
        <v>2.9087053947907379E-2</v>
      </c>
      <c r="CG100" s="286">
        <v>9.4957463335674525E-3</v>
      </c>
      <c r="CH100" s="286">
        <v>1.0969750453498064E-3</v>
      </c>
      <c r="CI100" s="286">
        <v>1.3806070726528036E-2</v>
      </c>
      <c r="CJ100" s="286">
        <v>3.6403457257546339E-2</v>
      </c>
      <c r="CK100" s="286">
        <v>7.982164310137695E-3</v>
      </c>
      <c r="CL100" s="286">
        <v>4.2389591549178346E-2</v>
      </c>
      <c r="CM100" s="286">
        <v>3.2212801273111507E-3</v>
      </c>
      <c r="CN100" s="286">
        <v>3.9119829941032993E-3</v>
      </c>
      <c r="CO100" s="286">
        <v>4.4477092145203886E-3</v>
      </c>
      <c r="CP100" s="286">
        <v>4.2815702038081832E-3</v>
      </c>
      <c r="CQ100" s="286">
        <v>1.6608309906749014E-2</v>
      </c>
      <c r="CR100" s="286">
        <v>6.6790016189624884E-3</v>
      </c>
      <c r="CS100" s="286">
        <v>2.5795553618134265E-2</v>
      </c>
      <c r="CT100" s="286">
        <v>3.0948158768487777E-2</v>
      </c>
      <c r="CU100" s="286">
        <v>1.8564849036219935E-2</v>
      </c>
      <c r="CV100" s="286">
        <v>7.0751054852320671E-3</v>
      </c>
      <c r="CW100" s="286">
        <v>6.7616358144387337E-2</v>
      </c>
      <c r="CX100" s="286">
        <v>0.1600565103772405</v>
      </c>
      <c r="CY100" s="286">
        <v>3.2829130546395214E-3</v>
      </c>
      <c r="CZ100" s="286">
        <v>1.3646592250963617E-3</v>
      </c>
      <c r="DA100" s="286">
        <v>9.4829491881747354E-3</v>
      </c>
      <c r="DB100" s="286">
        <v>4.4972190547113173E-3</v>
      </c>
      <c r="DC100" s="286">
        <v>1.1536807910953996E-2</v>
      </c>
      <c r="DD100" s="286">
        <v>1.1288405479524825E-3</v>
      </c>
      <c r="DE100" s="286">
        <v>2.3802101801377044E-2</v>
      </c>
      <c r="DF100" s="286">
        <v>3.4767189711773033E-2</v>
      </c>
      <c r="DG100" s="286">
        <v>2.9559776941560502E-3</v>
      </c>
      <c r="DH100" s="286">
        <v>8.979073442322745E-4</v>
      </c>
      <c r="DI100" s="286">
        <v>2.5431660339730244E-3</v>
      </c>
      <c r="DJ100" s="286">
        <v>2.9439743821639837E-2</v>
      </c>
      <c r="DK100" s="286">
        <v>6.5364542964915003E-3</v>
      </c>
      <c r="DL100" s="286">
        <v>1.1265119358004332E-3</v>
      </c>
      <c r="DM100" s="286">
        <v>4.0000000000000002E-4</v>
      </c>
      <c r="DN100" s="286">
        <v>1.6042486447813765E-3</v>
      </c>
      <c r="DO100" s="286">
        <v>2.642880740006607E-3</v>
      </c>
      <c r="DP100" s="286">
        <v>2.1584645015607358E-4</v>
      </c>
      <c r="DQ100" s="286">
        <v>8.193866396898572E-2</v>
      </c>
      <c r="DR100" s="286">
        <v>4.7445954498287618E-3</v>
      </c>
      <c r="DS100" s="286">
        <v>1.8927506118014501E-2</v>
      </c>
      <c r="DT100" s="286">
        <v>3.4897371311319082E-4</v>
      </c>
      <c r="DU100" s="286">
        <v>0.1171</v>
      </c>
      <c r="DV100" s="286">
        <v>5.6011995298139309E-3</v>
      </c>
      <c r="DW100" s="286">
        <v>2.2013991664364954E-3</v>
      </c>
      <c r="DX100" s="286">
        <v>2.7787366777691737E-3</v>
      </c>
      <c r="DY100" s="286">
        <v>6.3278957340758999E-3</v>
      </c>
      <c r="DZ100" s="286">
        <v>4.4664785573682577E-3</v>
      </c>
      <c r="EA100" s="286">
        <v>7.3486276974649073E-2</v>
      </c>
      <c r="EB100" s="286">
        <v>3.0067838293404071E-2</v>
      </c>
      <c r="EC100" s="286">
        <v>1.6136004478680206E-2</v>
      </c>
      <c r="ED100" s="286" t="s">
        <v>1</v>
      </c>
      <c r="EE100" s="286" t="s">
        <v>1</v>
      </c>
      <c r="EF100" s="286" t="s">
        <v>1</v>
      </c>
      <c r="EG100" s="286" t="s">
        <v>1</v>
      </c>
      <c r="EH100" s="286" t="s">
        <v>1</v>
      </c>
      <c r="EI100" s="286" t="s">
        <v>1</v>
      </c>
      <c r="EJ100" s="286" t="s">
        <v>1</v>
      </c>
      <c r="EK100" s="286" t="s">
        <v>1</v>
      </c>
      <c r="EL100" s="286" t="s">
        <v>1</v>
      </c>
      <c r="EM100" s="286" t="s">
        <v>1</v>
      </c>
      <c r="EN100" s="286" t="s">
        <v>1</v>
      </c>
      <c r="EO100" s="286" t="s">
        <v>1</v>
      </c>
      <c r="EP100" s="286" t="s">
        <v>1</v>
      </c>
      <c r="EQ100" s="286" t="s">
        <v>1</v>
      </c>
      <c r="ER100" s="286" t="s">
        <v>1</v>
      </c>
      <c r="ES100" s="286" t="s">
        <v>1</v>
      </c>
      <c r="ET100" s="286" t="s">
        <v>1</v>
      </c>
      <c r="EU100" s="286" t="s">
        <v>1</v>
      </c>
      <c r="EV100" s="286" t="s">
        <v>1</v>
      </c>
      <c r="EW100" s="286" t="s">
        <v>1</v>
      </c>
      <c r="EX100" s="286" t="s">
        <v>1</v>
      </c>
      <c r="EY100" s="286" t="s">
        <v>1</v>
      </c>
      <c r="EZ100" s="286" t="s">
        <v>1</v>
      </c>
      <c r="FA100" s="286" t="s">
        <v>1</v>
      </c>
      <c r="FB100" s="286" t="s">
        <v>1</v>
      </c>
      <c r="FC100" s="286" t="s">
        <v>1</v>
      </c>
      <c r="FD100" s="286" t="s">
        <v>1</v>
      </c>
      <c r="FE100" s="286" t="s">
        <v>1</v>
      </c>
      <c r="FF100" s="286" t="s">
        <v>1</v>
      </c>
      <c r="FG100" s="286" t="s">
        <v>1</v>
      </c>
      <c r="FH100" s="286" t="s">
        <v>1</v>
      </c>
      <c r="FI100" s="286" t="s">
        <v>1</v>
      </c>
      <c r="FJ100" s="286" t="s">
        <v>1</v>
      </c>
      <c r="FK100" s="286" t="s">
        <v>1</v>
      </c>
      <c r="FL100" s="286" t="s">
        <v>1</v>
      </c>
      <c r="FM100" s="286" t="s">
        <v>1</v>
      </c>
      <c r="FN100" s="286" t="s">
        <v>1</v>
      </c>
      <c r="FO100" s="286" t="s">
        <v>1</v>
      </c>
      <c r="FP100" s="286" t="s">
        <v>1</v>
      </c>
      <c r="FQ100" s="286" t="s">
        <v>1</v>
      </c>
      <c r="FR100" s="286" t="s">
        <v>1</v>
      </c>
      <c r="FS100" s="286" t="s">
        <v>1</v>
      </c>
      <c r="FT100" s="286" t="s">
        <v>1</v>
      </c>
      <c r="FU100" s="286" t="s">
        <v>1</v>
      </c>
      <c r="FV100" s="286" t="s">
        <v>1</v>
      </c>
      <c r="FW100" s="286" t="s">
        <v>1</v>
      </c>
      <c r="FX100" s="286" t="s">
        <v>1</v>
      </c>
      <c r="FY100" s="286" t="s">
        <v>1</v>
      </c>
      <c r="FZ100" s="286" t="s">
        <v>1</v>
      </c>
      <c r="GA100" s="286" t="s">
        <v>1</v>
      </c>
      <c r="GB100" s="286" t="s">
        <v>1</v>
      </c>
      <c r="GC100" s="286" t="s">
        <v>1</v>
      </c>
      <c r="GD100" s="286" t="s">
        <v>1</v>
      </c>
      <c r="GE100" s="286" t="s">
        <v>1</v>
      </c>
      <c r="GF100" s="286" t="s">
        <v>1</v>
      </c>
      <c r="GG100" s="286" t="s">
        <v>1</v>
      </c>
      <c r="GH100" s="286" t="s">
        <v>1</v>
      </c>
      <c r="GI100" s="286" t="s">
        <v>1</v>
      </c>
      <c r="GJ100" s="286" t="s">
        <v>1</v>
      </c>
      <c r="GK100" s="286" t="s">
        <v>1</v>
      </c>
      <c r="GL100" s="286" t="s">
        <v>1</v>
      </c>
      <c r="GM100" s="286" t="s">
        <v>1</v>
      </c>
      <c r="GN100" s="286" t="s">
        <v>1</v>
      </c>
      <c r="GO100" s="286" t="s">
        <v>1</v>
      </c>
      <c r="GP100" s="286" t="s">
        <v>1</v>
      </c>
      <c r="GQ100" s="286" t="s">
        <v>1</v>
      </c>
      <c r="GR100" s="286" t="s">
        <v>1</v>
      </c>
      <c r="GS100" s="286" t="s">
        <v>1</v>
      </c>
      <c r="GT100" s="286" t="s">
        <v>1</v>
      </c>
      <c r="GU100" s="286" t="s">
        <v>1</v>
      </c>
      <c r="GV100" s="286" t="s">
        <v>1</v>
      </c>
      <c r="GW100" s="286" t="s">
        <v>1</v>
      </c>
      <c r="GX100" s="286" t="s">
        <v>1</v>
      </c>
      <c r="GY100" s="286" t="s">
        <v>1</v>
      </c>
      <c r="GZ100" s="286" t="s">
        <v>1</v>
      </c>
      <c r="HA100" s="286" t="s">
        <v>1</v>
      </c>
      <c r="HB100" s="286" t="s">
        <v>1</v>
      </c>
      <c r="HC100" s="286" t="s">
        <v>1</v>
      </c>
      <c r="HD100" s="286"/>
      <c r="HE100" s="286"/>
      <c r="HF100" s="286"/>
      <c r="HG100" s="286"/>
      <c r="HH100" s="286"/>
      <c r="HI100" s="286"/>
      <c r="HJ100" s="286"/>
      <c r="HK100" s="286"/>
      <c r="HL100" s="286"/>
      <c r="HM100" s="286"/>
      <c r="HN100" s="286"/>
      <c r="HO100" s="286"/>
      <c r="HP100" s="286"/>
      <c r="HQ100" s="286"/>
      <c r="HR100" s="286"/>
      <c r="HS100" s="286"/>
      <c r="HT100" s="286"/>
      <c r="HU100" s="286"/>
      <c r="HV100" s="286"/>
      <c r="HW100" s="286"/>
    </row>
    <row r="101" spans="1:231" hidden="1">
      <c r="A101" s="39" t="s">
        <v>325</v>
      </c>
      <c r="B101" s="286">
        <v>0.55620196754882512</v>
      </c>
      <c r="C101" s="286">
        <v>0.51481340441736478</v>
      </c>
      <c r="D101" s="286">
        <v>0.60126932896574981</v>
      </c>
      <c r="E101" s="286">
        <v>0.69079092635390749</v>
      </c>
      <c r="F101" s="286">
        <v>0.51539975733715715</v>
      </c>
      <c r="G101" s="286">
        <v>0.74754536663063886</v>
      </c>
      <c r="H101" s="286">
        <v>0.70392517170743463</v>
      </c>
      <c r="I101" s="286">
        <v>0.66427581427581428</v>
      </c>
      <c r="J101" s="286">
        <v>0.59283664012833859</v>
      </c>
      <c r="K101" s="286">
        <v>0.63477156677106428</v>
      </c>
      <c r="L101" s="286">
        <v>0.73563598196236979</v>
      </c>
      <c r="M101" s="286">
        <v>0.71195160429668469</v>
      </c>
      <c r="N101" s="286">
        <v>0.76939883503206474</v>
      </c>
      <c r="O101" s="286">
        <v>0.72606323273215057</v>
      </c>
      <c r="P101" s="286">
        <v>0.70340159131561097</v>
      </c>
      <c r="Q101" s="286">
        <v>0.65325272940539569</v>
      </c>
      <c r="R101" s="286">
        <v>0.64699607222176525</v>
      </c>
      <c r="S101" s="286">
        <v>0.66239632884318056</v>
      </c>
      <c r="T101" s="286">
        <v>0.7134801355350916</v>
      </c>
      <c r="U101" s="286">
        <v>0.60601606750416093</v>
      </c>
      <c r="V101" s="286">
        <v>0.7424005541262616</v>
      </c>
      <c r="W101" s="286">
        <v>0.76429996580708437</v>
      </c>
      <c r="X101" s="286">
        <v>0.68010038331883427</v>
      </c>
      <c r="Y101" s="286">
        <v>0.63661950365767328</v>
      </c>
      <c r="Z101" s="286">
        <v>0.71583789396591946</v>
      </c>
      <c r="AA101" s="286">
        <v>0.7208694111885634</v>
      </c>
      <c r="AB101" s="286">
        <v>0.79385811820225349</v>
      </c>
      <c r="AC101" s="286">
        <v>0.68842146562622608</v>
      </c>
      <c r="AD101" s="286">
        <v>0.77329320212047226</v>
      </c>
      <c r="AE101" s="286">
        <v>0.8132337864206105</v>
      </c>
      <c r="AF101" s="286">
        <v>0.70535104329526332</v>
      </c>
      <c r="AG101" s="286">
        <v>0.74805962420003458</v>
      </c>
      <c r="AH101" s="286">
        <v>0.72364052354757558</v>
      </c>
      <c r="AI101" s="286">
        <v>0.70186142487897529</v>
      </c>
      <c r="AJ101" s="286">
        <v>0.79535046411151633</v>
      </c>
      <c r="AK101" s="286">
        <v>0.74082059737459571</v>
      </c>
      <c r="AL101" s="286">
        <v>0.70107209605596055</v>
      </c>
      <c r="AM101" s="286">
        <v>0.76064002072941639</v>
      </c>
      <c r="AN101" s="286">
        <v>0.44297959393170605</v>
      </c>
      <c r="AO101" s="286">
        <v>0.72158104152567937</v>
      </c>
      <c r="AP101" s="286">
        <v>0.60713277048342995</v>
      </c>
      <c r="AQ101" s="286">
        <v>0.68491857055285876</v>
      </c>
      <c r="AR101" s="286">
        <v>0.71177328192295963</v>
      </c>
      <c r="AS101" s="286">
        <v>0.82423300857394022</v>
      </c>
      <c r="AT101" s="286">
        <v>0.7419451334272289</v>
      </c>
      <c r="AU101" s="286">
        <v>0.68369726690414201</v>
      </c>
      <c r="AV101" s="286">
        <v>0.54951125426014003</v>
      </c>
      <c r="AW101" s="286">
        <v>0.74888954961945542</v>
      </c>
      <c r="AX101" s="286">
        <v>0.76269805116232725</v>
      </c>
      <c r="AY101" s="286">
        <v>0.79380554073838683</v>
      </c>
      <c r="AZ101" s="286">
        <v>0.7550577805920532</v>
      </c>
      <c r="BA101" s="286">
        <v>0.82363566636839092</v>
      </c>
      <c r="BB101" s="286">
        <v>0.71002897849637425</v>
      </c>
      <c r="BC101" s="286">
        <v>0.63516708701134927</v>
      </c>
      <c r="BD101" s="286">
        <v>0.66615025860747334</v>
      </c>
      <c r="BE101" s="286">
        <v>0.74797002560130099</v>
      </c>
      <c r="BF101" s="286">
        <v>0.57038535984515226</v>
      </c>
      <c r="BG101" s="286">
        <v>0.64283640203260084</v>
      </c>
      <c r="BH101" s="286">
        <v>0.6583340960605587</v>
      </c>
      <c r="BI101" s="286">
        <v>0.69719155564274971</v>
      </c>
      <c r="BJ101" s="286">
        <v>0.75504320416260584</v>
      </c>
      <c r="BK101" s="286">
        <v>0.62619184255832194</v>
      </c>
      <c r="BL101" s="286">
        <v>0.79397410034489491</v>
      </c>
      <c r="BM101" s="286">
        <v>0.75304967984868731</v>
      </c>
      <c r="BN101" s="286">
        <v>0.77259686316338572</v>
      </c>
      <c r="BO101" s="286">
        <v>0.75586199620173034</v>
      </c>
      <c r="BP101" s="286">
        <v>0.55744946685063557</v>
      </c>
      <c r="BQ101" s="286">
        <v>0.69324249074650335</v>
      </c>
      <c r="BR101" s="286">
        <v>0.66372580378703461</v>
      </c>
      <c r="BS101" s="286">
        <v>0.72351589633983437</v>
      </c>
      <c r="BT101" s="286">
        <v>0.68387761940356218</v>
      </c>
      <c r="BU101" s="286">
        <v>0.75078026522040453</v>
      </c>
      <c r="BV101" s="286">
        <v>0.73367269068600494</v>
      </c>
      <c r="BW101" s="286">
        <v>0.72584258613324648</v>
      </c>
      <c r="BX101" s="286">
        <v>0.74462924570463795</v>
      </c>
      <c r="BY101" s="286">
        <v>0.65925977625780208</v>
      </c>
      <c r="BZ101" s="286">
        <v>0.59692983268792499</v>
      </c>
      <c r="CA101" s="286">
        <v>0.47865032327586204</v>
      </c>
      <c r="CB101" s="286">
        <v>0.60035312757186721</v>
      </c>
      <c r="CC101" s="286">
        <v>0.70753091319241379</v>
      </c>
      <c r="CD101" s="286">
        <v>0.83440453084730659</v>
      </c>
      <c r="CE101" s="286">
        <v>0.74513166338779413</v>
      </c>
      <c r="CF101" s="286">
        <v>0.73457822326096911</v>
      </c>
      <c r="CG101" s="286">
        <v>0.75078026522040453</v>
      </c>
      <c r="CH101" s="286">
        <v>0.58244778643918227</v>
      </c>
      <c r="CI101" s="286">
        <v>0.64893134438257283</v>
      </c>
      <c r="CJ101" s="286">
        <v>0.7307671049267993</v>
      </c>
      <c r="CK101" s="286">
        <v>0.79990296645411696</v>
      </c>
      <c r="CL101" s="286">
        <v>0.39146955586496696</v>
      </c>
      <c r="CM101" s="286">
        <v>0.75076147126515458</v>
      </c>
      <c r="CN101" s="286">
        <v>0.74957302455304675</v>
      </c>
      <c r="CO101" s="286">
        <v>0.8995259294643031</v>
      </c>
      <c r="CP101" s="286">
        <v>0.7916075782772376</v>
      </c>
      <c r="CQ101" s="286">
        <v>0.79102288495689743</v>
      </c>
      <c r="CR101" s="286">
        <v>0.59219960119765724</v>
      </c>
      <c r="CS101" s="286">
        <v>0.68221447253705314</v>
      </c>
      <c r="CT101" s="286">
        <v>0.62329742680350131</v>
      </c>
      <c r="CU101" s="286">
        <v>0.67015409109000967</v>
      </c>
      <c r="CV101" s="286">
        <v>0.62150886075949363</v>
      </c>
      <c r="CW101" s="286">
        <v>0.48638004773947574</v>
      </c>
      <c r="CX101" s="286">
        <v>0.24256840816487735</v>
      </c>
      <c r="CY101" s="286">
        <v>0.8242111135246144</v>
      </c>
      <c r="CZ101" s="286">
        <v>0.8094657219882806</v>
      </c>
      <c r="DA101" s="286">
        <v>0.68786344914080511</v>
      </c>
      <c r="DB101" s="286">
        <v>0.65477298643271042</v>
      </c>
      <c r="DC101" s="286">
        <v>0.77038647112215164</v>
      </c>
      <c r="DD101" s="286">
        <v>0.88958279381395378</v>
      </c>
      <c r="DE101" s="286">
        <v>0.6193105436862183</v>
      </c>
      <c r="DF101" s="286">
        <v>0.58226478029093753</v>
      </c>
      <c r="DG101" s="286">
        <v>0.90818107630230771</v>
      </c>
      <c r="DH101" s="286">
        <v>0.85673504349238694</v>
      </c>
      <c r="DI101" s="286">
        <v>0.88312807235449509</v>
      </c>
      <c r="DJ101" s="286">
        <v>0.73475423893455527</v>
      </c>
      <c r="DK101" s="286">
        <v>0.73251101711805477</v>
      </c>
      <c r="DL101" s="286">
        <v>0.81659921144164493</v>
      </c>
      <c r="DM101" s="286">
        <v>0.96299999999999997</v>
      </c>
      <c r="DN101" s="286">
        <v>0.95309017363308657</v>
      </c>
      <c r="DO101" s="286">
        <v>0.6891108676878851</v>
      </c>
      <c r="DP101" s="286">
        <v>0.94602870204334644</v>
      </c>
      <c r="DQ101" s="286">
        <v>0.41735523162261434</v>
      </c>
      <c r="DR101" s="286">
        <v>0.83379469406730122</v>
      </c>
      <c r="DS101" s="286">
        <v>0.49035697237659753</v>
      </c>
      <c r="DT101" s="286">
        <v>0.50971166303854576</v>
      </c>
      <c r="DU101" s="286">
        <v>0.56320000000000003</v>
      </c>
      <c r="DV101" s="286">
        <v>0.54350609483319812</v>
      </c>
      <c r="DW101" s="286">
        <v>0.55580381988102545</v>
      </c>
      <c r="DX101" s="286">
        <v>0.52097580773070351</v>
      </c>
      <c r="DY101" s="286">
        <v>0.52480040194573729</v>
      </c>
      <c r="DZ101" s="286">
        <v>0.5407711668667613</v>
      </c>
      <c r="EA101" s="286">
        <v>0.76284132970179486</v>
      </c>
      <c r="EB101" s="286">
        <v>0.678928679985631</v>
      </c>
      <c r="EC101" s="286">
        <v>0.80489040697880421</v>
      </c>
      <c r="ED101" s="286" t="s">
        <v>1</v>
      </c>
      <c r="EE101" s="286" t="s">
        <v>1</v>
      </c>
      <c r="EF101" s="286" t="s">
        <v>1</v>
      </c>
      <c r="EG101" s="286" t="s">
        <v>1</v>
      </c>
      <c r="EH101" s="286" t="s">
        <v>1</v>
      </c>
      <c r="EI101" s="286" t="s">
        <v>1</v>
      </c>
      <c r="EJ101" s="286" t="s">
        <v>1</v>
      </c>
      <c r="EK101" s="286" t="s">
        <v>1</v>
      </c>
      <c r="EL101" s="286" t="s">
        <v>1</v>
      </c>
      <c r="EM101" s="286" t="s">
        <v>1</v>
      </c>
      <c r="EN101" s="286" t="s">
        <v>1</v>
      </c>
      <c r="EO101" s="286" t="s">
        <v>1</v>
      </c>
      <c r="EP101" s="286" t="s">
        <v>1</v>
      </c>
      <c r="EQ101" s="286" t="s">
        <v>1</v>
      </c>
      <c r="ER101" s="286" t="s">
        <v>1</v>
      </c>
      <c r="ES101" s="286" t="s">
        <v>1</v>
      </c>
      <c r="ET101" s="286" t="s">
        <v>1</v>
      </c>
      <c r="EU101" s="286" t="s">
        <v>1</v>
      </c>
      <c r="EV101" s="286" t="s">
        <v>1</v>
      </c>
      <c r="EW101" s="286" t="s">
        <v>1</v>
      </c>
      <c r="EX101" s="286" t="s">
        <v>1</v>
      </c>
      <c r="EY101" s="286" t="s">
        <v>1</v>
      </c>
      <c r="EZ101" s="286" t="s">
        <v>1</v>
      </c>
      <c r="FA101" s="286" t="s">
        <v>1</v>
      </c>
      <c r="FB101" s="286" t="s">
        <v>1</v>
      </c>
      <c r="FC101" s="286" t="s">
        <v>1</v>
      </c>
      <c r="FD101" s="286" t="s">
        <v>1</v>
      </c>
      <c r="FE101" s="286" t="s">
        <v>1</v>
      </c>
      <c r="FF101" s="286" t="s">
        <v>1</v>
      </c>
      <c r="FG101" s="286" t="s">
        <v>1</v>
      </c>
      <c r="FH101" s="286" t="s">
        <v>1</v>
      </c>
      <c r="FI101" s="286" t="s">
        <v>1</v>
      </c>
      <c r="FJ101" s="286" t="s">
        <v>1</v>
      </c>
      <c r="FK101" s="286" t="s">
        <v>1</v>
      </c>
      <c r="FL101" s="286" t="s">
        <v>1</v>
      </c>
      <c r="FM101" s="286" t="s">
        <v>1</v>
      </c>
      <c r="FN101" s="286" t="s">
        <v>1</v>
      </c>
      <c r="FO101" s="286" t="s">
        <v>1</v>
      </c>
      <c r="FP101" s="286" t="s">
        <v>1</v>
      </c>
      <c r="FQ101" s="286" t="s">
        <v>1</v>
      </c>
      <c r="FR101" s="286" t="s">
        <v>1</v>
      </c>
      <c r="FS101" s="286" t="s">
        <v>1</v>
      </c>
      <c r="FT101" s="286" t="s">
        <v>1</v>
      </c>
      <c r="FU101" s="286" t="s">
        <v>1</v>
      </c>
      <c r="FV101" s="286" t="s">
        <v>1</v>
      </c>
      <c r="FW101" s="286" t="s">
        <v>1</v>
      </c>
      <c r="FX101" s="286" t="s">
        <v>1</v>
      </c>
      <c r="FY101" s="286" t="s">
        <v>1</v>
      </c>
      <c r="FZ101" s="286" t="s">
        <v>1</v>
      </c>
      <c r="GA101" s="286" t="s">
        <v>1</v>
      </c>
      <c r="GB101" s="286" t="s">
        <v>1</v>
      </c>
      <c r="GC101" s="286" t="s">
        <v>1</v>
      </c>
      <c r="GD101" s="286" t="s">
        <v>1</v>
      </c>
      <c r="GE101" s="286" t="s">
        <v>1</v>
      </c>
      <c r="GF101" s="286" t="s">
        <v>1</v>
      </c>
      <c r="GG101" s="286" t="s">
        <v>1</v>
      </c>
      <c r="GH101" s="286" t="s">
        <v>1</v>
      </c>
      <c r="GI101" s="286" t="s">
        <v>1</v>
      </c>
      <c r="GJ101" s="286" t="s">
        <v>1</v>
      </c>
      <c r="GK101" s="286" t="s">
        <v>1</v>
      </c>
      <c r="GL101" s="286" t="s">
        <v>1</v>
      </c>
      <c r="GM101" s="286" t="s">
        <v>1</v>
      </c>
      <c r="GN101" s="286" t="s">
        <v>1</v>
      </c>
      <c r="GO101" s="286" t="s">
        <v>1</v>
      </c>
      <c r="GP101" s="286" t="s">
        <v>1</v>
      </c>
      <c r="GQ101" s="286" t="s">
        <v>1</v>
      </c>
      <c r="GR101" s="286" t="s">
        <v>1</v>
      </c>
      <c r="GS101" s="286" t="s">
        <v>1</v>
      </c>
      <c r="GT101" s="286" t="s">
        <v>1</v>
      </c>
      <c r="GU101" s="286" t="s">
        <v>1</v>
      </c>
      <c r="GV101" s="286" t="s">
        <v>1</v>
      </c>
      <c r="GW101" s="286" t="s">
        <v>1</v>
      </c>
      <c r="GX101" s="286" t="s">
        <v>1</v>
      </c>
      <c r="GY101" s="286" t="s">
        <v>1</v>
      </c>
      <c r="GZ101" s="286" t="s">
        <v>1</v>
      </c>
      <c r="HA101" s="286" t="s">
        <v>1</v>
      </c>
      <c r="HB101" s="286" t="s">
        <v>1</v>
      </c>
      <c r="HC101" s="286" t="s">
        <v>1</v>
      </c>
      <c r="HD101" s="286"/>
      <c r="HE101" s="286"/>
      <c r="HF101" s="286"/>
      <c r="HG101" s="286"/>
      <c r="HH101" s="286"/>
      <c r="HI101" s="286"/>
      <c r="HJ101" s="286"/>
      <c r="HK101" s="286"/>
      <c r="HL101" s="286"/>
      <c r="HM101" s="286"/>
      <c r="HN101" s="286"/>
      <c r="HO101" s="286"/>
      <c r="HP101" s="286"/>
      <c r="HQ101" s="286"/>
      <c r="HR101" s="286"/>
      <c r="HS101" s="286"/>
      <c r="HT101" s="286"/>
      <c r="HU101" s="286"/>
      <c r="HV101" s="286"/>
      <c r="HW101" s="286"/>
    </row>
    <row r="102" spans="1:231" hidden="1">
      <c r="A102" s="51" t="s">
        <v>323</v>
      </c>
      <c r="B102" s="288">
        <v>7.7448236943608958E-2</v>
      </c>
      <c r="C102" s="288">
        <v>0.15601382623469448</v>
      </c>
      <c r="D102" s="288">
        <v>7.1836311961077121E-2</v>
      </c>
      <c r="E102" s="288">
        <v>7.3793296336095854E-2</v>
      </c>
      <c r="F102" s="288">
        <v>0.13497060046326542</v>
      </c>
      <c r="G102" s="288">
        <v>9.7295067978838384E-2</v>
      </c>
      <c r="H102" s="288">
        <v>0.10030124111338716</v>
      </c>
      <c r="I102" s="288">
        <v>0.13932778932778933</v>
      </c>
      <c r="J102" s="288">
        <v>0.13494772987915227</v>
      </c>
      <c r="K102" s="288">
        <v>0.13367673848859854</v>
      </c>
      <c r="L102" s="288">
        <v>0.11586456227647333</v>
      </c>
      <c r="M102" s="288">
        <v>0.1312205646938728</v>
      </c>
      <c r="N102" s="288">
        <v>6.1914326856964942E-2</v>
      </c>
      <c r="O102" s="288">
        <v>8.9282235576343294E-2</v>
      </c>
      <c r="P102" s="288">
        <v>0.1215346435866643</v>
      </c>
      <c r="Q102" s="288">
        <v>0.1418771993142651</v>
      </c>
      <c r="R102" s="288">
        <v>0.11937952414246936</v>
      </c>
      <c r="S102" s="288">
        <v>0.14133607978542109</v>
      </c>
      <c r="T102" s="288">
        <v>0.10121849674765246</v>
      </c>
      <c r="U102" s="288">
        <v>7.8285000365561519E-2</v>
      </c>
      <c r="V102" s="288">
        <v>0.11525166567715549</v>
      </c>
      <c r="W102" s="288">
        <v>8.4225417735978081E-2</v>
      </c>
      <c r="X102" s="288">
        <v>0.10730038875598086</v>
      </c>
      <c r="Y102" s="288">
        <v>5.4071127979233857E-2</v>
      </c>
      <c r="Z102" s="288">
        <v>5.1607466227909564E-2</v>
      </c>
      <c r="AA102" s="288">
        <v>3.6476404822189577E-2</v>
      </c>
      <c r="AB102" s="288">
        <v>5.8174981034956184E-2</v>
      </c>
      <c r="AC102" s="288">
        <v>2.2006190330877546E-2</v>
      </c>
      <c r="AD102" s="288">
        <v>2.6026902687766532E-2</v>
      </c>
      <c r="AE102" s="288">
        <v>5.3877148306159119E-2</v>
      </c>
      <c r="AF102" s="288">
        <v>3.7603103064092397E-2</v>
      </c>
      <c r="AG102" s="288">
        <v>1.8412791775619674E-2</v>
      </c>
      <c r="AH102" s="288">
        <v>3.8039422471076632E-2</v>
      </c>
      <c r="AI102" s="288">
        <v>7.1036885772630551E-2</v>
      </c>
      <c r="AJ102" s="288">
        <v>5.6460963460529472E-2</v>
      </c>
      <c r="AK102" s="288">
        <v>0.1253668013766942</v>
      </c>
      <c r="AL102" s="288">
        <v>7.7153056134805262E-2</v>
      </c>
      <c r="AM102" s="288">
        <v>3.7827374261228751E-2</v>
      </c>
      <c r="AN102" s="288">
        <v>1.9727821324084734E-2</v>
      </c>
      <c r="AO102" s="288">
        <v>5.8101706523600249E-2</v>
      </c>
      <c r="AP102" s="288">
        <v>3.3255716131358352E-2</v>
      </c>
      <c r="AQ102" s="288">
        <v>4.2441060985105784E-2</v>
      </c>
      <c r="AR102" s="288">
        <v>5.163317055238302E-2</v>
      </c>
      <c r="AS102" s="288">
        <v>8.0675639149375519E-2</v>
      </c>
      <c r="AT102" s="288">
        <v>4.1125001558001271E-2</v>
      </c>
      <c r="AU102" s="288">
        <v>0.13745880122890811</v>
      </c>
      <c r="AV102" s="288">
        <v>0.1132354593460919</v>
      </c>
      <c r="AW102" s="288">
        <v>2.4337446381110198E-2</v>
      </c>
      <c r="AX102" s="288">
        <v>8.0836192292909309E-2</v>
      </c>
      <c r="AY102" s="288">
        <v>9.9147666012189176E-2</v>
      </c>
      <c r="AZ102" s="288">
        <v>3.4391324996042423E-2</v>
      </c>
      <c r="BA102" s="288">
        <v>3.5993174858133754E-2</v>
      </c>
      <c r="BB102" s="288">
        <v>4.9870457283463648E-2</v>
      </c>
      <c r="BC102" s="288">
        <v>2.9008709016393443E-2</v>
      </c>
      <c r="BD102" s="288">
        <v>5.3785109696368197E-2</v>
      </c>
      <c r="BE102" s="288">
        <v>7.8221313907110124E-2</v>
      </c>
      <c r="BF102" s="288">
        <v>1.3762537392222418E-2</v>
      </c>
      <c r="BG102" s="288">
        <v>1.537979278030753E-2</v>
      </c>
      <c r="BH102" s="288">
        <v>6.0994847553260796E-2</v>
      </c>
      <c r="BI102" s="288">
        <v>2.7840696284934633E-2</v>
      </c>
      <c r="BJ102" s="288">
        <v>3.8443345254066577E-2</v>
      </c>
      <c r="BK102" s="288">
        <v>2.2052048837246034E-2</v>
      </c>
      <c r="BL102" s="288">
        <v>6.1649536087240945E-3</v>
      </c>
      <c r="BM102" s="288">
        <v>1.2988252442346734E-2</v>
      </c>
      <c r="BN102" s="288">
        <v>2.2449909102587561E-2</v>
      </c>
      <c r="BO102" s="288">
        <v>8.3034395442076383E-3</v>
      </c>
      <c r="BP102" s="288">
        <v>6.9562162608966568E-2</v>
      </c>
      <c r="BQ102" s="288">
        <v>1.1356415211765862E-2</v>
      </c>
      <c r="BR102" s="288">
        <v>3.9193734907573718E-2</v>
      </c>
      <c r="BS102" s="288">
        <v>1.4665598005165197E-2</v>
      </c>
      <c r="BT102" s="288">
        <v>2.4128154238729799E-2</v>
      </c>
      <c r="BU102" s="288">
        <v>3.0331502248931351E-2</v>
      </c>
      <c r="BV102" s="288">
        <v>6.0559939631908116E-2</v>
      </c>
      <c r="BW102" s="288">
        <v>1.3982919326238411E-3</v>
      </c>
      <c r="BX102" s="288">
        <v>9.3247219187605514E-3</v>
      </c>
      <c r="BY102" s="288">
        <v>5.4798891259696496E-3</v>
      </c>
      <c r="BZ102" s="288">
        <v>2.8339293324192622E-2</v>
      </c>
      <c r="CA102" s="288">
        <v>1.3792287095088819E-2</v>
      </c>
      <c r="CB102" s="288">
        <v>4.0428393777123567E-2</v>
      </c>
      <c r="CC102" s="288">
        <v>2.8169124404712174E-2</v>
      </c>
      <c r="CD102" s="288">
        <v>1.8924741935337247E-2</v>
      </c>
      <c r="CE102" s="288">
        <v>3.6616414000610185E-2</v>
      </c>
      <c r="CF102" s="288">
        <v>1.0741392188516493E-2</v>
      </c>
      <c r="CG102" s="288">
        <v>3.0331502248931351E-2</v>
      </c>
      <c r="CH102" s="288">
        <v>6.8079864685983232E-2</v>
      </c>
      <c r="CI102" s="288">
        <v>5.2765487452911437E-2</v>
      </c>
      <c r="CJ102" s="288">
        <v>6.6015379407070654E-3</v>
      </c>
      <c r="CK102" s="288">
        <v>7.7280288328250624E-2</v>
      </c>
      <c r="CL102" s="288">
        <v>1.2964707647926897E-2</v>
      </c>
      <c r="CM102" s="288">
        <v>5.2062389308601201E-3</v>
      </c>
      <c r="CN102" s="288">
        <v>0.13666086920188233</v>
      </c>
      <c r="CO102" s="288">
        <v>1.0720048434622979E-3</v>
      </c>
      <c r="CP102" s="288">
        <v>6.0686751617916616E-3</v>
      </c>
      <c r="CQ102" s="288">
        <v>2.430493144578573E-2</v>
      </c>
      <c r="CR102" s="288">
        <v>8.027616124616356E-2</v>
      </c>
      <c r="CS102" s="288">
        <v>4.5766129032258067E-2</v>
      </c>
      <c r="CT102" s="288">
        <v>2.8255169031089648E-2</v>
      </c>
      <c r="CU102" s="288">
        <v>1.866435435264684E-2</v>
      </c>
      <c r="CV102" s="288">
        <v>3.7346835443037976E-2</v>
      </c>
      <c r="CW102" s="288">
        <v>2.0029823516880874E-2</v>
      </c>
      <c r="CX102" s="288">
        <v>9.6515248257295003E-3</v>
      </c>
      <c r="CY102" s="288">
        <v>3.5519638237791512E-3</v>
      </c>
      <c r="CZ102" s="288">
        <v>5.0130338881090831E-4</v>
      </c>
      <c r="DA102" s="288">
        <v>4.3580061445179803E-3</v>
      </c>
      <c r="DB102" s="288">
        <v>4.2819575993111635E-3</v>
      </c>
      <c r="DC102" s="288">
        <v>2.8935856576424103E-3</v>
      </c>
      <c r="DD102" s="288">
        <v>1.7473787658452693E-2</v>
      </c>
      <c r="DE102" s="288">
        <v>2.1329738112587038E-2</v>
      </c>
      <c r="DF102" s="288">
        <v>1.2986401831159835E-2</v>
      </c>
      <c r="DG102" s="288">
        <v>3.10105635399193E-3</v>
      </c>
      <c r="DH102" s="288">
        <v>1.0576994077946628E-2</v>
      </c>
      <c r="DI102" s="288">
        <v>3.1969980581844902E-3</v>
      </c>
      <c r="DJ102" s="288">
        <v>8.0055737551165327E-4</v>
      </c>
      <c r="DK102" s="288">
        <v>2.5023805832982703E-2</v>
      </c>
      <c r="DL102" s="288">
        <v>2.630463437719568E-3</v>
      </c>
      <c r="DM102" s="288">
        <v>2E-3</v>
      </c>
      <c r="DN102" s="288">
        <v>2.1298258165708154E-3</v>
      </c>
      <c r="DO102" s="288">
        <v>2.3113614892864801E-2</v>
      </c>
      <c r="DP102" s="288">
        <v>6.1654601403555382E-3</v>
      </c>
      <c r="DQ102" s="288">
        <v>1.5398507675490709E-2</v>
      </c>
      <c r="DR102" s="288">
        <v>3.9512499788426679E-3</v>
      </c>
      <c r="DS102" s="288">
        <v>7.7973635839361346E-4</v>
      </c>
      <c r="DT102" s="288">
        <v>6.0780615969431712E-3</v>
      </c>
      <c r="DU102" s="288">
        <v>1.5100000000000001E-2</v>
      </c>
      <c r="DV102" s="288">
        <v>1.5100562433860801E-2</v>
      </c>
      <c r="DW102" s="288">
        <v>9.9104187193133613E-3</v>
      </c>
      <c r="DX102" s="288">
        <v>1.1677846922242023E-3</v>
      </c>
      <c r="DY102" s="288">
        <v>3.5232743579616753E-3</v>
      </c>
      <c r="DZ102" s="288">
        <v>1.8038991035352765E-4</v>
      </c>
      <c r="EA102" s="288">
        <v>5.9099797471890494E-3</v>
      </c>
      <c r="EB102" s="288">
        <v>9.370941446295836E-3</v>
      </c>
      <c r="EC102" s="288">
        <v>3.0596047139526478E-2</v>
      </c>
      <c r="ED102" s="288" t="s">
        <v>1</v>
      </c>
      <c r="EE102" s="288" t="s">
        <v>1</v>
      </c>
      <c r="EF102" s="288" t="s">
        <v>1</v>
      </c>
      <c r="EG102" s="288" t="s">
        <v>1</v>
      </c>
      <c r="EH102" s="288" t="s">
        <v>1</v>
      </c>
      <c r="EI102" s="288" t="s">
        <v>1</v>
      </c>
      <c r="EJ102" s="288" t="s">
        <v>1</v>
      </c>
      <c r="EK102" s="288" t="s">
        <v>1</v>
      </c>
      <c r="EL102" s="288" t="s">
        <v>1</v>
      </c>
      <c r="EM102" s="288" t="s">
        <v>1</v>
      </c>
      <c r="EN102" s="288" t="s">
        <v>1</v>
      </c>
      <c r="EO102" s="288" t="s">
        <v>1</v>
      </c>
      <c r="EP102" s="288" t="s">
        <v>1</v>
      </c>
      <c r="EQ102" s="288" t="s">
        <v>1</v>
      </c>
      <c r="ER102" s="288" t="s">
        <v>1</v>
      </c>
      <c r="ES102" s="288" t="s">
        <v>1</v>
      </c>
      <c r="ET102" s="288" t="s">
        <v>1</v>
      </c>
      <c r="EU102" s="288" t="s">
        <v>1</v>
      </c>
      <c r="EV102" s="288" t="s">
        <v>1</v>
      </c>
      <c r="EW102" s="288" t="s">
        <v>1</v>
      </c>
      <c r="EX102" s="288" t="s">
        <v>1</v>
      </c>
      <c r="EY102" s="288" t="s">
        <v>1</v>
      </c>
      <c r="EZ102" s="288" t="s">
        <v>1</v>
      </c>
      <c r="FA102" s="288" t="s">
        <v>1</v>
      </c>
      <c r="FB102" s="288" t="s">
        <v>1</v>
      </c>
      <c r="FC102" s="288" t="s">
        <v>1</v>
      </c>
      <c r="FD102" s="288" t="s">
        <v>1</v>
      </c>
      <c r="FE102" s="288" t="s">
        <v>1</v>
      </c>
      <c r="FF102" s="288" t="s">
        <v>1</v>
      </c>
      <c r="FG102" s="288" t="s">
        <v>1</v>
      </c>
      <c r="FH102" s="288" t="s">
        <v>1</v>
      </c>
      <c r="FI102" s="288" t="s">
        <v>1</v>
      </c>
      <c r="FJ102" s="288" t="s">
        <v>1</v>
      </c>
      <c r="FK102" s="288" t="s">
        <v>1</v>
      </c>
      <c r="FL102" s="288" t="s">
        <v>1</v>
      </c>
      <c r="FM102" s="288" t="s">
        <v>1</v>
      </c>
      <c r="FN102" s="288" t="s">
        <v>1</v>
      </c>
      <c r="FO102" s="288" t="s">
        <v>1</v>
      </c>
      <c r="FP102" s="288" t="s">
        <v>1</v>
      </c>
      <c r="FQ102" s="288" t="s">
        <v>1</v>
      </c>
      <c r="FR102" s="288" t="s">
        <v>1</v>
      </c>
      <c r="FS102" s="288" t="s">
        <v>1</v>
      </c>
      <c r="FT102" s="288" t="s">
        <v>1</v>
      </c>
      <c r="FU102" s="288" t="s">
        <v>1</v>
      </c>
      <c r="FV102" s="288" t="s">
        <v>1</v>
      </c>
      <c r="FW102" s="288" t="s">
        <v>1</v>
      </c>
      <c r="FX102" s="288" t="s">
        <v>1</v>
      </c>
      <c r="FY102" s="288" t="s">
        <v>1</v>
      </c>
      <c r="FZ102" s="288" t="s">
        <v>1</v>
      </c>
      <c r="GA102" s="288" t="s">
        <v>1</v>
      </c>
      <c r="GB102" s="288" t="s">
        <v>1</v>
      </c>
      <c r="GC102" s="288" t="s">
        <v>1</v>
      </c>
      <c r="GD102" s="288" t="s">
        <v>1</v>
      </c>
      <c r="GE102" s="288" t="s">
        <v>1</v>
      </c>
      <c r="GF102" s="288" t="s">
        <v>1</v>
      </c>
      <c r="GG102" s="288" t="s">
        <v>1</v>
      </c>
      <c r="GH102" s="288" t="s">
        <v>1</v>
      </c>
      <c r="GI102" s="288" t="s">
        <v>1</v>
      </c>
      <c r="GJ102" s="288" t="s">
        <v>1</v>
      </c>
      <c r="GK102" s="288" t="s">
        <v>1</v>
      </c>
      <c r="GL102" s="288" t="s">
        <v>1</v>
      </c>
      <c r="GM102" s="288" t="s">
        <v>1</v>
      </c>
      <c r="GN102" s="288" t="s">
        <v>1</v>
      </c>
      <c r="GO102" s="288" t="s">
        <v>1</v>
      </c>
      <c r="GP102" s="288" t="s">
        <v>1</v>
      </c>
      <c r="GQ102" s="288" t="s">
        <v>1</v>
      </c>
      <c r="GR102" s="288" t="s">
        <v>1</v>
      </c>
      <c r="GS102" s="288" t="s">
        <v>1</v>
      </c>
      <c r="GT102" s="288" t="s">
        <v>1</v>
      </c>
      <c r="GU102" s="288" t="s">
        <v>1</v>
      </c>
      <c r="GV102" s="288" t="s">
        <v>1</v>
      </c>
      <c r="GW102" s="288" t="s">
        <v>1</v>
      </c>
      <c r="GX102" s="288" t="s">
        <v>1</v>
      </c>
      <c r="GY102" s="288" t="s">
        <v>1</v>
      </c>
      <c r="GZ102" s="288" t="s">
        <v>1</v>
      </c>
      <c r="HA102" s="288" t="s">
        <v>1</v>
      </c>
      <c r="HB102" s="288" t="s">
        <v>1</v>
      </c>
      <c r="HC102" s="288" t="s">
        <v>1</v>
      </c>
      <c r="HD102" s="288"/>
      <c r="HE102" s="288"/>
      <c r="HF102" s="288"/>
      <c r="HG102" s="288"/>
      <c r="HH102" s="288"/>
      <c r="HI102" s="288"/>
      <c r="HJ102" s="288"/>
      <c r="HK102" s="288"/>
      <c r="HL102" s="288"/>
      <c r="HM102" s="288"/>
      <c r="HN102" s="288"/>
      <c r="HO102" s="288"/>
      <c r="HP102" s="288"/>
      <c r="HQ102" s="288"/>
      <c r="HR102" s="288"/>
      <c r="HS102" s="288"/>
      <c r="HT102" s="288"/>
      <c r="HU102" s="288"/>
      <c r="HV102" s="288"/>
      <c r="HW102" s="288"/>
    </row>
    <row r="105" spans="1:231" ht="14.5">
      <c r="A105" s="418" t="s">
        <v>391</v>
      </c>
      <c r="B105" s="227">
        <v>38353</v>
      </c>
      <c r="C105" s="227">
        <v>38384</v>
      </c>
      <c r="D105" s="227">
        <v>38412</v>
      </c>
      <c r="E105" s="227">
        <v>38443</v>
      </c>
      <c r="F105" s="227">
        <v>38473</v>
      </c>
      <c r="G105" s="227">
        <v>38504</v>
      </c>
      <c r="H105" s="227">
        <v>38534</v>
      </c>
      <c r="I105" s="227">
        <v>38565</v>
      </c>
      <c r="J105" s="227">
        <v>38596</v>
      </c>
      <c r="K105" s="227">
        <v>38626</v>
      </c>
      <c r="L105" s="227">
        <v>38657</v>
      </c>
      <c r="M105" s="228">
        <v>38687</v>
      </c>
      <c r="N105" s="226">
        <v>38718</v>
      </c>
      <c r="O105" s="227">
        <v>38749</v>
      </c>
      <c r="P105" s="227">
        <v>38777</v>
      </c>
      <c r="Q105" s="227">
        <v>38808</v>
      </c>
      <c r="R105" s="227">
        <v>38838</v>
      </c>
      <c r="S105" s="227">
        <v>38869</v>
      </c>
      <c r="T105" s="227">
        <v>38899</v>
      </c>
      <c r="U105" s="227">
        <v>38930</v>
      </c>
      <c r="V105" s="227">
        <v>38961</v>
      </c>
      <c r="W105" s="227">
        <v>38991</v>
      </c>
      <c r="X105" s="227">
        <v>39022</v>
      </c>
      <c r="Y105" s="228">
        <v>39052</v>
      </c>
      <c r="Z105" s="226">
        <v>39083</v>
      </c>
      <c r="AA105" s="227">
        <v>39114</v>
      </c>
      <c r="AB105" s="227">
        <v>39142</v>
      </c>
      <c r="AC105" s="227">
        <v>39173</v>
      </c>
      <c r="AD105" s="227">
        <v>39203</v>
      </c>
      <c r="AE105" s="227">
        <v>39234</v>
      </c>
      <c r="AF105" s="227">
        <v>39264</v>
      </c>
      <c r="AG105" s="227">
        <v>39295</v>
      </c>
      <c r="AH105" s="227">
        <v>39326</v>
      </c>
      <c r="AI105" s="227">
        <v>39356</v>
      </c>
      <c r="AJ105" s="227">
        <v>39387</v>
      </c>
      <c r="AK105" s="228">
        <v>39417</v>
      </c>
      <c r="AL105" s="226">
        <v>39448</v>
      </c>
      <c r="AM105" s="227">
        <v>39479</v>
      </c>
      <c r="AN105" s="227">
        <v>39508</v>
      </c>
      <c r="AO105" s="227">
        <v>39539</v>
      </c>
      <c r="AP105" s="227">
        <v>39569</v>
      </c>
      <c r="AQ105" s="227">
        <v>39600</v>
      </c>
      <c r="AR105" s="227">
        <v>39630</v>
      </c>
      <c r="AS105" s="227">
        <v>39661</v>
      </c>
      <c r="AT105" s="227">
        <v>39692</v>
      </c>
      <c r="AU105" s="227">
        <v>39722</v>
      </c>
      <c r="AV105" s="227">
        <v>39753</v>
      </c>
      <c r="AW105" s="228">
        <v>39783</v>
      </c>
      <c r="AX105" s="226">
        <v>39814</v>
      </c>
      <c r="AY105" s="227">
        <v>39845</v>
      </c>
      <c r="AZ105" s="227">
        <v>39873</v>
      </c>
      <c r="BA105" s="227">
        <v>39904</v>
      </c>
      <c r="BB105" s="227">
        <v>39934</v>
      </c>
      <c r="BC105" s="227">
        <v>39965</v>
      </c>
      <c r="BD105" s="227">
        <v>39995</v>
      </c>
      <c r="BE105" s="227">
        <v>40026</v>
      </c>
      <c r="BF105" s="227">
        <v>40057</v>
      </c>
      <c r="BG105" s="227">
        <v>40087</v>
      </c>
      <c r="BH105" s="227">
        <v>40118</v>
      </c>
      <c r="BI105" s="227">
        <v>40148</v>
      </c>
      <c r="BJ105" s="226">
        <v>40179</v>
      </c>
      <c r="BK105" s="227">
        <v>40210</v>
      </c>
      <c r="BL105" s="227">
        <v>40238</v>
      </c>
      <c r="BM105" s="227">
        <v>40269</v>
      </c>
      <c r="BN105" s="227">
        <v>40299</v>
      </c>
      <c r="BO105" s="227">
        <v>40330</v>
      </c>
      <c r="BP105" s="227">
        <v>40360</v>
      </c>
      <c r="BQ105" s="227">
        <v>40391</v>
      </c>
      <c r="BR105" s="227">
        <v>40422</v>
      </c>
      <c r="BS105" s="227">
        <v>40452</v>
      </c>
      <c r="BT105" s="227">
        <v>40483</v>
      </c>
      <c r="BU105" s="228">
        <v>40513</v>
      </c>
      <c r="BV105" s="226">
        <v>40544</v>
      </c>
      <c r="BW105" s="227">
        <v>40575</v>
      </c>
      <c r="BX105" s="227">
        <v>40603</v>
      </c>
      <c r="BY105" s="227">
        <v>40634</v>
      </c>
      <c r="BZ105" s="227">
        <v>40664</v>
      </c>
      <c r="CA105" s="227">
        <v>40695</v>
      </c>
      <c r="CB105" s="227">
        <v>40725</v>
      </c>
      <c r="CC105" s="227">
        <v>40756</v>
      </c>
      <c r="CD105" s="227">
        <v>40787</v>
      </c>
      <c r="CE105" s="227">
        <v>40817</v>
      </c>
      <c r="CF105" s="227">
        <v>40848</v>
      </c>
      <c r="CG105" s="228">
        <v>40878</v>
      </c>
      <c r="CH105" s="226">
        <v>40909</v>
      </c>
      <c r="CI105" s="227">
        <v>40940</v>
      </c>
      <c r="CJ105" s="227">
        <v>40969</v>
      </c>
      <c r="CK105" s="227">
        <v>41000</v>
      </c>
      <c r="CL105" s="227">
        <v>41030</v>
      </c>
      <c r="CM105" s="227">
        <v>41061</v>
      </c>
      <c r="CN105" s="227">
        <v>41091</v>
      </c>
      <c r="CO105" s="227">
        <v>41122</v>
      </c>
      <c r="CP105" s="227">
        <v>41153</v>
      </c>
      <c r="CQ105" s="227">
        <v>41183</v>
      </c>
      <c r="CR105" s="227">
        <v>41214</v>
      </c>
      <c r="CS105" s="228">
        <v>41244</v>
      </c>
      <c r="CT105" s="226">
        <v>41275</v>
      </c>
      <c r="CU105" s="227">
        <v>41306</v>
      </c>
      <c r="CV105" s="227">
        <v>41334</v>
      </c>
      <c r="CW105" s="227">
        <v>41365</v>
      </c>
      <c r="CX105" s="227">
        <v>41395</v>
      </c>
      <c r="CY105" s="227">
        <v>41426</v>
      </c>
      <c r="CZ105" s="227">
        <v>41456</v>
      </c>
      <c r="DA105" s="227">
        <v>41487</v>
      </c>
      <c r="DB105" s="227">
        <v>41518</v>
      </c>
      <c r="DC105" s="227">
        <v>41548</v>
      </c>
      <c r="DD105" s="227">
        <v>41579</v>
      </c>
      <c r="DE105" s="228">
        <v>41609</v>
      </c>
      <c r="DF105" s="226">
        <v>41640</v>
      </c>
      <c r="DG105" s="227">
        <v>41671</v>
      </c>
      <c r="DH105" s="227">
        <v>41699</v>
      </c>
      <c r="DI105" s="227">
        <v>41730</v>
      </c>
      <c r="DJ105" s="227">
        <v>41760</v>
      </c>
      <c r="DK105" s="227">
        <v>41791</v>
      </c>
      <c r="DL105" s="227">
        <v>41821</v>
      </c>
      <c r="DM105" s="227">
        <v>41852</v>
      </c>
      <c r="DN105" s="227">
        <v>41883</v>
      </c>
      <c r="DO105" s="227">
        <v>41913</v>
      </c>
      <c r="DP105" s="227">
        <v>41944</v>
      </c>
      <c r="DQ105" s="227">
        <v>41974</v>
      </c>
      <c r="DR105" s="226">
        <v>42005</v>
      </c>
      <c r="DS105" s="227">
        <v>42036</v>
      </c>
      <c r="DT105" s="227">
        <v>42064</v>
      </c>
      <c r="DU105" s="227">
        <v>42095</v>
      </c>
      <c r="DV105" s="227">
        <v>42125</v>
      </c>
      <c r="DW105" s="227">
        <v>42156</v>
      </c>
      <c r="DX105" s="227">
        <v>42186</v>
      </c>
      <c r="DY105" s="227">
        <v>42217</v>
      </c>
      <c r="DZ105" s="227">
        <v>42248</v>
      </c>
      <c r="EA105" s="227">
        <v>42278</v>
      </c>
      <c r="EB105" s="227">
        <v>42309</v>
      </c>
      <c r="EC105" s="227">
        <v>42339</v>
      </c>
      <c r="ED105" s="226">
        <v>42370</v>
      </c>
      <c r="EE105" s="227">
        <v>42401</v>
      </c>
      <c r="EF105" s="227">
        <v>42430</v>
      </c>
      <c r="EG105" s="227">
        <v>42461</v>
      </c>
      <c r="EH105" s="227">
        <v>42491</v>
      </c>
      <c r="EI105" s="227">
        <v>42522</v>
      </c>
      <c r="EJ105" s="227">
        <v>42552</v>
      </c>
      <c r="EK105" s="227">
        <v>42583</v>
      </c>
      <c r="EL105" s="227">
        <v>42614</v>
      </c>
      <c r="EM105" s="227">
        <v>42644</v>
      </c>
      <c r="EN105" s="227">
        <v>42675</v>
      </c>
      <c r="EO105" s="229">
        <v>42705</v>
      </c>
      <c r="EP105" s="230">
        <v>42736</v>
      </c>
      <c r="EQ105" s="227">
        <v>42767</v>
      </c>
      <c r="ER105" s="227">
        <v>42795</v>
      </c>
      <c r="ES105" s="227">
        <v>42826</v>
      </c>
      <c r="ET105" s="227">
        <v>42856</v>
      </c>
      <c r="EU105" s="227">
        <v>42887</v>
      </c>
      <c r="EV105" s="227">
        <v>42917</v>
      </c>
      <c r="EW105" s="227">
        <v>42948</v>
      </c>
      <c r="EX105" s="227">
        <v>42979</v>
      </c>
      <c r="EY105" s="227">
        <v>43009</v>
      </c>
      <c r="EZ105" s="227">
        <v>43040</v>
      </c>
      <c r="FA105" s="227">
        <v>43070</v>
      </c>
      <c r="FB105" s="227">
        <v>43101</v>
      </c>
      <c r="FC105" s="227">
        <v>43132</v>
      </c>
      <c r="FD105" s="227">
        <v>43160</v>
      </c>
      <c r="FE105" s="227">
        <v>43191</v>
      </c>
      <c r="FF105" s="227">
        <v>43221</v>
      </c>
      <c r="FG105" s="227">
        <v>43252</v>
      </c>
      <c r="FH105" s="227">
        <v>43282</v>
      </c>
      <c r="FI105" s="227">
        <v>43313</v>
      </c>
      <c r="FJ105" s="227">
        <v>43344</v>
      </c>
      <c r="FK105" s="227">
        <v>43374</v>
      </c>
      <c r="FL105" s="271">
        <v>43405</v>
      </c>
      <c r="FM105" s="271">
        <v>43435</v>
      </c>
      <c r="FN105" s="271">
        <v>43466</v>
      </c>
      <c r="FO105" s="271">
        <v>43497</v>
      </c>
      <c r="FP105" s="271">
        <v>43525</v>
      </c>
      <c r="FQ105" s="271">
        <v>43556</v>
      </c>
      <c r="FR105" s="271">
        <v>43586</v>
      </c>
      <c r="FS105" s="271">
        <v>43617</v>
      </c>
      <c r="FT105" s="271">
        <v>43647</v>
      </c>
      <c r="FU105" s="271">
        <v>43678</v>
      </c>
      <c r="FV105" s="271">
        <v>43709</v>
      </c>
      <c r="FW105" s="271">
        <v>43739</v>
      </c>
      <c r="FX105" s="271">
        <v>43770</v>
      </c>
      <c r="FY105" s="271">
        <v>43800</v>
      </c>
      <c r="FZ105" s="271">
        <v>43831</v>
      </c>
      <c r="GA105" s="271">
        <v>43862</v>
      </c>
      <c r="GB105" s="271">
        <v>43891</v>
      </c>
      <c r="GC105" s="271">
        <v>43922</v>
      </c>
      <c r="GD105" s="271">
        <v>43952</v>
      </c>
      <c r="GE105" s="271">
        <v>43983</v>
      </c>
      <c r="GF105" s="271">
        <v>44013</v>
      </c>
      <c r="GG105" s="271">
        <v>44044</v>
      </c>
      <c r="GH105" s="271">
        <v>44075</v>
      </c>
      <c r="GI105" s="271">
        <v>44105</v>
      </c>
      <c r="GJ105" s="271">
        <v>44136</v>
      </c>
      <c r="GK105" s="271">
        <v>44166</v>
      </c>
      <c r="GL105" s="271">
        <v>44197</v>
      </c>
      <c r="GM105" s="271">
        <v>44228</v>
      </c>
      <c r="GN105" s="271">
        <v>44256</v>
      </c>
      <c r="GO105" s="271">
        <v>44287</v>
      </c>
      <c r="GP105" s="271">
        <v>44317</v>
      </c>
      <c r="GQ105" s="271">
        <v>44348</v>
      </c>
      <c r="GR105" s="271">
        <v>44378</v>
      </c>
      <c r="GS105" s="271">
        <v>44409</v>
      </c>
      <c r="GT105" s="271">
        <v>44440</v>
      </c>
      <c r="GU105" s="271">
        <v>44470</v>
      </c>
      <c r="GV105" s="271">
        <v>44501</v>
      </c>
      <c r="GW105" s="271">
        <v>44531</v>
      </c>
      <c r="GX105" s="271">
        <v>44562</v>
      </c>
      <c r="GY105" s="271">
        <v>44593</v>
      </c>
      <c r="GZ105" s="271">
        <v>44621</v>
      </c>
      <c r="HA105" s="271">
        <v>44652</v>
      </c>
      <c r="HB105" s="271">
        <v>44682</v>
      </c>
      <c r="HC105" s="271">
        <v>44713</v>
      </c>
      <c r="HD105" s="271">
        <v>44743</v>
      </c>
      <c r="HE105" s="271">
        <v>44774</v>
      </c>
      <c r="HF105" s="271">
        <v>44805</v>
      </c>
      <c r="HG105" s="271">
        <v>44835</v>
      </c>
      <c r="HH105" s="271">
        <f t="shared" ref="HH105:HW105" si="7">HH$11</f>
        <v>44866</v>
      </c>
      <c r="HI105" s="271">
        <f t="shared" si="7"/>
        <v>44896</v>
      </c>
      <c r="HJ105" s="271">
        <f t="shared" si="7"/>
        <v>44927</v>
      </c>
      <c r="HK105" s="271">
        <f t="shared" si="7"/>
        <v>44958</v>
      </c>
      <c r="HL105" s="271">
        <f t="shared" si="7"/>
        <v>44986</v>
      </c>
      <c r="HM105" s="271">
        <f t="shared" si="7"/>
        <v>45017</v>
      </c>
      <c r="HN105" s="271">
        <f t="shared" si="7"/>
        <v>45047</v>
      </c>
      <c r="HO105" s="271">
        <f t="shared" si="7"/>
        <v>45078</v>
      </c>
      <c r="HP105" s="271">
        <f t="shared" si="7"/>
        <v>45108</v>
      </c>
      <c r="HQ105" s="271">
        <f t="shared" si="7"/>
        <v>45139</v>
      </c>
      <c r="HR105" s="271">
        <f t="shared" si="7"/>
        <v>45170</v>
      </c>
      <c r="HS105" s="271">
        <f t="shared" si="7"/>
        <v>45200</v>
      </c>
      <c r="HT105" s="271">
        <f t="shared" si="7"/>
        <v>45231</v>
      </c>
      <c r="HU105" s="271">
        <f t="shared" si="7"/>
        <v>45261</v>
      </c>
      <c r="HV105" s="271">
        <f t="shared" si="7"/>
        <v>45292</v>
      </c>
      <c r="HW105" s="271">
        <f t="shared" si="7"/>
        <v>45323</v>
      </c>
    </row>
    <row r="106" spans="1:231">
      <c r="A106" s="26" t="s">
        <v>273</v>
      </c>
      <c r="B106" s="287">
        <v>0</v>
      </c>
      <c r="C106" s="287">
        <v>0</v>
      </c>
      <c r="D106" s="287">
        <v>0</v>
      </c>
      <c r="E106" s="287">
        <v>0</v>
      </c>
      <c r="F106" s="287">
        <v>0</v>
      </c>
      <c r="G106" s="287">
        <v>0</v>
      </c>
      <c r="H106" s="287">
        <v>0</v>
      </c>
      <c r="I106" s="287">
        <v>0</v>
      </c>
      <c r="J106" s="287">
        <v>0</v>
      </c>
      <c r="K106" s="287">
        <v>0</v>
      </c>
      <c r="L106" s="287">
        <v>0</v>
      </c>
      <c r="M106" s="287">
        <v>0</v>
      </c>
      <c r="N106" s="287">
        <v>0</v>
      </c>
      <c r="O106" s="287">
        <v>0</v>
      </c>
      <c r="P106" s="287">
        <v>0</v>
      </c>
      <c r="Q106" s="287">
        <v>0</v>
      </c>
      <c r="R106" s="287">
        <v>0</v>
      </c>
      <c r="S106" s="287">
        <v>0</v>
      </c>
      <c r="T106" s="287">
        <v>0</v>
      </c>
      <c r="U106" s="287">
        <v>0</v>
      </c>
      <c r="V106" s="287">
        <v>0</v>
      </c>
      <c r="W106" s="287">
        <v>0</v>
      </c>
      <c r="X106" s="287">
        <v>0</v>
      </c>
      <c r="Y106" s="287">
        <v>0</v>
      </c>
      <c r="Z106" s="287">
        <v>0</v>
      </c>
      <c r="AA106" s="287">
        <v>0</v>
      </c>
      <c r="AB106" s="287">
        <v>0</v>
      </c>
      <c r="AC106" s="287">
        <v>0</v>
      </c>
      <c r="AD106" s="287">
        <v>0</v>
      </c>
      <c r="AE106" s="287">
        <v>0</v>
      </c>
      <c r="AF106" s="287">
        <v>0</v>
      </c>
      <c r="AG106" s="287">
        <v>0</v>
      </c>
      <c r="AH106" s="287">
        <v>0</v>
      </c>
      <c r="AI106" s="287">
        <v>0</v>
      </c>
      <c r="AJ106" s="287">
        <v>0</v>
      </c>
      <c r="AK106" s="287">
        <v>0</v>
      </c>
      <c r="AL106" s="287">
        <v>0</v>
      </c>
      <c r="AM106" s="287">
        <v>0</v>
      </c>
      <c r="AN106" s="287">
        <v>0</v>
      </c>
      <c r="AO106" s="287">
        <v>0</v>
      </c>
      <c r="AP106" s="287">
        <v>0</v>
      </c>
      <c r="AQ106" s="287">
        <v>0</v>
      </c>
      <c r="AR106" s="287">
        <v>0</v>
      </c>
      <c r="AS106" s="287">
        <v>0</v>
      </c>
      <c r="AT106" s="287">
        <v>0</v>
      </c>
      <c r="AU106" s="287">
        <v>0</v>
      </c>
      <c r="AV106" s="287">
        <v>0</v>
      </c>
      <c r="AW106" s="287">
        <v>0</v>
      </c>
      <c r="AX106" s="287">
        <v>0</v>
      </c>
      <c r="AY106" s="287">
        <v>0</v>
      </c>
      <c r="AZ106" s="287">
        <v>0</v>
      </c>
      <c r="BA106" s="287">
        <v>0</v>
      </c>
      <c r="BB106" s="287">
        <v>0</v>
      </c>
      <c r="BC106" s="287">
        <v>0</v>
      </c>
      <c r="BD106" s="287">
        <v>0</v>
      </c>
      <c r="BE106" s="287">
        <v>0</v>
      </c>
      <c r="BF106" s="287">
        <v>0</v>
      </c>
      <c r="BG106" s="287">
        <v>0</v>
      </c>
      <c r="BH106" s="287">
        <v>0</v>
      </c>
      <c r="BI106" s="287">
        <v>0</v>
      </c>
      <c r="BJ106" s="287">
        <v>0</v>
      </c>
      <c r="BK106" s="287">
        <v>0</v>
      </c>
      <c r="BL106" s="287">
        <v>0</v>
      </c>
      <c r="BM106" s="287">
        <v>0</v>
      </c>
      <c r="BN106" s="287">
        <v>0</v>
      </c>
      <c r="BO106" s="287">
        <v>0</v>
      </c>
      <c r="BP106" s="287">
        <v>0</v>
      </c>
      <c r="BQ106" s="287">
        <v>0</v>
      </c>
      <c r="BR106" s="287">
        <v>0</v>
      </c>
      <c r="BS106" s="287">
        <v>0</v>
      </c>
      <c r="BT106" s="287">
        <v>0</v>
      </c>
      <c r="BU106" s="287">
        <v>0</v>
      </c>
      <c r="BV106" s="287">
        <v>0</v>
      </c>
      <c r="BW106" s="287">
        <v>0</v>
      </c>
      <c r="BX106" s="287">
        <v>0</v>
      </c>
      <c r="BY106" s="287">
        <v>0</v>
      </c>
      <c r="BZ106" s="287">
        <v>0</v>
      </c>
      <c r="CA106" s="287">
        <v>0</v>
      </c>
      <c r="CB106" s="287">
        <v>0</v>
      </c>
      <c r="CC106" s="287">
        <v>0</v>
      </c>
      <c r="CD106" s="287">
        <v>0</v>
      </c>
      <c r="CE106" s="287">
        <v>0</v>
      </c>
      <c r="CF106" s="287">
        <v>0</v>
      </c>
      <c r="CG106" s="287">
        <v>0</v>
      </c>
      <c r="CH106" s="287">
        <v>0</v>
      </c>
      <c r="CI106" s="287">
        <v>0</v>
      </c>
      <c r="CJ106" s="287">
        <v>0</v>
      </c>
      <c r="CK106" s="287">
        <v>0</v>
      </c>
      <c r="CL106" s="287">
        <v>0</v>
      </c>
      <c r="CM106" s="287">
        <v>0</v>
      </c>
      <c r="CN106" s="287">
        <v>0</v>
      </c>
      <c r="CO106" s="287">
        <v>0</v>
      </c>
      <c r="CP106" s="287">
        <v>0</v>
      </c>
      <c r="CQ106" s="287">
        <v>0</v>
      </c>
      <c r="CR106" s="287">
        <v>0</v>
      </c>
      <c r="CS106" s="287">
        <v>0</v>
      </c>
      <c r="CT106" s="287">
        <v>0</v>
      </c>
      <c r="CU106" s="287">
        <v>0</v>
      </c>
      <c r="CV106" s="287">
        <v>0</v>
      </c>
      <c r="CW106" s="287">
        <v>0</v>
      </c>
      <c r="CX106" s="287">
        <v>0</v>
      </c>
      <c r="CY106" s="287">
        <v>0</v>
      </c>
      <c r="CZ106" s="287">
        <v>0</v>
      </c>
      <c r="DA106" s="287">
        <v>0</v>
      </c>
      <c r="DB106" s="287">
        <v>0</v>
      </c>
      <c r="DC106" s="287">
        <v>0</v>
      </c>
      <c r="DD106" s="287">
        <v>0</v>
      </c>
      <c r="DE106" s="287">
        <v>0</v>
      </c>
      <c r="DF106" s="287">
        <v>0</v>
      </c>
      <c r="DG106" s="287">
        <v>0</v>
      </c>
      <c r="DH106" s="287">
        <v>0</v>
      </c>
      <c r="DI106" s="287">
        <v>0</v>
      </c>
      <c r="DJ106" s="287">
        <v>0</v>
      </c>
      <c r="DK106" s="287">
        <v>0</v>
      </c>
      <c r="DL106" s="287">
        <v>0</v>
      </c>
      <c r="DM106" s="287">
        <v>0</v>
      </c>
      <c r="DN106" s="287">
        <v>0</v>
      </c>
      <c r="DO106" s="287">
        <v>0</v>
      </c>
      <c r="DP106" s="287">
        <v>0</v>
      </c>
      <c r="DQ106" s="287">
        <v>0</v>
      </c>
      <c r="DR106" s="287">
        <v>0</v>
      </c>
      <c r="DS106" s="287">
        <v>0</v>
      </c>
      <c r="DT106" s="287">
        <v>0</v>
      </c>
      <c r="DU106" s="287">
        <v>0</v>
      </c>
      <c r="DV106" s="287">
        <v>0</v>
      </c>
      <c r="DW106" s="287">
        <v>0</v>
      </c>
      <c r="DX106" s="287">
        <v>0</v>
      </c>
      <c r="DY106" s="287">
        <v>0</v>
      </c>
      <c r="DZ106" s="287">
        <v>0</v>
      </c>
      <c r="EA106" s="287">
        <v>0</v>
      </c>
      <c r="EB106" s="287">
        <v>0</v>
      </c>
      <c r="EC106" s="287">
        <v>0</v>
      </c>
      <c r="ED106" s="287">
        <v>0</v>
      </c>
      <c r="EE106" s="287">
        <v>0</v>
      </c>
      <c r="EF106" s="287">
        <v>0</v>
      </c>
      <c r="EG106" s="287">
        <v>0</v>
      </c>
      <c r="EH106" s="287">
        <v>0</v>
      </c>
      <c r="EI106" s="287">
        <v>0</v>
      </c>
      <c r="EJ106" s="287">
        <v>0</v>
      </c>
      <c r="EK106" s="287">
        <v>0</v>
      </c>
      <c r="EL106" s="287">
        <v>0</v>
      </c>
      <c r="EM106" s="287">
        <v>0</v>
      </c>
      <c r="EN106" s="287">
        <v>0</v>
      </c>
      <c r="EO106" s="287">
        <v>0</v>
      </c>
      <c r="EP106" s="287">
        <v>0</v>
      </c>
      <c r="EQ106" s="287">
        <v>0</v>
      </c>
      <c r="ER106" s="287">
        <v>0</v>
      </c>
      <c r="ES106" s="287">
        <v>0</v>
      </c>
      <c r="ET106" s="287">
        <v>0</v>
      </c>
      <c r="EU106" s="287">
        <v>0</v>
      </c>
      <c r="EV106" s="287">
        <v>0</v>
      </c>
      <c r="EW106" s="287">
        <v>0</v>
      </c>
      <c r="EX106" s="287">
        <v>0</v>
      </c>
      <c r="EY106" s="287">
        <v>0</v>
      </c>
      <c r="EZ106" s="287">
        <v>0</v>
      </c>
      <c r="FA106" s="287">
        <v>0</v>
      </c>
      <c r="FB106" s="287">
        <v>0</v>
      </c>
      <c r="FC106" s="287">
        <v>0</v>
      </c>
      <c r="FD106" s="287">
        <v>0</v>
      </c>
      <c r="FE106" s="287">
        <v>0</v>
      </c>
      <c r="FF106" s="287">
        <v>0</v>
      </c>
      <c r="FG106" s="287">
        <v>0</v>
      </c>
      <c r="FH106" s="287">
        <v>0</v>
      </c>
      <c r="FI106" s="287">
        <v>0</v>
      </c>
      <c r="FJ106" s="287">
        <v>0</v>
      </c>
      <c r="FK106" s="287">
        <v>0</v>
      </c>
      <c r="FL106" s="287">
        <v>0</v>
      </c>
      <c r="FM106" s="287">
        <v>0</v>
      </c>
      <c r="FN106" s="287">
        <v>0</v>
      </c>
      <c r="FO106" s="287">
        <v>0</v>
      </c>
      <c r="FP106" s="287">
        <v>0</v>
      </c>
      <c r="FQ106" s="287">
        <v>0</v>
      </c>
      <c r="FR106" s="287">
        <v>0</v>
      </c>
      <c r="FS106" s="287">
        <v>0</v>
      </c>
      <c r="FT106" s="287">
        <v>0</v>
      </c>
      <c r="FU106" s="287">
        <v>0</v>
      </c>
      <c r="FV106" s="287">
        <v>0</v>
      </c>
      <c r="FW106" s="287">
        <v>0</v>
      </c>
      <c r="FX106" s="287">
        <v>0</v>
      </c>
      <c r="FY106" s="287">
        <v>0</v>
      </c>
      <c r="FZ106" s="287">
        <v>0</v>
      </c>
      <c r="GA106" s="287">
        <v>0</v>
      </c>
      <c r="GB106" s="287">
        <v>0</v>
      </c>
      <c r="GC106" s="287">
        <v>0</v>
      </c>
      <c r="GD106" s="287">
        <v>0</v>
      </c>
      <c r="GE106" s="287">
        <v>0</v>
      </c>
      <c r="GF106" s="287">
        <v>0</v>
      </c>
      <c r="GG106" s="287">
        <v>0</v>
      </c>
      <c r="GH106" s="287">
        <v>0</v>
      </c>
      <c r="GI106" s="287">
        <v>0</v>
      </c>
      <c r="GJ106" s="287">
        <v>0</v>
      </c>
      <c r="GK106" s="287">
        <v>0</v>
      </c>
      <c r="GL106" s="287">
        <v>0</v>
      </c>
      <c r="GM106" s="287">
        <v>0</v>
      </c>
      <c r="GN106" s="287">
        <v>0</v>
      </c>
      <c r="GO106" s="287">
        <v>0</v>
      </c>
      <c r="GP106" s="287">
        <v>0</v>
      </c>
      <c r="GQ106" s="287">
        <v>0</v>
      </c>
      <c r="GR106" s="287">
        <v>0</v>
      </c>
      <c r="GS106" s="287">
        <v>0</v>
      </c>
      <c r="GT106" s="287">
        <v>0</v>
      </c>
      <c r="GU106" s="287">
        <v>0</v>
      </c>
      <c r="GV106" s="287">
        <v>0</v>
      </c>
      <c r="GW106" s="287">
        <v>0</v>
      </c>
      <c r="GX106" s="287">
        <v>0</v>
      </c>
      <c r="GY106" s="287">
        <v>0</v>
      </c>
      <c r="GZ106" s="287">
        <v>0</v>
      </c>
      <c r="HA106" s="287">
        <v>0</v>
      </c>
      <c r="HB106" s="287">
        <v>0</v>
      </c>
      <c r="HC106" s="287">
        <v>0</v>
      </c>
      <c r="HD106" s="287">
        <v>0</v>
      </c>
      <c r="HE106" s="287">
        <v>0</v>
      </c>
      <c r="HF106" s="287">
        <v>0</v>
      </c>
      <c r="HG106" s="287">
        <v>0</v>
      </c>
      <c r="HH106" s="287">
        <v>0</v>
      </c>
      <c r="HI106" s="287">
        <v>0</v>
      </c>
      <c r="HJ106" s="287">
        <v>0</v>
      </c>
      <c r="HK106" s="287">
        <v>0</v>
      </c>
      <c r="HL106" s="287">
        <v>0</v>
      </c>
      <c r="HM106" s="287">
        <v>0</v>
      </c>
      <c r="HN106" s="287">
        <v>0</v>
      </c>
      <c r="HO106" s="287">
        <v>0</v>
      </c>
      <c r="HP106" s="287">
        <v>0</v>
      </c>
      <c r="HQ106" s="287">
        <v>0</v>
      </c>
      <c r="HR106" s="287">
        <v>0</v>
      </c>
      <c r="HS106" s="287">
        <v>0</v>
      </c>
      <c r="HT106" s="287">
        <v>0</v>
      </c>
      <c r="HU106" s="287">
        <v>0</v>
      </c>
      <c r="HV106" s="287">
        <v>0</v>
      </c>
      <c r="HW106" s="287">
        <v>0</v>
      </c>
    </row>
    <row r="107" spans="1:231">
      <c r="A107" s="39" t="s">
        <v>319</v>
      </c>
      <c r="B107" s="286">
        <v>0</v>
      </c>
      <c r="C107" s="286">
        <v>7.7484047402005471E-2</v>
      </c>
      <c r="D107" s="286">
        <v>6.3265690770873906E-2</v>
      </c>
      <c r="E107" s="286">
        <v>7.4146703413186341E-2</v>
      </c>
      <c r="F107" s="286">
        <v>8.7842221357207734E-2</v>
      </c>
      <c r="G107" s="286">
        <v>8.2626262626262631E-2</v>
      </c>
      <c r="H107" s="286">
        <v>0.11127890022911893</v>
      </c>
      <c r="I107" s="286">
        <v>0.16459909953060639</v>
      </c>
      <c r="J107" s="286">
        <v>0.12894550306467081</v>
      </c>
      <c r="K107" s="286">
        <v>5.6986004312117545E-3</v>
      </c>
      <c r="L107" s="286">
        <v>3.5149010502098289E-3</v>
      </c>
      <c r="M107" s="286">
        <v>2.6213625151517718E-3</v>
      </c>
      <c r="N107" s="286">
        <v>3.4707597076434646E-3</v>
      </c>
      <c r="O107" s="286">
        <v>4.1451554753569137E-3</v>
      </c>
      <c r="P107" s="286">
        <v>4.253368644684381E-3</v>
      </c>
      <c r="Q107" s="286">
        <v>5.1208488585725116E-3</v>
      </c>
      <c r="R107" s="286">
        <v>5.5234571904432027E-3</v>
      </c>
      <c r="S107" s="286">
        <v>6.2805957934713346E-3</v>
      </c>
      <c r="T107" s="286">
        <v>7.4348728604739971E-3</v>
      </c>
      <c r="U107" s="286">
        <v>4.955853151889302E-3</v>
      </c>
      <c r="V107" s="286">
        <v>4.3741824779532767E-3</v>
      </c>
      <c r="W107" s="286">
        <v>4.7167955359751048E-3</v>
      </c>
      <c r="X107" s="286">
        <v>4.6898148953968041E-3</v>
      </c>
      <c r="Y107" s="286">
        <v>5.9368722418619941E-3</v>
      </c>
      <c r="Z107" s="286">
        <v>1.3186469218317775E-2</v>
      </c>
      <c r="AA107" s="286">
        <v>2.2125395059621358E-3</v>
      </c>
      <c r="AB107" s="286">
        <v>2.1264311783383001E-3</v>
      </c>
      <c r="AC107" s="286">
        <v>8.1420557602415265E-3</v>
      </c>
      <c r="AD107" s="286">
        <v>3.3390143514494689E-3</v>
      </c>
      <c r="AE107" s="286">
        <v>3.3290489667278595E-3</v>
      </c>
      <c r="AF107" s="286">
        <v>3.8946307491626747E-3</v>
      </c>
      <c r="AG107" s="286">
        <v>3.4763347421527925E-3</v>
      </c>
      <c r="AH107" s="286">
        <v>2.5799304924480236E-3</v>
      </c>
      <c r="AI107" s="286">
        <v>3.5998046814584373E-3</v>
      </c>
      <c r="AJ107" s="286">
        <v>3.8461283983617731E-3</v>
      </c>
      <c r="AK107" s="286">
        <v>2.6114209461231695E-3</v>
      </c>
      <c r="AL107" s="286">
        <v>2.7997686506957059E-3</v>
      </c>
      <c r="AM107" s="286">
        <v>2.7976443886008283E-3</v>
      </c>
      <c r="AN107" s="286">
        <v>3.1592904867773709E-3</v>
      </c>
      <c r="AO107" s="286">
        <v>1.8921693843094675E-3</v>
      </c>
      <c r="AP107" s="286">
        <v>4.7323445210110627E-3</v>
      </c>
      <c r="AQ107" s="286">
        <v>5.2782414024006314E-3</v>
      </c>
      <c r="AR107" s="286">
        <v>1.215318842277688E-2</v>
      </c>
      <c r="AS107" s="286">
        <v>1.1323134459476419E-2</v>
      </c>
      <c r="AT107" s="286">
        <v>1.1369042096889761E-2</v>
      </c>
      <c r="AU107" s="286">
        <v>1.5226923530930333E-2</v>
      </c>
      <c r="AV107" s="286">
        <v>1.3337801931204452E-2</v>
      </c>
      <c r="AW107" s="286">
        <v>1.522552674687906E-2</v>
      </c>
      <c r="AX107" s="286">
        <v>8.8423608190985464E-3</v>
      </c>
      <c r="AY107" s="286">
        <v>1.5601532280586788E-2</v>
      </c>
      <c r="AZ107" s="286">
        <v>1.3541271759873123E-2</v>
      </c>
      <c r="BA107" s="286">
        <v>1.9230345923235571E-2</v>
      </c>
      <c r="BB107" s="286">
        <v>1.8990765067289455E-2</v>
      </c>
      <c r="BC107" s="286">
        <v>2.175231218505844E-2</v>
      </c>
      <c r="BD107" s="286">
        <v>5.3276485178225419E-2</v>
      </c>
      <c r="BE107" s="286">
        <v>7.3613609050214829E-2</v>
      </c>
      <c r="BF107" s="286">
        <v>9.4121104282163859E-2</v>
      </c>
      <c r="BG107" s="286">
        <v>0.10852094795546005</v>
      </c>
      <c r="BH107" s="286">
        <v>0.12133472689822263</v>
      </c>
      <c r="BI107" s="286">
        <v>0.13712466520303276</v>
      </c>
      <c r="BJ107" s="286">
        <v>0.17046917909174128</v>
      </c>
      <c r="BK107" s="286">
        <v>0.16320171174095532</v>
      </c>
      <c r="BL107" s="286">
        <v>0.18384622772236475</v>
      </c>
      <c r="BM107" s="286">
        <v>0.18381265270584973</v>
      </c>
      <c r="BN107" s="286">
        <v>0.11244598102719901</v>
      </c>
      <c r="BO107" s="286">
        <v>0.1503286592987389</v>
      </c>
      <c r="BP107" s="286">
        <v>0.19687942141720385</v>
      </c>
      <c r="BQ107" s="286">
        <v>0.16760101264849855</v>
      </c>
      <c r="BR107" s="286">
        <v>0.15930491031708541</v>
      </c>
      <c r="BS107" s="286">
        <v>0.20158624206878967</v>
      </c>
      <c r="BT107" s="286">
        <v>0.2022754331273322</v>
      </c>
      <c r="BU107" s="286">
        <v>0.20721858501208185</v>
      </c>
      <c r="BV107" s="286">
        <v>0.17311190452001179</v>
      </c>
      <c r="BW107" s="286">
        <v>0.18509629964627022</v>
      </c>
      <c r="BX107" s="286">
        <v>0.18288470772074325</v>
      </c>
      <c r="BY107" s="286">
        <v>0.18215874440819502</v>
      </c>
      <c r="BZ107" s="286">
        <v>0.18040121301127313</v>
      </c>
      <c r="CA107" s="286">
        <v>0.16327538811234746</v>
      </c>
      <c r="CB107" s="286">
        <v>0.16377428242904035</v>
      </c>
      <c r="CC107" s="286">
        <v>0.15817743428041814</v>
      </c>
      <c r="CD107" s="286">
        <v>0.13755357553047531</v>
      </c>
      <c r="CE107" s="286">
        <v>0.10231112611217089</v>
      </c>
      <c r="CF107" s="286">
        <v>6.9731257295978469E-2</v>
      </c>
      <c r="CG107" s="286">
        <v>0.20721858501208185</v>
      </c>
      <c r="CH107" s="286">
        <v>6.9621175986563255E-2</v>
      </c>
      <c r="CI107" s="286">
        <v>6.9658967758902915E-2</v>
      </c>
      <c r="CJ107" s="286">
        <v>3.5289047743232799E-2</v>
      </c>
      <c r="CK107" s="286">
        <v>3.3239942801381463E-2</v>
      </c>
      <c r="CL107" s="286">
        <v>3.0975747927120628E-2</v>
      </c>
      <c r="CM107" s="286">
        <v>3.0978168477916977E-2</v>
      </c>
      <c r="CN107" s="286">
        <v>0.12266853096874684</v>
      </c>
      <c r="CO107" s="286">
        <v>0.16744407229088701</v>
      </c>
      <c r="CP107" s="286">
        <v>0.18561867375088889</v>
      </c>
      <c r="CQ107" s="286">
        <v>0.180665275986439</v>
      </c>
      <c r="CR107" s="286">
        <v>0.14226321468669534</v>
      </c>
      <c r="CS107" s="286">
        <v>0.13489866045875543</v>
      </c>
      <c r="CT107" s="286">
        <v>0.11879415388441149</v>
      </c>
      <c r="CU107" s="286">
        <v>0.1193204833499006</v>
      </c>
      <c r="CV107" s="286">
        <v>0.15568239213328489</v>
      </c>
      <c r="CW107" s="286">
        <v>0.13707323916812764</v>
      </c>
      <c r="CX107" s="286">
        <v>9.1870755272823457E-2</v>
      </c>
      <c r="CY107" s="286">
        <v>8.9279871057615534E-2</v>
      </c>
      <c r="CZ107" s="286">
        <v>7.2209560075688878E-2</v>
      </c>
      <c r="DA107" s="286">
        <v>7.9720499873100106E-2</v>
      </c>
      <c r="DB107" s="286">
        <v>8.0506626878274673E-2</v>
      </c>
      <c r="DC107" s="286">
        <v>9.2381972075042756E-2</v>
      </c>
      <c r="DD107" s="286">
        <v>0.10263388129578631</v>
      </c>
      <c r="DE107" s="286">
        <v>9.997480957535429E-2</v>
      </c>
      <c r="DF107" s="286">
        <v>9.9082980491946179E-2</v>
      </c>
      <c r="DG107" s="286">
        <v>9.5093786809169634E-2</v>
      </c>
      <c r="DH107" s="286">
        <v>8.7987385008239036E-2</v>
      </c>
      <c r="DI107" s="286">
        <v>7.7881725658926856E-2</v>
      </c>
      <c r="DJ107" s="286">
        <v>7.7237690673272824E-2</v>
      </c>
      <c r="DK107" s="286">
        <v>8.8785282773058985E-2</v>
      </c>
      <c r="DL107" s="286">
        <v>8.6330638113091565E-2</v>
      </c>
      <c r="DM107" s="286">
        <v>8.1699999999999995E-2</v>
      </c>
      <c r="DN107" s="286">
        <v>9.1735809492580256E-2</v>
      </c>
      <c r="DO107" s="286">
        <v>9.8293046104535695E-2</v>
      </c>
      <c r="DP107" s="286">
        <v>8.3057714127773505E-2</v>
      </c>
      <c r="DQ107" s="286">
        <v>7.7308648426088533E-2</v>
      </c>
      <c r="DR107" s="286">
        <v>7.8678275815733154E-2</v>
      </c>
      <c r="DS107" s="286">
        <v>7.8258979939132764E-2</v>
      </c>
      <c r="DT107" s="286">
        <v>7.8316890989105159E-2</v>
      </c>
      <c r="DU107" s="286">
        <v>8.1900000000000001E-2</v>
      </c>
      <c r="DV107" s="286">
        <v>7.2769715689966222E-2</v>
      </c>
      <c r="DW107" s="286">
        <v>8.1269465631526372E-2</v>
      </c>
      <c r="DX107" s="286">
        <v>7.6983188186060175E-2</v>
      </c>
      <c r="DY107" s="286">
        <v>7.5759414035221795E-2</v>
      </c>
      <c r="DZ107" s="286">
        <v>8.67581194178529E-2</v>
      </c>
      <c r="EA107" s="286">
        <v>9.767589576999243E-2</v>
      </c>
      <c r="EB107" s="286">
        <v>9.4669171372327332E-2</v>
      </c>
      <c r="EC107" s="286">
        <v>9.8256882397468548E-2</v>
      </c>
      <c r="ED107" s="286">
        <v>8.9088218882856243E-2</v>
      </c>
      <c r="EE107" s="286">
        <v>9.1727744120469495E-2</v>
      </c>
      <c r="EF107" s="286">
        <v>0.1116734845212257</v>
      </c>
      <c r="EG107" s="286">
        <v>9.9077191630817657E-2</v>
      </c>
      <c r="EH107" s="286">
        <v>7.7040032974361766E-2</v>
      </c>
      <c r="EI107" s="286">
        <v>7.6924799879656794E-2</v>
      </c>
      <c r="EJ107" s="286">
        <v>7.0997491816474939E-2</v>
      </c>
      <c r="EK107" s="286">
        <v>6.7914357043670937E-2</v>
      </c>
      <c r="EL107" s="286">
        <v>7.5964382605714253E-2</v>
      </c>
      <c r="EM107" s="286">
        <v>7.4886463920266391E-2</v>
      </c>
      <c r="EN107" s="286">
        <v>8.0227190767398274E-2</v>
      </c>
      <c r="EO107" s="286">
        <v>7.8921740505151647E-2</v>
      </c>
      <c r="EP107" s="286">
        <v>7.2116212475299868E-2</v>
      </c>
      <c r="EQ107" s="286">
        <v>5.8465316584781962E-2</v>
      </c>
      <c r="ER107" s="286">
        <v>6.1550537713782091E-2</v>
      </c>
      <c r="ES107" s="286">
        <v>6.8130997098948848E-2</v>
      </c>
      <c r="ET107" s="286">
        <v>6.7890436731704723E-2</v>
      </c>
      <c r="EU107" s="286">
        <v>5.6660708217805104E-2</v>
      </c>
      <c r="EV107" s="286">
        <v>6.3471947162016748E-2</v>
      </c>
      <c r="EW107" s="286">
        <v>5.8653035100639669E-2</v>
      </c>
      <c r="EX107" s="286">
        <v>5.8030585442978198E-2</v>
      </c>
      <c r="EY107" s="286">
        <v>6.5046370095526884E-2</v>
      </c>
      <c r="EZ107" s="286">
        <v>7.4216308904259648E-2</v>
      </c>
      <c r="FA107" s="286">
        <v>6.28586986335022E-2</v>
      </c>
      <c r="FB107" s="286">
        <v>5.8229020331964053E-2</v>
      </c>
      <c r="FC107" s="286">
        <v>5.9680852376748868E-2</v>
      </c>
      <c r="FD107" s="286">
        <v>6.7258956862813385E-2</v>
      </c>
      <c r="FE107" s="286">
        <v>5.7886836257238013E-2</v>
      </c>
      <c r="FF107" s="286">
        <v>7.2969822871517862E-2</v>
      </c>
      <c r="FG107" s="286">
        <v>7.4532759573588694E-2</v>
      </c>
      <c r="FH107" s="286">
        <v>5.1057070789681455E-2</v>
      </c>
      <c r="FI107" s="286">
        <v>4.3795259640900162E-2</v>
      </c>
      <c r="FJ107" s="286">
        <v>5.5168226079746883E-2</v>
      </c>
      <c r="FK107" s="286">
        <v>5.476322412853267E-2</v>
      </c>
      <c r="FL107" s="286">
        <v>3.6006534122809915E-2</v>
      </c>
      <c r="FM107" s="286">
        <v>3.5096008630993193E-2</v>
      </c>
      <c r="FN107" s="286">
        <v>0.12367003843481859</v>
      </c>
      <c r="FO107" s="286">
        <v>0.18271719900501493</v>
      </c>
      <c r="FP107" s="286">
        <v>0.16760483405624374</v>
      </c>
      <c r="FQ107" s="286">
        <v>0.18853067194812764</v>
      </c>
      <c r="FR107" s="286">
        <v>0.17416150416866308</v>
      </c>
      <c r="FS107" s="286">
        <v>0.18304148548722224</v>
      </c>
      <c r="FT107" s="286">
        <v>0.18161288337061715</v>
      </c>
      <c r="FU107" s="286">
        <v>0.12018786343785973</v>
      </c>
      <c r="FV107" s="286">
        <v>0.12857324307044599</v>
      </c>
      <c r="FW107" s="286">
        <v>0.12589224121811282</v>
      </c>
      <c r="FX107" s="286">
        <v>0.12392427389654465</v>
      </c>
      <c r="FY107" s="286">
        <v>0.13048894314334616</v>
      </c>
      <c r="FZ107" s="286">
        <v>0.12665104948537736</v>
      </c>
      <c r="GA107" s="286">
        <v>0.11516347691785134</v>
      </c>
      <c r="GB107" s="286">
        <v>0.11703078192774631</v>
      </c>
      <c r="GC107" s="286">
        <v>0.13045132081462329</v>
      </c>
      <c r="GD107" s="286">
        <v>0.11130971273421515</v>
      </c>
      <c r="GE107" s="286">
        <v>0.11020735701815365</v>
      </c>
      <c r="GF107" s="286">
        <v>0.10277239199470088</v>
      </c>
      <c r="GG107" s="286">
        <v>0.10391253278594706</v>
      </c>
      <c r="GH107" s="286">
        <v>0.10358123594066874</v>
      </c>
      <c r="GI107" s="286">
        <v>0.10641858505824914</v>
      </c>
      <c r="GJ107" s="286">
        <v>0.11080094110608295</v>
      </c>
      <c r="GK107" s="286">
        <v>0.10518028521430359</v>
      </c>
      <c r="GL107" s="286">
        <v>9.8666101281986052E-2</v>
      </c>
      <c r="GM107" s="286">
        <v>0.10376982188067087</v>
      </c>
      <c r="GN107" s="286">
        <v>0.10847497563129418</v>
      </c>
      <c r="GO107" s="286">
        <v>0.10401753507376162</v>
      </c>
      <c r="GP107" s="286">
        <v>0.10178823934340471</v>
      </c>
      <c r="GQ107" s="286">
        <v>9.510225346659068E-2</v>
      </c>
      <c r="GR107" s="286">
        <v>9.2590760074623399E-2</v>
      </c>
      <c r="GS107" s="286">
        <v>9.2269352994490211E-2</v>
      </c>
      <c r="GT107" s="286">
        <v>9.5510160206892625E-2</v>
      </c>
      <c r="GU107" s="286">
        <v>9.3326778312358999E-2</v>
      </c>
      <c r="GV107" s="286">
        <v>9.8495114925916227E-2</v>
      </c>
      <c r="GW107" s="286">
        <v>9.185711608862937E-2</v>
      </c>
      <c r="GX107" s="286">
        <v>9.0904467502178329E-2</v>
      </c>
      <c r="GY107" s="286">
        <v>9.9779336920345643E-2</v>
      </c>
      <c r="GZ107" s="286">
        <v>0.10826252189966383</v>
      </c>
      <c r="HA107" s="286">
        <v>0.10395796427548744</v>
      </c>
      <c r="HB107" s="286">
        <v>9.3911403769077306E-2</v>
      </c>
      <c r="HC107" s="286">
        <v>0.10124410592069626</v>
      </c>
      <c r="HD107" s="286">
        <v>9.6915398550332543E-2</v>
      </c>
      <c r="HE107" s="286">
        <v>0.10670509986051188</v>
      </c>
      <c r="HF107" s="286">
        <v>9.3139679375394829E-2</v>
      </c>
      <c r="HG107" s="286">
        <v>0.10215955161517366</v>
      </c>
      <c r="HH107" s="286">
        <v>0.10261131350396566</v>
      </c>
      <c r="HI107" s="286">
        <v>9.8579966523475296E-2</v>
      </c>
      <c r="HJ107" s="286">
        <v>9.4845680194574164E-2</v>
      </c>
      <c r="HK107" s="286">
        <v>9.2729927678704888E-2</v>
      </c>
      <c r="HL107" s="286">
        <v>0.10846479667649404</v>
      </c>
      <c r="HM107" s="286">
        <v>0.10564247837657731</v>
      </c>
      <c r="HN107" s="286">
        <v>9.8414980587026801E-2</v>
      </c>
      <c r="HO107" s="286">
        <v>0.10238284866444849</v>
      </c>
      <c r="HP107" s="286">
        <v>9.4106494026224757E-2</v>
      </c>
      <c r="HQ107" s="286">
        <v>9.6212515115423447E-2</v>
      </c>
      <c r="HR107" s="286">
        <v>9.868990394206531E-2</v>
      </c>
      <c r="HS107" s="286">
        <v>9.0033025236455344E-2</v>
      </c>
      <c r="HT107" s="286">
        <v>9.7753358585499481E-2</v>
      </c>
      <c r="HU107" s="286">
        <v>8.8454380370552088E-2</v>
      </c>
      <c r="HV107" s="286">
        <v>9.0456947556193087E-2</v>
      </c>
      <c r="HW107" s="286">
        <v>8.7511040604931492E-2</v>
      </c>
    </row>
    <row r="108" spans="1:231">
      <c r="A108" s="39" t="s">
        <v>324</v>
      </c>
      <c r="B108" s="286">
        <v>0</v>
      </c>
      <c r="C108" s="286">
        <v>0</v>
      </c>
      <c r="D108" s="286">
        <v>4.2093359301375892E-3</v>
      </c>
      <c r="E108" s="286">
        <v>6.8369726521093918E-3</v>
      </c>
      <c r="F108" s="286">
        <v>1.0704554301284546E-2</v>
      </c>
      <c r="G108" s="286">
        <v>4.5454545454545452E-3</v>
      </c>
      <c r="H108" s="286">
        <v>0</v>
      </c>
      <c r="I108" s="286">
        <v>0</v>
      </c>
      <c r="J108" s="286">
        <v>2.501772088562732E-3</v>
      </c>
      <c r="K108" s="286">
        <v>0</v>
      </c>
      <c r="L108" s="286">
        <v>0</v>
      </c>
      <c r="M108" s="286">
        <v>0</v>
      </c>
      <c r="N108" s="286">
        <v>0</v>
      </c>
      <c r="O108" s="286">
        <v>6.4053175115890489E-5</v>
      </c>
      <c r="P108" s="286">
        <v>7.5012368673787143E-4</v>
      </c>
      <c r="Q108" s="286">
        <v>3.3034534480911394E-4</v>
      </c>
      <c r="R108" s="286">
        <v>5.7850752428257701E-4</v>
      </c>
      <c r="S108" s="286">
        <v>1.9820000298365596E-4</v>
      </c>
      <c r="T108" s="286">
        <v>2.1333924994186505E-5</v>
      </c>
      <c r="U108" s="286">
        <v>1.2113845167574858E-3</v>
      </c>
      <c r="V108" s="286">
        <v>3.0436433705115402E-3</v>
      </c>
      <c r="W108" s="286">
        <v>2.0221651236131894E-3</v>
      </c>
      <c r="X108" s="286">
        <v>1.48255691923034E-3</v>
      </c>
      <c r="Y108" s="286">
        <v>4.6925911650253627E-4</v>
      </c>
      <c r="Z108" s="286">
        <v>1.1558764062970298E-5</v>
      </c>
      <c r="AA108" s="286">
        <v>1.7820950171937899E-4</v>
      </c>
      <c r="AB108" s="286">
        <v>4.0525825522812518E-4</v>
      </c>
      <c r="AC108" s="286">
        <v>6.2123225085651784E-4</v>
      </c>
      <c r="AD108" s="286">
        <v>7.000114915181266E-4</v>
      </c>
      <c r="AE108" s="286">
        <v>5.8673395830912268E-4</v>
      </c>
      <c r="AF108" s="286">
        <v>1.2421156809486471E-3</v>
      </c>
      <c r="AG108" s="286">
        <v>3.1127014009234207E-4</v>
      </c>
      <c r="AH108" s="286">
        <v>2.1303447497962231E-3</v>
      </c>
      <c r="AI108" s="286">
        <v>1.9316429294246058E-3</v>
      </c>
      <c r="AJ108" s="286">
        <v>1.5098683992880726E-3</v>
      </c>
      <c r="AK108" s="286">
        <v>1.5124798734877595E-4</v>
      </c>
      <c r="AL108" s="286">
        <v>4.8136373292663009E-4</v>
      </c>
      <c r="AM108" s="286">
        <v>1.5333989826512404E-4</v>
      </c>
      <c r="AN108" s="286">
        <v>5.0208055133729593E-4</v>
      </c>
      <c r="AO108" s="286">
        <v>2.3629964212419201E-5</v>
      </c>
      <c r="AP108" s="286">
        <v>2.1579318381263398E-5</v>
      </c>
      <c r="AQ108" s="286">
        <v>3.7478637176809219E-6</v>
      </c>
      <c r="AR108" s="286">
        <v>1.9176737677702594E-4</v>
      </c>
      <c r="AS108" s="286">
        <v>9.2869154890690492E-5</v>
      </c>
      <c r="AT108" s="286">
        <v>1.3570409204586502E-4</v>
      </c>
      <c r="AU108" s="286">
        <v>3.9347295545214361E-5</v>
      </c>
      <c r="AV108" s="286">
        <v>4.0855178920412425E-4</v>
      </c>
      <c r="AW108" s="286">
        <v>1.1784725752697282E-2</v>
      </c>
      <c r="AX108" s="286">
        <v>3.59729883813317E-2</v>
      </c>
      <c r="AY108" s="286">
        <v>4.5569844331023623E-2</v>
      </c>
      <c r="AZ108" s="286">
        <v>3.1253134988519601E-2</v>
      </c>
      <c r="BA108" s="286">
        <v>1.590509960426267E-2</v>
      </c>
      <c r="BB108" s="286">
        <v>7.0087256499164058E-2</v>
      </c>
      <c r="BC108" s="286">
        <v>0.12025054935864184</v>
      </c>
      <c r="BD108" s="286">
        <v>0.13966328865972102</v>
      </c>
      <c r="BE108" s="286">
        <v>0.17308285683311048</v>
      </c>
      <c r="BF108" s="286">
        <v>0.25582964904730232</v>
      </c>
      <c r="BG108" s="286">
        <v>0.37616759864534932</v>
      </c>
      <c r="BH108" s="286">
        <v>0.35428807814153984</v>
      </c>
      <c r="BI108" s="286">
        <v>0.37249018362290254</v>
      </c>
      <c r="BJ108" s="286">
        <v>0.40332102462259323</v>
      </c>
      <c r="BK108" s="286">
        <v>0.40129698570009437</v>
      </c>
      <c r="BL108" s="286">
        <v>0.41914320673221439</v>
      </c>
      <c r="BM108" s="286">
        <v>0.41847202263134586</v>
      </c>
      <c r="BN108" s="286">
        <v>0.5251560224974845</v>
      </c>
      <c r="BO108" s="286">
        <v>0.45426412539856192</v>
      </c>
      <c r="BP108" s="286">
        <v>0.43190710434395213</v>
      </c>
      <c r="BQ108" s="286">
        <v>0.44177691468868746</v>
      </c>
      <c r="BR108" s="286">
        <v>0.45669658512269273</v>
      </c>
      <c r="BS108" s="286">
        <v>0.44694426527867359</v>
      </c>
      <c r="BT108" s="286">
        <v>0.40629942161644961</v>
      </c>
      <c r="BU108" s="286">
        <v>0.38808218064055872</v>
      </c>
      <c r="BV108" s="286">
        <v>0.39362595930715405</v>
      </c>
      <c r="BW108" s="286">
        <v>0.3730356279542501</v>
      </c>
      <c r="BX108" s="286">
        <v>0.38872157332465967</v>
      </c>
      <c r="BY108" s="286">
        <v>0.40464627411543025</v>
      </c>
      <c r="BZ108" s="286">
        <v>0.43657079863182296</v>
      </c>
      <c r="CA108" s="286">
        <v>0.41756674689596879</v>
      </c>
      <c r="CB108" s="286">
        <v>0.41975643866348383</v>
      </c>
      <c r="CC108" s="286">
        <v>0.45241315225470002</v>
      </c>
      <c r="CD108" s="286">
        <v>0.45203867344972526</v>
      </c>
      <c r="CE108" s="286">
        <v>0.43570047951542523</v>
      </c>
      <c r="CF108" s="286">
        <v>0.40974942875546527</v>
      </c>
      <c r="CG108" s="286">
        <v>0.38808218064055872</v>
      </c>
      <c r="CH108" s="286">
        <v>0.38727679832899681</v>
      </c>
      <c r="CI108" s="286">
        <v>0.40626960183431604</v>
      </c>
      <c r="CJ108" s="286">
        <v>0.41055632264772812</v>
      </c>
      <c r="CK108" s="286">
        <v>0.4738905867361215</v>
      </c>
      <c r="CL108" s="286">
        <v>0.46488565856323655</v>
      </c>
      <c r="CM108" s="286">
        <v>0.45679417880509093</v>
      </c>
      <c r="CN108" s="286">
        <v>0.45816390876978397</v>
      </c>
      <c r="CO108" s="286">
        <v>0.47487413794756961</v>
      </c>
      <c r="CP108" s="286">
        <v>0.43347729989257672</v>
      </c>
      <c r="CQ108" s="286">
        <v>0.43203112901765212</v>
      </c>
      <c r="CR108" s="286">
        <v>0.48095321999789342</v>
      </c>
      <c r="CS108" s="286">
        <v>0.46298510511064245</v>
      </c>
      <c r="CT108" s="286">
        <v>0.43200539979298641</v>
      </c>
      <c r="CU108" s="286">
        <v>0.47121583001988071</v>
      </c>
      <c r="CV108" s="286">
        <v>0.45539384380670656</v>
      </c>
      <c r="CW108" s="286">
        <v>0.44773638311794711</v>
      </c>
      <c r="CX108" s="286">
        <v>0.43350258884836618</v>
      </c>
      <c r="CY108" s="286">
        <v>0.46650132814704093</v>
      </c>
      <c r="CZ108" s="286">
        <v>0.45043257534630055</v>
      </c>
      <c r="DA108" s="286">
        <v>0.46896968532066585</v>
      </c>
      <c r="DB108" s="286">
        <v>0.4470779287028358</v>
      </c>
      <c r="DC108" s="286">
        <v>0.43071010066176973</v>
      </c>
      <c r="DD108" s="286">
        <v>0.46210262369643168</v>
      </c>
      <c r="DE108" s="286">
        <v>0.48651286928636001</v>
      </c>
      <c r="DF108" s="286">
        <v>0.49061606694467397</v>
      </c>
      <c r="DG108" s="286">
        <v>0.50534057780944841</v>
      </c>
      <c r="DH108" s="286">
        <v>0.50245623294282682</v>
      </c>
      <c r="DI108" s="286">
        <v>0.53307109141552211</v>
      </c>
      <c r="DJ108" s="286">
        <v>0.52454962263150173</v>
      </c>
      <c r="DK108" s="286">
        <v>0.53444338901980293</v>
      </c>
      <c r="DL108" s="286">
        <v>0.54184155547854862</v>
      </c>
      <c r="DM108" s="286">
        <v>0.55300000000000005</v>
      </c>
      <c r="DN108" s="286">
        <v>0.55554337116295938</v>
      </c>
      <c r="DO108" s="286">
        <v>0.58469284876050664</v>
      </c>
      <c r="DP108" s="286">
        <v>0.55801012191850163</v>
      </c>
      <c r="DQ108" s="286">
        <v>0.59827627929487537</v>
      </c>
      <c r="DR108" s="286">
        <v>0.58701833498677269</v>
      </c>
      <c r="DS108" s="286">
        <v>0.60044404304859644</v>
      </c>
      <c r="DT108" s="286">
        <v>0.60269438097909289</v>
      </c>
      <c r="DU108" s="286">
        <v>0.60299999999999998</v>
      </c>
      <c r="DV108" s="286">
        <v>0.56875418362038554</v>
      </c>
      <c r="DW108" s="286">
        <v>0.56995749341687096</v>
      </c>
      <c r="DX108" s="286">
        <v>0.55473382960450801</v>
      </c>
      <c r="DY108" s="286">
        <v>0.57389295934236773</v>
      </c>
      <c r="DZ108" s="286">
        <v>0.58315841837135052</v>
      </c>
      <c r="EA108" s="286">
        <v>0.55199603859422752</v>
      </c>
      <c r="EB108" s="286">
        <v>0.53206352861334882</v>
      </c>
      <c r="EC108" s="286">
        <v>0.54830623680439139</v>
      </c>
      <c r="ED108" s="286">
        <v>0.54051118188847591</v>
      </c>
      <c r="EE108" s="286">
        <v>0.53411209696891693</v>
      </c>
      <c r="EF108" s="286">
        <v>0.53961982857910162</v>
      </c>
      <c r="EG108" s="286">
        <v>0.50974503936287463</v>
      </c>
      <c r="EH108" s="286">
        <v>0.5191031828452487</v>
      </c>
      <c r="EI108" s="286">
        <v>0.525504904980859</v>
      </c>
      <c r="EJ108" s="286">
        <v>0.49708302442524549</v>
      </c>
      <c r="EK108" s="286">
        <v>0.50256510892238704</v>
      </c>
      <c r="EL108" s="286">
        <v>0.5150441251800485</v>
      </c>
      <c r="EM108" s="286">
        <v>0.52098453809079071</v>
      </c>
      <c r="EN108" s="286">
        <v>0.52766433541014224</v>
      </c>
      <c r="EO108" s="286">
        <v>0.48901296130537236</v>
      </c>
      <c r="EP108" s="286">
        <v>0.46027206019146188</v>
      </c>
      <c r="EQ108" s="286">
        <v>0.46727547772937134</v>
      </c>
      <c r="ER108" s="286">
        <v>0.48197826509090774</v>
      </c>
      <c r="ES108" s="286">
        <v>0.50139800925639433</v>
      </c>
      <c r="ET108" s="286">
        <v>0.50672125883031405</v>
      </c>
      <c r="EU108" s="286">
        <v>0.49192932384931026</v>
      </c>
      <c r="EV108" s="286">
        <v>0.51075349834865214</v>
      </c>
      <c r="EW108" s="286">
        <v>0.50411263639902948</v>
      </c>
      <c r="EX108" s="286">
        <v>0.46020046033766909</v>
      </c>
      <c r="EY108" s="286">
        <v>0.45808756240816595</v>
      </c>
      <c r="EZ108" s="286">
        <v>0.45025054466142805</v>
      </c>
      <c r="FA108" s="286">
        <v>0.44873107743153701</v>
      </c>
      <c r="FB108" s="286">
        <v>0.43231554398893884</v>
      </c>
      <c r="FC108" s="286">
        <v>0.45666597531289088</v>
      </c>
      <c r="FD108" s="286">
        <v>0.44481500779870997</v>
      </c>
      <c r="FE108" s="286">
        <v>0.44289528472599871</v>
      </c>
      <c r="FF108" s="286">
        <v>0.43681586311367981</v>
      </c>
      <c r="FG108" s="286">
        <v>0.40496233165916351</v>
      </c>
      <c r="FH108" s="286">
        <v>0.37811808179759326</v>
      </c>
      <c r="FI108" s="286">
        <v>0.40917268888848013</v>
      </c>
      <c r="FJ108" s="286">
        <v>0.37075059679511824</v>
      </c>
      <c r="FK108" s="286">
        <v>0.42244309188963353</v>
      </c>
      <c r="FL108" s="286">
        <v>0.41351262137028771</v>
      </c>
      <c r="FM108" s="286">
        <v>0.41572849539526274</v>
      </c>
      <c r="FN108" s="286">
        <v>0.38249996619012822</v>
      </c>
      <c r="FO108" s="286">
        <v>0.37133971481250749</v>
      </c>
      <c r="FP108" s="286">
        <v>0.4200302497204253</v>
      </c>
      <c r="FQ108" s="286">
        <v>0.37094225165439426</v>
      </c>
      <c r="FR108" s="286">
        <v>0.40364433866660665</v>
      </c>
      <c r="FS108" s="286">
        <v>0.3903838542619224</v>
      </c>
      <c r="FT108" s="286">
        <v>0.38392909445571527</v>
      </c>
      <c r="FU108" s="286">
        <v>0.48658862548397741</v>
      </c>
      <c r="FV108" s="286">
        <v>0.4416582849483775</v>
      </c>
      <c r="FW108" s="286">
        <v>0.43361880497315147</v>
      </c>
      <c r="FX108" s="286">
        <v>0.43531594311788369</v>
      </c>
      <c r="FY108" s="286">
        <v>0.45125017469495338</v>
      </c>
      <c r="FZ108" s="286">
        <v>0.43035069486100958</v>
      </c>
      <c r="GA108" s="286">
        <v>0.45761382677241436</v>
      </c>
      <c r="GB108" s="286">
        <v>0.46281536095721842</v>
      </c>
      <c r="GC108" s="286">
        <v>0.39875278725556784</v>
      </c>
      <c r="GD108" s="286">
        <v>0.43326792765040112</v>
      </c>
      <c r="GE108" s="286">
        <v>0.44647216063340089</v>
      </c>
      <c r="GF108" s="286">
        <v>0.44676664795428561</v>
      </c>
      <c r="GG108" s="286">
        <v>0.44086441530770393</v>
      </c>
      <c r="GH108" s="286">
        <v>0.45829708057615248</v>
      </c>
      <c r="GI108" s="286">
        <v>0.44653190514881969</v>
      </c>
      <c r="GJ108" s="286">
        <v>0.44103300854052963</v>
      </c>
      <c r="GK108" s="286">
        <v>0.45397878549242915</v>
      </c>
      <c r="GL108" s="286">
        <v>0.46386393863065717</v>
      </c>
      <c r="GM108" s="286">
        <v>0.46016463340785108</v>
      </c>
      <c r="GN108" s="286">
        <v>0.44529710556931357</v>
      </c>
      <c r="GO108" s="286">
        <v>0.45525686958619543</v>
      </c>
      <c r="GP108" s="286">
        <v>0.45086281854432164</v>
      </c>
      <c r="GQ108" s="286">
        <v>0.45984380251026463</v>
      </c>
      <c r="GR108" s="286">
        <v>0.45523214231282189</v>
      </c>
      <c r="GS108" s="286">
        <v>0.4712814721290523</v>
      </c>
      <c r="GT108" s="286">
        <v>0.46051208875980348</v>
      </c>
      <c r="GU108" s="286">
        <v>0.49237439659927001</v>
      </c>
      <c r="GV108" s="286">
        <v>0.46825679540500376</v>
      </c>
      <c r="GW108" s="286">
        <v>0.48817039303165299</v>
      </c>
      <c r="GX108" s="286">
        <v>0.51003506633524198</v>
      </c>
      <c r="GY108" s="286">
        <v>0.50795857200368211</v>
      </c>
      <c r="GZ108" s="286">
        <v>0.47347881995760649</v>
      </c>
      <c r="HA108" s="286">
        <v>0.48417606204016611</v>
      </c>
      <c r="HB108" s="286">
        <v>0.51430839521847305</v>
      </c>
      <c r="HC108" s="286">
        <v>0.50541098996134504</v>
      </c>
      <c r="HD108" s="286">
        <v>0.48026835513173188</v>
      </c>
      <c r="HE108" s="286">
        <v>0.48395171300153794</v>
      </c>
      <c r="HF108" s="286">
        <v>0.52608597588884809</v>
      </c>
      <c r="HG108" s="286">
        <v>0.51491473833326362</v>
      </c>
      <c r="HH108" s="286">
        <v>0.49344874344910811</v>
      </c>
      <c r="HI108" s="286">
        <v>0.48523490366481264</v>
      </c>
      <c r="HJ108" s="286">
        <v>0.4822714448317425</v>
      </c>
      <c r="HK108" s="286">
        <v>0.51284411149541709</v>
      </c>
      <c r="HL108" s="286">
        <v>0.4965824711468747</v>
      </c>
      <c r="HM108" s="286">
        <v>0.49216229054397143</v>
      </c>
      <c r="HN108" s="286">
        <v>0.51297381432997802</v>
      </c>
      <c r="HO108" s="286">
        <v>0.49839123928575763</v>
      </c>
      <c r="HP108" s="286">
        <v>0.50468698732472095</v>
      </c>
      <c r="HQ108" s="286">
        <v>0.50453846359930321</v>
      </c>
      <c r="HR108" s="286">
        <v>0.49475160841800903</v>
      </c>
      <c r="HS108" s="286">
        <v>0.53925669561584211</v>
      </c>
      <c r="HT108" s="286">
        <v>0.48745874968238029</v>
      </c>
      <c r="HU108" s="286">
        <v>0.51117279650176362</v>
      </c>
      <c r="HV108" s="286">
        <v>0.49448302820579937</v>
      </c>
      <c r="HW108" s="286">
        <v>0.48494918800223047</v>
      </c>
    </row>
    <row r="109" spans="1:231">
      <c r="A109" s="39" t="s">
        <v>321</v>
      </c>
      <c r="B109" s="286">
        <v>0.55555555555555558</v>
      </c>
      <c r="C109" s="286">
        <v>0.60369188696444853</v>
      </c>
      <c r="D109" s="286">
        <v>0.47998994785449517</v>
      </c>
      <c r="E109" s="286">
        <v>0.64288742845028624</v>
      </c>
      <c r="F109" s="286">
        <v>0.61684183210068766</v>
      </c>
      <c r="G109" s="286">
        <v>0.65449494949494946</v>
      </c>
      <c r="H109" s="286">
        <v>0.67277650489481355</v>
      </c>
      <c r="I109" s="286">
        <v>0.64417089759555513</v>
      </c>
      <c r="J109" s="286">
        <v>0.66113497060417792</v>
      </c>
      <c r="K109" s="286">
        <v>0.2216908236643029</v>
      </c>
      <c r="L109" s="286">
        <v>0.17698946949846978</v>
      </c>
      <c r="M109" s="286">
        <v>0.14135967551897469</v>
      </c>
      <c r="N109" s="286">
        <v>0.13298362870200453</v>
      </c>
      <c r="O109" s="286">
        <v>0.17439940997875264</v>
      </c>
      <c r="P109" s="286">
        <v>0.19520313727772765</v>
      </c>
      <c r="Q109" s="286">
        <v>0.2471211345626545</v>
      </c>
      <c r="R109" s="286">
        <v>0.29569564608604654</v>
      </c>
      <c r="S109" s="286">
        <v>0.40868307819522914</v>
      </c>
      <c r="T109" s="286">
        <v>0.36633122625267472</v>
      </c>
      <c r="U109" s="286">
        <v>0.32362421825457949</v>
      </c>
      <c r="V109" s="286">
        <v>0.34873486265629616</v>
      </c>
      <c r="W109" s="286">
        <v>0.34070799625613296</v>
      </c>
      <c r="X109" s="286">
        <v>0.52185849977116616</v>
      </c>
      <c r="Y109" s="286">
        <v>0.38556115615300163</v>
      </c>
      <c r="Z109" s="286">
        <v>0.43048697997698421</v>
      </c>
      <c r="AA109" s="286">
        <v>0.480792100109873</v>
      </c>
      <c r="AB109" s="286">
        <v>0.51092817061724949</v>
      </c>
      <c r="AC109" s="286">
        <v>0.5383813915993747</v>
      </c>
      <c r="AD109" s="286">
        <v>0.61852934464357678</v>
      </c>
      <c r="AE109" s="286">
        <v>0.63873265465005225</v>
      </c>
      <c r="AF109" s="286">
        <v>0.65577567872912146</v>
      </c>
      <c r="AG109" s="286">
        <v>0.71253599970078174</v>
      </c>
      <c r="AH109" s="286">
        <v>0.71327762371854764</v>
      </c>
      <c r="AI109" s="286">
        <v>0.84034753001586415</v>
      </c>
      <c r="AJ109" s="286">
        <v>0.83485070034868569</v>
      </c>
      <c r="AK109" s="286">
        <v>0.8452780952709158</v>
      </c>
      <c r="AL109" s="286">
        <v>0.86837649029352137</v>
      </c>
      <c r="AM109" s="286">
        <v>0.87800031832586478</v>
      </c>
      <c r="AN109" s="286">
        <v>0.88738362594940201</v>
      </c>
      <c r="AO109" s="286">
        <v>0.9217298787900986</v>
      </c>
      <c r="AP109" s="286">
        <v>0.91937966652759995</v>
      </c>
      <c r="AQ109" s="286">
        <v>0.92750569675285088</v>
      </c>
      <c r="AR109" s="286">
        <v>0.89537182975920204</v>
      </c>
      <c r="AS109" s="286">
        <v>0.90160638538189297</v>
      </c>
      <c r="AT109" s="286">
        <v>0.89675682024093151</v>
      </c>
      <c r="AU109" s="286">
        <v>0.88597729565078032</v>
      </c>
      <c r="AV109" s="286">
        <v>0.90387721063221438</v>
      </c>
      <c r="AW109" s="286">
        <v>0.89429475230186972</v>
      </c>
      <c r="AX109" s="286">
        <v>0.88635444022183263</v>
      </c>
      <c r="AY109" s="286">
        <v>0.83672019826408972</v>
      </c>
      <c r="AZ109" s="286">
        <v>0.8543246215563971</v>
      </c>
      <c r="BA109" s="286">
        <v>0.87922067978772789</v>
      </c>
      <c r="BB109" s="286">
        <v>0.81788911575310197</v>
      </c>
      <c r="BC109" s="286">
        <v>0.76380216915765675</v>
      </c>
      <c r="BD109" s="286">
        <v>0.72222625686772313</v>
      </c>
      <c r="BE109" s="286">
        <v>0.66391746654769224</v>
      </c>
      <c r="BF109" s="286">
        <v>0.5625981318585983</v>
      </c>
      <c r="BG109" s="286">
        <v>0.43936775466270622</v>
      </c>
      <c r="BH109" s="286">
        <v>0.45066856721402943</v>
      </c>
      <c r="BI109" s="286">
        <v>0.40378046605966722</v>
      </c>
      <c r="BJ109" s="286">
        <v>0.34038239750929616</v>
      </c>
      <c r="BK109" s="286">
        <v>0.33523740163025101</v>
      </c>
      <c r="BL109" s="286">
        <v>0.31393988452860405</v>
      </c>
      <c r="BM109" s="286">
        <v>0.31827514317820982</v>
      </c>
      <c r="BN109" s="286">
        <v>0.26911820873183129</v>
      </c>
      <c r="BO109" s="286">
        <v>0.32453010620522271</v>
      </c>
      <c r="BP109" s="286">
        <v>0.30571392339341757</v>
      </c>
      <c r="BQ109" s="286">
        <v>0.33190028919088999</v>
      </c>
      <c r="BR109" s="286">
        <v>0.32059823387402947</v>
      </c>
      <c r="BS109" s="286">
        <v>0.28075009624951874</v>
      </c>
      <c r="BT109" s="286">
        <v>0.32512300307780079</v>
      </c>
      <c r="BU109" s="286">
        <v>0.32900759855291734</v>
      </c>
      <c r="BV109" s="286">
        <v>0.34131418831205479</v>
      </c>
      <c r="BW109" s="286">
        <v>0.33193537350671803</v>
      </c>
      <c r="BX109" s="286">
        <v>0.33557287606276454</v>
      </c>
      <c r="BY109" s="286">
        <v>0.32645446163019748</v>
      </c>
      <c r="BZ109" s="286">
        <v>0.31577296906500352</v>
      </c>
      <c r="CA109" s="286">
        <v>0.35286036879038835</v>
      </c>
      <c r="CB109" s="286">
        <v>0.34540243596486259</v>
      </c>
      <c r="CC109" s="286">
        <v>0.31744786203651704</v>
      </c>
      <c r="CD109" s="286">
        <v>0.34686665476401729</v>
      </c>
      <c r="CE109" s="286">
        <v>0.40625029603507723</v>
      </c>
      <c r="CF109" s="286">
        <v>0.47778383403238595</v>
      </c>
      <c r="CG109" s="286">
        <v>0.32900759855291734</v>
      </c>
      <c r="CH109" s="286">
        <v>0.50060940828433576</v>
      </c>
      <c r="CI109" s="286">
        <v>0.48514265978848536</v>
      </c>
      <c r="CJ109" s="286">
        <v>0.510774724908168</v>
      </c>
      <c r="CK109" s="286">
        <v>0.43876573331883856</v>
      </c>
      <c r="CL109" s="286">
        <v>0.45936786975398625</v>
      </c>
      <c r="CM109" s="286">
        <v>0.46014462009232521</v>
      </c>
      <c r="CN109" s="286">
        <v>0.36974586246535107</v>
      </c>
      <c r="CO109" s="286">
        <v>0.33325789680142087</v>
      </c>
      <c r="CP109" s="286">
        <v>0.35392038319354857</v>
      </c>
      <c r="CQ109" s="286">
        <v>0.36290980279525653</v>
      </c>
      <c r="CR109" s="286">
        <v>0.35395549798645082</v>
      </c>
      <c r="CS109" s="286">
        <v>0.37983968658243472</v>
      </c>
      <c r="CT109" s="286">
        <v>0.42544103422829305</v>
      </c>
      <c r="CU109" s="286">
        <v>0.3859174639662028</v>
      </c>
      <c r="CV109" s="286">
        <v>0.36546579873339108</v>
      </c>
      <c r="CW109" s="286">
        <v>0.39304695373167736</v>
      </c>
      <c r="CX109" s="286">
        <v>0.45381184935202795</v>
      </c>
      <c r="CY109" s="286">
        <v>0.42880258325087711</v>
      </c>
      <c r="CZ109" s="286">
        <v>0.4615121575843017</v>
      </c>
      <c r="DA109" s="286">
        <v>0.43515071913438824</v>
      </c>
      <c r="DB109" s="286">
        <v>0.45317126096471066</v>
      </c>
      <c r="DC109" s="286">
        <v>0.45980620421391266</v>
      </c>
      <c r="DD109" s="286">
        <v>0.41664807824188627</v>
      </c>
      <c r="DE109" s="286">
        <v>0.3892875294373252</v>
      </c>
      <c r="DF109" s="286">
        <v>0.39116082528659568</v>
      </c>
      <c r="DG109" s="286">
        <v>0.38197913113567461</v>
      </c>
      <c r="DH109" s="286">
        <v>0.39508872458226979</v>
      </c>
      <c r="DI109" s="286">
        <v>0.37610456914371726</v>
      </c>
      <c r="DJ109" s="286">
        <v>0.38709726169935943</v>
      </c>
      <c r="DK109" s="286">
        <v>0.36705920197498343</v>
      </c>
      <c r="DL109" s="286">
        <v>0.36230849764332246</v>
      </c>
      <c r="DM109" s="286">
        <v>0.35499999999999998</v>
      </c>
      <c r="DN109" s="286">
        <v>0.34403516411944579</v>
      </c>
      <c r="DO109" s="286">
        <v>0.30769828983575853</v>
      </c>
      <c r="DP109" s="286">
        <v>0.34869164505841832</v>
      </c>
      <c r="DQ109" s="286">
        <v>0.31331427084484548</v>
      </c>
      <c r="DR109" s="286">
        <v>0.32662337877096559</v>
      </c>
      <c r="DS109" s="286">
        <v>0.31212719348408818</v>
      </c>
      <c r="DT109" s="286">
        <v>0.30849061445886417</v>
      </c>
      <c r="DU109" s="286">
        <v>0.30520000000000003</v>
      </c>
      <c r="DV109" s="286">
        <v>0.34742259244228263</v>
      </c>
      <c r="DW109" s="286">
        <v>0.3386459184600018</v>
      </c>
      <c r="DX109" s="286">
        <v>0.34368524787545757</v>
      </c>
      <c r="DY109" s="286">
        <v>0.32152829949685302</v>
      </c>
      <c r="DZ109" s="286">
        <v>0.30325804383972149</v>
      </c>
      <c r="EA109" s="286">
        <v>0.31912603191612487</v>
      </c>
      <c r="EB109" s="286">
        <v>0.34440771984198615</v>
      </c>
      <c r="EC109" s="286">
        <v>0.32381349925126529</v>
      </c>
      <c r="ED109" s="286">
        <v>0.34403082178689387</v>
      </c>
      <c r="EE109" s="286">
        <v>0.32174829895461388</v>
      </c>
      <c r="EF109" s="286">
        <v>0.31062546649884853</v>
      </c>
      <c r="EG109" s="286">
        <v>0.34184696787250496</v>
      </c>
      <c r="EH109" s="286">
        <v>0.3646930548515967</v>
      </c>
      <c r="EI109" s="286">
        <v>0.36036900756378326</v>
      </c>
      <c r="EJ109" s="286">
        <v>0.37122960345475386</v>
      </c>
      <c r="EK109" s="286">
        <v>0.37411248586767876</v>
      </c>
      <c r="EL109" s="286">
        <v>0.36420047428127944</v>
      </c>
      <c r="EM109" s="286">
        <v>0.37242588909129581</v>
      </c>
      <c r="EN109" s="286">
        <v>0.35096704815776342</v>
      </c>
      <c r="EO109" s="286">
        <v>0.37921333413056552</v>
      </c>
      <c r="EP109" s="286">
        <v>0.39828526390550423</v>
      </c>
      <c r="EQ109" s="286">
        <v>0.40198706162709652</v>
      </c>
      <c r="ER109" s="286">
        <v>0.38392581373886281</v>
      </c>
      <c r="ES109" s="286">
        <v>0.36334560191962584</v>
      </c>
      <c r="ET109" s="286">
        <v>0.36134697012530992</v>
      </c>
      <c r="EU109" s="286">
        <v>0.37593131995347462</v>
      </c>
      <c r="EV109" s="286">
        <v>0.35450526578853442</v>
      </c>
      <c r="EW109" s="286">
        <v>0.35222263069778204</v>
      </c>
      <c r="EX109" s="286">
        <v>0.38475207029169201</v>
      </c>
      <c r="EY109" s="286">
        <v>0.38155292563246124</v>
      </c>
      <c r="EZ109" s="286">
        <v>0.38958203141560516</v>
      </c>
      <c r="FA109" s="286">
        <v>0.38990764049947124</v>
      </c>
      <c r="FB109" s="286">
        <v>0.40686223012058725</v>
      </c>
      <c r="FC109" s="286">
        <v>0.38186929136604392</v>
      </c>
      <c r="FD109" s="286">
        <v>0.39358804343586351</v>
      </c>
      <c r="FE109" s="286">
        <v>0.38081642468203691</v>
      </c>
      <c r="FF109" s="286">
        <v>0.37402449087224898</v>
      </c>
      <c r="FG109" s="286">
        <v>0.37795384740386578</v>
      </c>
      <c r="FH109" s="286">
        <v>0.41321519714854044</v>
      </c>
      <c r="FI109" s="286">
        <v>0.39974168777904812</v>
      </c>
      <c r="FJ109" s="286">
        <v>0.41860840840550301</v>
      </c>
      <c r="FK109" s="286">
        <v>0.38373835984784865</v>
      </c>
      <c r="FL109" s="286">
        <v>0.40804957331409752</v>
      </c>
      <c r="FM109" s="286">
        <v>0.40777459679743278</v>
      </c>
      <c r="FN109" s="286">
        <v>0.44100830343038006</v>
      </c>
      <c r="FO109" s="286">
        <v>0.43935798743815252</v>
      </c>
      <c r="FP109" s="286">
        <v>0.40654746059511643</v>
      </c>
      <c r="FQ109" s="286">
        <v>0.43395312495850558</v>
      </c>
      <c r="FR109" s="286">
        <v>0.41609556664095659</v>
      </c>
      <c r="FS109" s="286">
        <v>0.4203889213834518</v>
      </c>
      <c r="FT109" s="286">
        <v>0.42778734066820584</v>
      </c>
      <c r="FU109" s="286">
        <v>0.37107581383062738</v>
      </c>
      <c r="FV109" s="286">
        <v>0.39237206353147391</v>
      </c>
      <c r="FW109" s="286">
        <v>0.40058922339818537</v>
      </c>
      <c r="FX109" s="286">
        <v>0.39947690399255387</v>
      </c>
      <c r="FY109" s="286">
        <v>0.38262044711185361</v>
      </c>
      <c r="FZ109" s="286">
        <v>0.40571223148113461</v>
      </c>
      <c r="GA109" s="286">
        <v>0.39001334087305406</v>
      </c>
      <c r="GB109" s="286">
        <v>0.36676211948140297</v>
      </c>
      <c r="GC109" s="286">
        <v>0.42937646867269047</v>
      </c>
      <c r="GD109" s="286">
        <v>0.41921800317314228</v>
      </c>
      <c r="GE109" s="286">
        <v>0.40686267500321305</v>
      </c>
      <c r="GF109" s="286">
        <v>0.41307864475976747</v>
      </c>
      <c r="GG109" s="286">
        <v>0.41474144998292495</v>
      </c>
      <c r="GH109" s="286">
        <v>0.39859346464878465</v>
      </c>
      <c r="GI109" s="286">
        <v>0.40386796377390544</v>
      </c>
      <c r="GJ109" s="286">
        <v>0.40762017660145528</v>
      </c>
      <c r="GK109" s="286">
        <v>0.39643444652382781</v>
      </c>
      <c r="GL109" s="286">
        <v>0.39542400783254172</v>
      </c>
      <c r="GM109" s="286">
        <v>0.39463668853132017</v>
      </c>
      <c r="GN109" s="286">
        <v>0.40276825045004983</v>
      </c>
      <c r="GO109" s="286">
        <v>0.39527494826077725</v>
      </c>
      <c r="GP109" s="286">
        <v>0.39901263206115706</v>
      </c>
      <c r="GQ109" s="286">
        <v>0.39590114006633642</v>
      </c>
      <c r="GR109" s="286">
        <v>0.40525142547400572</v>
      </c>
      <c r="GS109" s="286">
        <v>0.38609852659244015</v>
      </c>
      <c r="GT109" s="286">
        <v>0.39228810683550813</v>
      </c>
      <c r="GU109" s="286">
        <v>0.38658322726686378</v>
      </c>
      <c r="GV109" s="286">
        <v>0.4052994042011977</v>
      </c>
      <c r="GW109" s="286">
        <v>0.38952153459398292</v>
      </c>
      <c r="GX109" s="286">
        <v>0.37380118272120416</v>
      </c>
      <c r="GY109" s="286">
        <v>0.36130865424728964</v>
      </c>
      <c r="GZ109" s="286">
        <v>0.38525181095523697</v>
      </c>
      <c r="HA109" s="286">
        <v>0.38035065731748818</v>
      </c>
      <c r="HB109" s="286">
        <v>0.36294404231102967</v>
      </c>
      <c r="HC109" s="286">
        <v>0.36524772717657544</v>
      </c>
      <c r="HD109" s="286">
        <v>0.39304914974341881</v>
      </c>
      <c r="HE109" s="286">
        <v>0.37981171090855381</v>
      </c>
      <c r="HF109" s="286">
        <v>0.35298992090301445</v>
      </c>
      <c r="HG109" s="286">
        <v>0.35405442510142587</v>
      </c>
      <c r="HH109" s="286">
        <v>0.37272611911525827</v>
      </c>
      <c r="HI109" s="286">
        <v>0.38771177885896629</v>
      </c>
      <c r="HJ109" s="286">
        <v>0.3928286144139555</v>
      </c>
      <c r="HK109" s="286">
        <v>0.36347408756949651</v>
      </c>
      <c r="HL109" s="286">
        <v>0.37618189484154657</v>
      </c>
      <c r="HM109" s="286">
        <v>0.38289730156581769</v>
      </c>
      <c r="HN109" s="286">
        <v>0.37021424842780681</v>
      </c>
      <c r="HO109" s="286">
        <v>0.37968687642834908</v>
      </c>
      <c r="HP109" s="286">
        <v>0.38065914219136265</v>
      </c>
      <c r="HQ109" s="286">
        <v>0.36520449682059147</v>
      </c>
      <c r="HR109" s="286">
        <v>0.37320553492264102</v>
      </c>
      <c r="HS109" s="286">
        <v>0.33935264685304856</v>
      </c>
      <c r="HT109" s="286">
        <v>0.37917906400986762</v>
      </c>
      <c r="HU109" s="286">
        <v>0.35855205593370987</v>
      </c>
      <c r="HV109" s="286">
        <v>0.37292140635792226</v>
      </c>
      <c r="HW109" s="286">
        <v>0.38465165000309787</v>
      </c>
    </row>
    <row r="110" spans="1:231">
      <c r="A110" s="39" t="s">
        <v>325</v>
      </c>
      <c r="B110" s="286">
        <v>0</v>
      </c>
      <c r="C110" s="286">
        <v>7.816773017319964E-2</v>
      </c>
      <c r="D110" s="286">
        <v>0.34284098762329585</v>
      </c>
      <c r="E110" s="286">
        <v>0.2009751960992156</v>
      </c>
      <c r="F110" s="286">
        <v>0.24704813805631246</v>
      </c>
      <c r="G110" s="286">
        <v>0.22176767676767678</v>
      </c>
      <c r="H110" s="286">
        <v>0.19980212455738389</v>
      </c>
      <c r="I110" s="286">
        <v>0.17681291311428299</v>
      </c>
      <c r="J110" s="286">
        <v>0.19367885585623149</v>
      </c>
      <c r="K110" s="286">
        <v>0.6780462119418238</v>
      </c>
      <c r="L110" s="286">
        <v>0.64825604101427969</v>
      </c>
      <c r="M110" s="286">
        <v>0.61436727047714312</v>
      </c>
      <c r="N110" s="286">
        <v>0.6153292350968862</v>
      </c>
      <c r="O110" s="286">
        <v>0.63736660926282118</v>
      </c>
      <c r="P110" s="286">
        <v>0.64177483193155027</v>
      </c>
      <c r="Q110" s="286">
        <v>0.62517310889690447</v>
      </c>
      <c r="R110" s="286">
        <v>0.60105457868439283</v>
      </c>
      <c r="S110" s="286">
        <v>0.51100329693983459</v>
      </c>
      <c r="T110" s="286">
        <v>0.56503113686352902</v>
      </c>
      <c r="U110" s="286">
        <v>0.59046738905702112</v>
      </c>
      <c r="V110" s="286">
        <v>0.52685269835018778</v>
      </c>
      <c r="W110" s="286">
        <v>0.4997788256896048</v>
      </c>
      <c r="X110" s="286">
        <v>0.32893566132993957</v>
      </c>
      <c r="Y110" s="286">
        <v>0.29925966240914653</v>
      </c>
      <c r="Z110" s="286">
        <v>0.3000872455511473</v>
      </c>
      <c r="AA110" s="286">
        <v>0.35044898513115874</v>
      </c>
      <c r="AB110" s="286">
        <v>0.35091224220582656</v>
      </c>
      <c r="AC110" s="286">
        <v>0.33749933963500894</v>
      </c>
      <c r="AD110" s="286">
        <v>0.31790556561737776</v>
      </c>
      <c r="AE110" s="286">
        <v>0.30045977573918431</v>
      </c>
      <c r="AF110" s="286">
        <v>0.30879741734541094</v>
      </c>
      <c r="AG110" s="286">
        <v>0.25862683738732561</v>
      </c>
      <c r="AH110" s="286">
        <v>0.24856398589418083</v>
      </c>
      <c r="AI110" s="286">
        <v>0.12830870493201413</v>
      </c>
      <c r="AJ110" s="286">
        <v>0.13327665261778893</v>
      </c>
      <c r="AK110" s="286">
        <v>0.12685589895868632</v>
      </c>
      <c r="AL110" s="286">
        <v>0.10746261142281049</v>
      </c>
      <c r="AM110" s="286">
        <v>0.10067120173189975</v>
      </c>
      <c r="AN110" s="286">
        <v>8.7725510507283402E-2</v>
      </c>
      <c r="AO110" s="286">
        <v>5.8884689319138026E-2</v>
      </c>
      <c r="AP110" s="286">
        <v>5.1486095725856336E-2</v>
      </c>
      <c r="AQ110" s="286">
        <v>4.9562374446565458E-2</v>
      </c>
      <c r="AR110" s="286">
        <v>7.327724367830829E-2</v>
      </c>
      <c r="AS110" s="286">
        <v>7.3650887276925786E-2</v>
      </c>
      <c r="AT110" s="286">
        <v>7.8626950931374187E-2</v>
      </c>
      <c r="AU110" s="286">
        <v>8.4778546702840588E-2</v>
      </c>
      <c r="AV110" s="286">
        <v>6.9349109008115681E-2</v>
      </c>
      <c r="AW110" s="286">
        <v>5.5622634581709317E-2</v>
      </c>
      <c r="AX110" s="286">
        <v>3.1819011274109216E-2</v>
      </c>
      <c r="AY110" s="286">
        <v>7.2130217461577537E-2</v>
      </c>
      <c r="AZ110" s="286">
        <v>6.8626894754184958E-2</v>
      </c>
      <c r="BA110" s="286">
        <v>5.9431420682658859E-2</v>
      </c>
      <c r="BB110" s="286">
        <v>7.2450588881464426E-2</v>
      </c>
      <c r="BC110" s="286">
        <v>7.113783699555834E-2</v>
      </c>
      <c r="BD110" s="286">
        <v>6.0064271902829598E-2</v>
      </c>
      <c r="BE110" s="286">
        <v>6.4275409252767965E-2</v>
      </c>
      <c r="BF110" s="286">
        <v>6.8285739559110464E-2</v>
      </c>
      <c r="BG110" s="286">
        <v>6.0693377138206626E-2</v>
      </c>
      <c r="BH110" s="286">
        <v>5.3412291395182644E-2</v>
      </c>
      <c r="BI110" s="286">
        <v>6.5818947743812056E-2</v>
      </c>
      <c r="BJ110" s="286">
        <v>6.9930802290040811E-2</v>
      </c>
      <c r="BK110" s="286">
        <v>7.4235692751234969E-2</v>
      </c>
      <c r="BL110" s="286">
        <v>6.1157245898694992E-2</v>
      </c>
      <c r="BM110" s="286">
        <v>5.8820561023592392E-2</v>
      </c>
      <c r="BN110" s="286">
        <v>7.2734886804926804E-2</v>
      </c>
      <c r="BO110" s="286">
        <v>5.2616995953963012E-2</v>
      </c>
      <c r="BP110" s="286">
        <v>4.8385533305492168E-2</v>
      </c>
      <c r="BQ110" s="286">
        <v>4.0798673661050985E-2</v>
      </c>
      <c r="BR110" s="286">
        <v>4.3046349938704355E-2</v>
      </c>
      <c r="BS110" s="286">
        <v>4.7344763276183616E-2</v>
      </c>
      <c r="BT110" s="286">
        <v>4.2526609671333662E-2</v>
      </c>
      <c r="BU110" s="286">
        <v>4.5113438818242646E-2</v>
      </c>
      <c r="BV110" s="286">
        <v>4.8229021026948489E-2</v>
      </c>
      <c r="BW110" s="286">
        <v>7.0999164403962103E-2</v>
      </c>
      <c r="BX110" s="286">
        <v>6.6306871277348203E-2</v>
      </c>
      <c r="BY110" s="286">
        <v>6.9165617466241849E-2</v>
      </c>
      <c r="BZ110" s="286">
        <v>5.2186289537069899E-2</v>
      </c>
      <c r="CA110" s="286">
        <v>5.4084382056728976E-2</v>
      </c>
      <c r="CB110" s="286">
        <v>5.9361320435136207E-2</v>
      </c>
      <c r="CC110" s="286">
        <v>5.9658556383540867E-2</v>
      </c>
      <c r="CD110" s="286">
        <v>5.279006448115154E-2</v>
      </c>
      <c r="CE110" s="286">
        <v>4.0435672411004403E-2</v>
      </c>
      <c r="CF110" s="286">
        <v>2.6147654632286729E-2</v>
      </c>
      <c r="CG110" s="286">
        <v>4.5113438818242646E-2</v>
      </c>
      <c r="CH110" s="286">
        <v>2.6966175297093602E-2</v>
      </c>
      <c r="CI110" s="286">
        <v>2.6352989454496538E-2</v>
      </c>
      <c r="CJ110" s="286">
        <v>2.6918870400058224E-2</v>
      </c>
      <c r="CK110" s="286">
        <v>4.2299767847712215E-2</v>
      </c>
      <c r="CL110" s="286">
        <v>2.9828974856751327E-2</v>
      </c>
      <c r="CM110" s="286">
        <v>2.8641899061614004E-2</v>
      </c>
      <c r="CN110" s="286">
        <v>3.0283144325050314E-2</v>
      </c>
      <c r="CO110" s="286">
        <v>4.7003391953951198E-3</v>
      </c>
      <c r="CP110" s="286">
        <v>5.5820401349599806E-3</v>
      </c>
      <c r="CQ110" s="286">
        <v>4.6467938354964253E-3</v>
      </c>
      <c r="CR110" s="286">
        <v>4.2153433118121498E-3</v>
      </c>
      <c r="CS110" s="286">
        <v>5.2046318598507691E-3</v>
      </c>
      <c r="CT110" s="286">
        <v>7.6645087948482354E-3</v>
      </c>
      <c r="CU110" s="286">
        <v>5.4782244035785285E-3</v>
      </c>
      <c r="CV110" s="286">
        <v>8.7533512795208747E-3</v>
      </c>
      <c r="CW110" s="286">
        <v>7.2667279964958465E-3</v>
      </c>
      <c r="CX110" s="286">
        <v>5.689279125864575E-3</v>
      </c>
      <c r="CY110" s="286">
        <v>4.9866989993222997E-3</v>
      </c>
      <c r="CZ110" s="286">
        <v>4.6365420665280674E-3</v>
      </c>
      <c r="DA110" s="286">
        <v>3.8085224485063852E-3</v>
      </c>
      <c r="DB110" s="286">
        <v>4.6429587166883267E-3</v>
      </c>
      <c r="DC110" s="286">
        <v>4.9301145016403779E-3</v>
      </c>
      <c r="DD110" s="286">
        <v>4.6735952243298047E-3</v>
      </c>
      <c r="DE110" s="286">
        <v>4.6096537244971203E-3</v>
      </c>
      <c r="DF110" s="286">
        <v>4.0770183273863055E-3</v>
      </c>
      <c r="DG110" s="286">
        <v>4.3473986341839759E-3</v>
      </c>
      <c r="DH110" s="286">
        <v>5.6204966830587485E-3</v>
      </c>
      <c r="DI110" s="286">
        <v>4.7914923303474929E-3</v>
      </c>
      <c r="DJ110" s="286">
        <v>4.3267115744019665E-3</v>
      </c>
      <c r="DK110" s="286">
        <v>4.1001984489161076E-3</v>
      </c>
      <c r="DL110" s="286">
        <v>3.6460225292211084E-3</v>
      </c>
      <c r="DM110" s="286">
        <v>3.5999999999999999E-3</v>
      </c>
      <c r="DN110" s="286">
        <v>3.5779453197536679E-3</v>
      </c>
      <c r="DO110" s="286">
        <v>3.6189271300346043E-3</v>
      </c>
      <c r="DP110" s="286">
        <v>5.0628514508105713E-3</v>
      </c>
      <c r="DQ110" s="286">
        <v>5.2019609734469847E-3</v>
      </c>
      <c r="DR110" s="286">
        <v>2.3726109597857173E-3</v>
      </c>
      <c r="DS110" s="286">
        <v>2.4238241882639324E-3</v>
      </c>
      <c r="DT110" s="286">
        <v>3.9282893804048558E-3</v>
      </c>
      <c r="DU110" s="286">
        <v>2.5999999999999999E-3</v>
      </c>
      <c r="DV110" s="286">
        <v>3.1857854591424714E-3</v>
      </c>
      <c r="DW110" s="286">
        <v>3.0645600653772813E-3</v>
      </c>
      <c r="DX110" s="286">
        <v>1.6704942900879802E-2</v>
      </c>
      <c r="DY110" s="286">
        <v>2.0303843840609251E-2</v>
      </c>
      <c r="DZ110" s="286">
        <v>1.9504561257245659E-2</v>
      </c>
      <c r="EA110" s="286">
        <v>2.5074538891753005E-2</v>
      </c>
      <c r="EB110" s="286">
        <v>2.2046340042739854E-2</v>
      </c>
      <c r="EC110" s="286">
        <v>2.3594732176407767E-2</v>
      </c>
      <c r="ED110" s="286">
        <v>1.9246677163504408E-2</v>
      </c>
      <c r="EE110" s="286">
        <v>4.7371956253953677E-2</v>
      </c>
      <c r="EF110" s="286">
        <v>3.250021327049675E-2</v>
      </c>
      <c r="EG110" s="286">
        <v>4.2956097764616681E-2</v>
      </c>
      <c r="EH110" s="286">
        <v>3.1008808615023531E-2</v>
      </c>
      <c r="EI110" s="286">
        <v>2.9534562017824027E-2</v>
      </c>
      <c r="EJ110" s="286">
        <v>5.2898878286062226E-2</v>
      </c>
      <c r="EK110" s="286">
        <v>4.5669538604227886E-2</v>
      </c>
      <c r="EL110" s="286">
        <v>3.6098975282573324E-2</v>
      </c>
      <c r="EM110" s="286">
        <v>2.1686236969078516E-2</v>
      </c>
      <c r="EN110" s="286">
        <v>3.3409470518314853E-2</v>
      </c>
      <c r="EO110" s="286">
        <v>4.3108095746500964E-2</v>
      </c>
      <c r="EP110" s="286">
        <v>5.9442905610125704E-2</v>
      </c>
      <c r="EQ110" s="286">
        <v>6.710731358154326E-2</v>
      </c>
      <c r="ER110" s="286">
        <v>6.7573519610842334E-2</v>
      </c>
      <c r="ES110" s="286">
        <v>6.1075171490822575E-2</v>
      </c>
      <c r="ET110" s="286">
        <v>5.6332230817583019E-2</v>
      </c>
      <c r="EU110" s="286">
        <v>6.7575151650138152E-2</v>
      </c>
      <c r="EV110" s="286">
        <v>6.5471024216572526E-2</v>
      </c>
      <c r="EW110" s="286">
        <v>2.5358823011825567E-2</v>
      </c>
      <c r="EX110" s="286">
        <v>1.4687902582953339E-3</v>
      </c>
      <c r="EY110" s="286">
        <v>1.8070890999582971E-3</v>
      </c>
      <c r="EZ110" s="286">
        <v>2.0739731449229818E-3</v>
      </c>
      <c r="FA110" s="286">
        <v>2.1455101427625724E-3</v>
      </c>
      <c r="FB110" s="286">
        <v>1.8595943753001026E-3</v>
      </c>
      <c r="FC110" s="286">
        <v>2.9524853418759411E-3</v>
      </c>
      <c r="FD110" s="286">
        <v>2.2812417803008828E-3</v>
      </c>
      <c r="FE110" s="286">
        <v>2.2575075597775903E-3</v>
      </c>
      <c r="FF110" s="286">
        <v>1.6960785489945919E-3</v>
      </c>
      <c r="FG110" s="286">
        <v>1.9418898845089667E-3</v>
      </c>
      <c r="FH110" s="286">
        <v>1.3169795463210661E-3</v>
      </c>
      <c r="FI110" s="286">
        <v>1.2166471664518369E-3</v>
      </c>
      <c r="FJ110" s="286">
        <v>1.1583447203633451E-3</v>
      </c>
      <c r="FK110" s="286">
        <v>1.2851285694802008E-3</v>
      </c>
      <c r="FL110" s="286">
        <v>1.3607648535663237E-3</v>
      </c>
      <c r="FM110" s="286">
        <v>1.0824681846877851E-3</v>
      </c>
      <c r="FN110" s="286">
        <v>1.0559531142973479E-3</v>
      </c>
      <c r="FO110" s="286">
        <v>1.0069078588180599E-3</v>
      </c>
      <c r="FP110" s="286">
        <v>9.3614411778443788E-4</v>
      </c>
      <c r="FQ110" s="286">
        <v>1.1396995542374822E-3</v>
      </c>
      <c r="FR110" s="286">
        <v>7.9455018910465044E-4</v>
      </c>
      <c r="FS110" s="286">
        <v>7.8188902293489662E-4</v>
      </c>
      <c r="FT110" s="286">
        <v>7.3741827874689123E-4</v>
      </c>
      <c r="FU110" s="286">
        <v>1.5902213294138743E-2</v>
      </c>
      <c r="FV110" s="286">
        <v>3.2546510321877407E-2</v>
      </c>
      <c r="FW110" s="286">
        <v>3.3796496555781937E-2</v>
      </c>
      <c r="FX110" s="286">
        <v>3.5186637489203185E-2</v>
      </c>
      <c r="FY110" s="286">
        <v>2.9767030908544184E-2</v>
      </c>
      <c r="FZ110" s="286">
        <v>3.2380209059792227E-2</v>
      </c>
      <c r="GA110" s="286">
        <v>3.2259878702925161E-2</v>
      </c>
      <c r="GB110" s="286">
        <v>2.6602901043311755E-2</v>
      </c>
      <c r="GC110" s="286">
        <v>3.5636427290464817E-2</v>
      </c>
      <c r="GD110" s="286">
        <v>3.1606348916434705E-2</v>
      </c>
      <c r="GE110" s="286">
        <v>3.1718251702707374E-2</v>
      </c>
      <c r="GF110" s="286">
        <v>3.2015875841404508E-2</v>
      </c>
      <c r="GG110" s="286">
        <v>3.4504959482301485E-2</v>
      </c>
      <c r="GH110" s="286">
        <v>3.4293501548351049E-2</v>
      </c>
      <c r="GI110" s="286">
        <v>3.474574381349807E-2</v>
      </c>
      <c r="GJ110" s="286">
        <v>3.4366363042249708E-2</v>
      </c>
      <c r="GK110" s="286">
        <v>3.6651227155105749E-2</v>
      </c>
      <c r="GL110" s="286">
        <v>3.5776016463298851E-2</v>
      </c>
      <c r="GM110" s="286">
        <v>3.7305460023236592E-2</v>
      </c>
      <c r="GN110" s="286">
        <v>3.9010965395120153E-2</v>
      </c>
      <c r="GO110" s="286">
        <v>4.1340729599039033E-2</v>
      </c>
      <c r="GP110" s="286">
        <v>4.429764639373631E-2</v>
      </c>
      <c r="GQ110" s="286">
        <v>4.4150858793962508E-2</v>
      </c>
      <c r="GR110" s="286">
        <v>4.2574480933967651E-2</v>
      </c>
      <c r="GS110" s="286">
        <v>4.4787071599112986E-2</v>
      </c>
      <c r="GT110" s="286">
        <v>4.5802183164049243E-2</v>
      </c>
      <c r="GU110" s="286">
        <v>2.1471421160230725E-2</v>
      </c>
      <c r="GV110" s="286">
        <v>2.2081878126498422E-2</v>
      </c>
      <c r="GW110" s="286">
        <v>2.5250877175156915E-2</v>
      </c>
      <c r="GX110" s="286">
        <v>2.0197170847144164E-2</v>
      </c>
      <c r="GY110" s="286">
        <v>2.3559300829543248E-2</v>
      </c>
      <c r="GZ110" s="286">
        <v>2.4500532483043787E-2</v>
      </c>
      <c r="HA110" s="286">
        <v>2.4102310725330294E-2</v>
      </c>
      <c r="HB110" s="286">
        <v>2.2858123074110663E-2</v>
      </c>
      <c r="HC110" s="286">
        <v>2.2381084751974339E-2</v>
      </c>
      <c r="HD110" s="286">
        <v>2.2804450725807675E-2</v>
      </c>
      <c r="HE110" s="286">
        <v>2.2710202502838114E-2</v>
      </c>
      <c r="HF110" s="286">
        <v>2.1899906944722897E-2</v>
      </c>
      <c r="HG110" s="286">
        <v>2.1953545097777399E-2</v>
      </c>
      <c r="HH110" s="286">
        <v>2.4511603325779459E-2</v>
      </c>
      <c r="HI110" s="286">
        <v>2.325482483508047E-2</v>
      </c>
      <c r="HJ110" s="286">
        <v>2.5224575864829221E-2</v>
      </c>
      <c r="HK110" s="286">
        <v>2.4227999703147162E-2</v>
      </c>
      <c r="HL110" s="286">
        <v>1.3688447086685174E-2</v>
      </c>
      <c r="HM110" s="286">
        <v>1.5262189478052144E-2</v>
      </c>
      <c r="HN110" s="286">
        <v>1.4155339631814425E-2</v>
      </c>
      <c r="HO110" s="286">
        <v>1.4167259134936647E-2</v>
      </c>
      <c r="HP110" s="286">
        <v>1.5352363070830136E-2</v>
      </c>
      <c r="HQ110" s="286">
        <v>2.9293424020238344E-2</v>
      </c>
      <c r="HR110" s="286">
        <v>2.8865534575931006E-2</v>
      </c>
      <c r="HS110" s="286">
        <v>2.5581130108094853E-2</v>
      </c>
      <c r="HT110" s="286">
        <v>2.7499227919089677E-2</v>
      </c>
      <c r="HU110" s="286">
        <v>3.0764684993372135E-2</v>
      </c>
      <c r="HV110" s="286">
        <v>3.5276275233991329E-2</v>
      </c>
      <c r="HW110" s="286">
        <v>3.5591308144184174E-2</v>
      </c>
    </row>
    <row r="111" spans="1:231">
      <c r="A111" s="51" t="s">
        <v>323</v>
      </c>
      <c r="B111" s="288">
        <v>0.44444444444444442</v>
      </c>
      <c r="C111" s="288">
        <v>0.2406563354603464</v>
      </c>
      <c r="D111" s="288">
        <v>0.10969403782119747</v>
      </c>
      <c r="E111" s="288">
        <v>7.5153699385202458E-2</v>
      </c>
      <c r="F111" s="288">
        <v>3.7563254184507587E-2</v>
      </c>
      <c r="G111" s="288">
        <v>3.6565656565656565E-2</v>
      </c>
      <c r="H111" s="288">
        <v>1.6142470318683606E-2</v>
      </c>
      <c r="I111" s="288">
        <v>1.4417089759555513E-2</v>
      </c>
      <c r="J111" s="288">
        <v>1.3738898386357003E-2</v>
      </c>
      <c r="K111" s="288">
        <v>9.4564363962661546E-2</v>
      </c>
      <c r="L111" s="288">
        <v>0.17123958843704068</v>
      </c>
      <c r="M111" s="288">
        <v>0.24165169148873047</v>
      </c>
      <c r="N111" s="288">
        <v>0.24821637649346576</v>
      </c>
      <c r="O111" s="288">
        <v>0.1840247721079534</v>
      </c>
      <c r="P111" s="288">
        <v>0.15801853845929978</v>
      </c>
      <c r="Q111" s="288">
        <v>0.12225456233705939</v>
      </c>
      <c r="R111" s="288">
        <v>9.7147810514834843E-2</v>
      </c>
      <c r="S111" s="288">
        <v>7.3834829068481295E-2</v>
      </c>
      <c r="T111" s="288">
        <v>6.1181430098328063E-2</v>
      </c>
      <c r="U111" s="288">
        <v>7.9741155019752638E-2</v>
      </c>
      <c r="V111" s="288">
        <v>0.11699461314505126</v>
      </c>
      <c r="W111" s="288">
        <v>0.15277421739467392</v>
      </c>
      <c r="X111" s="288">
        <v>0.14303346708426717</v>
      </c>
      <c r="Y111" s="288">
        <v>0.3087730500794873</v>
      </c>
      <c r="Z111" s="288">
        <v>0.25622774648948776</v>
      </c>
      <c r="AA111" s="288">
        <v>0.16636816575128671</v>
      </c>
      <c r="AB111" s="288">
        <v>0.13562789774335759</v>
      </c>
      <c r="AC111" s="288">
        <v>0.11535598075451836</v>
      </c>
      <c r="AD111" s="288">
        <v>5.9526063896077834E-2</v>
      </c>
      <c r="AE111" s="288">
        <v>5.689178668572642E-2</v>
      </c>
      <c r="AF111" s="288">
        <v>3.0290157495356278E-2</v>
      </c>
      <c r="AG111" s="288">
        <v>2.5049558029647544E-2</v>
      </c>
      <c r="AH111" s="288">
        <v>3.3448115145027317E-2</v>
      </c>
      <c r="AI111" s="288">
        <v>2.5812317441238727E-2</v>
      </c>
      <c r="AJ111" s="288">
        <v>2.6516650235875586E-2</v>
      </c>
      <c r="AK111" s="288">
        <v>2.5103336836925953E-2</v>
      </c>
      <c r="AL111" s="288">
        <v>2.0879765900045803E-2</v>
      </c>
      <c r="AM111" s="288">
        <v>1.8377495655369547E-2</v>
      </c>
      <c r="AN111" s="288">
        <v>2.1229492505199909E-2</v>
      </c>
      <c r="AO111" s="288">
        <v>1.7469632542241514E-2</v>
      </c>
      <c r="AP111" s="288">
        <v>2.4380313907151386E-2</v>
      </c>
      <c r="AQ111" s="288">
        <v>1.7649939534465354E-2</v>
      </c>
      <c r="AR111" s="288">
        <v>1.9005970762935732E-2</v>
      </c>
      <c r="AS111" s="288">
        <v>1.3326723726814087E-2</v>
      </c>
      <c r="AT111" s="288">
        <v>1.3111482638758668E-2</v>
      </c>
      <c r="AU111" s="288">
        <v>1.397788681990359E-2</v>
      </c>
      <c r="AV111" s="288">
        <v>1.3027326639261406E-2</v>
      </c>
      <c r="AW111" s="288">
        <v>2.3072360616844603E-2</v>
      </c>
      <c r="AX111" s="288">
        <v>3.7011199303627958E-2</v>
      </c>
      <c r="AY111" s="288">
        <v>2.9978207662722349E-2</v>
      </c>
      <c r="AZ111" s="288">
        <v>3.2254076941025209E-2</v>
      </c>
      <c r="BA111" s="288">
        <v>2.6212454002115065E-2</v>
      </c>
      <c r="BB111" s="288">
        <v>2.0582273798980134E-2</v>
      </c>
      <c r="BC111" s="288">
        <v>2.3057132303084673E-2</v>
      </c>
      <c r="BD111" s="288">
        <v>2.4769697391500818E-2</v>
      </c>
      <c r="BE111" s="288">
        <v>2.5110658316214535E-2</v>
      </c>
      <c r="BF111" s="288">
        <v>1.9165375252825093E-2</v>
      </c>
      <c r="BG111" s="288">
        <v>1.5250321598277808E-2</v>
      </c>
      <c r="BH111" s="288">
        <v>2.0296336351025492E-2</v>
      </c>
      <c r="BI111" s="288">
        <v>2.0785737370585415E-2</v>
      </c>
      <c r="BJ111" s="288">
        <v>1.5896596486328539E-2</v>
      </c>
      <c r="BK111" s="288">
        <v>2.6028208177464335E-2</v>
      </c>
      <c r="BL111" s="288">
        <v>2.1913435118121823E-2</v>
      </c>
      <c r="BM111" s="288">
        <v>2.0619620461002203E-2</v>
      </c>
      <c r="BN111" s="288">
        <v>2.0544900938558448E-2</v>
      </c>
      <c r="BO111" s="288">
        <v>1.8260113143513477E-2</v>
      </c>
      <c r="BP111" s="288">
        <v>1.7114017539934256E-2</v>
      </c>
      <c r="BQ111" s="288">
        <v>1.7923109810873E-2</v>
      </c>
      <c r="BR111" s="288">
        <v>2.0353920747488038E-2</v>
      </c>
      <c r="BS111" s="288">
        <v>2.3374633126834365E-2</v>
      </c>
      <c r="BT111" s="288">
        <v>2.3775532507083696E-2</v>
      </c>
      <c r="BU111" s="288">
        <v>3.0578196976199467E-2</v>
      </c>
      <c r="BV111" s="288">
        <v>4.3718926833830829E-2</v>
      </c>
      <c r="BW111" s="288">
        <v>3.8933534488799541E-2</v>
      </c>
      <c r="BX111" s="288">
        <v>2.6513971614484287E-2</v>
      </c>
      <c r="BY111" s="288">
        <v>1.7574902379935382E-2</v>
      </c>
      <c r="BZ111" s="288">
        <v>1.5068729754830526E-2</v>
      </c>
      <c r="CA111" s="288">
        <v>1.2213114144566427E-2</v>
      </c>
      <c r="CB111" s="288">
        <v>1.170552250747701E-2</v>
      </c>
      <c r="CC111" s="288">
        <v>1.2302995044823906E-2</v>
      </c>
      <c r="CD111" s="288">
        <v>1.0751031774630592E-2</v>
      </c>
      <c r="CE111" s="288">
        <v>1.5302425926322263E-2</v>
      </c>
      <c r="CF111" s="288">
        <v>1.6587825283883566E-2</v>
      </c>
      <c r="CG111" s="288">
        <v>3.0578196976199467E-2</v>
      </c>
      <c r="CH111" s="288">
        <v>1.5526442103010534E-2</v>
      </c>
      <c r="CI111" s="288">
        <v>1.2575781163799163E-2</v>
      </c>
      <c r="CJ111" s="288">
        <v>1.6461034300812891E-2</v>
      </c>
      <c r="CK111" s="288">
        <v>1.1803969295946244E-2</v>
      </c>
      <c r="CL111" s="288">
        <v>1.4941748898905286E-2</v>
      </c>
      <c r="CM111" s="288">
        <v>2.3441133563052885E-2</v>
      </c>
      <c r="CN111" s="288">
        <v>1.9138553471067795E-2</v>
      </c>
      <c r="CO111" s="288">
        <v>1.9723553764727373E-2</v>
      </c>
      <c r="CP111" s="288">
        <v>2.1401603028025882E-2</v>
      </c>
      <c r="CQ111" s="288">
        <v>1.9746998365155904E-2</v>
      </c>
      <c r="CR111" s="288">
        <v>1.8612724017148224E-2</v>
      </c>
      <c r="CS111" s="288">
        <v>1.707191598831663E-2</v>
      </c>
      <c r="CT111" s="288">
        <v>1.6094903299460828E-2</v>
      </c>
      <c r="CU111" s="288">
        <v>1.8067998260437375E-2</v>
      </c>
      <c r="CV111" s="288">
        <v>1.4704614047096599E-2</v>
      </c>
      <c r="CW111" s="288">
        <v>1.487669598575206E-2</v>
      </c>
      <c r="CX111" s="288">
        <v>1.512552740091783E-2</v>
      </c>
      <c r="CY111" s="288">
        <v>1.0429518545144126E-2</v>
      </c>
      <c r="CZ111" s="288">
        <v>1.1209164927180824E-2</v>
      </c>
      <c r="DA111" s="288">
        <v>1.2350573223339437E-2</v>
      </c>
      <c r="DB111" s="288">
        <v>1.4601224737490575E-2</v>
      </c>
      <c r="DC111" s="288">
        <v>1.2171608547634449E-2</v>
      </c>
      <c r="DD111" s="288">
        <v>1.394182154156594E-2</v>
      </c>
      <c r="DE111" s="288">
        <v>1.9615137976463443E-2</v>
      </c>
      <c r="DF111" s="288">
        <v>1.506310894939787E-2</v>
      </c>
      <c r="DG111" s="288">
        <v>1.3239105611523317E-2</v>
      </c>
      <c r="DH111" s="288">
        <v>8.8471607836056697E-3</v>
      </c>
      <c r="DI111" s="288">
        <v>8.1511214514862467E-3</v>
      </c>
      <c r="DJ111" s="288">
        <v>6.7887134214639835E-3</v>
      </c>
      <c r="DK111" s="288">
        <v>5.611927783238586E-3</v>
      </c>
      <c r="DL111" s="288">
        <v>5.8732862358162365E-3</v>
      </c>
      <c r="DM111" s="288">
        <v>6.7000000000000002E-3</v>
      </c>
      <c r="DN111" s="288">
        <v>5.1077099052609289E-3</v>
      </c>
      <c r="DO111" s="288">
        <v>5.696888169164571E-3</v>
      </c>
      <c r="DP111" s="288">
        <v>5.1776674444960298E-3</v>
      </c>
      <c r="DQ111" s="288">
        <v>5.8988404607436271E-3</v>
      </c>
      <c r="DR111" s="288">
        <v>5.3073994667428405E-3</v>
      </c>
      <c r="DS111" s="288">
        <v>6.7459593399186845E-3</v>
      </c>
      <c r="DT111" s="288">
        <v>6.5698241925329559E-3</v>
      </c>
      <c r="DU111" s="288">
        <v>7.3000000000000001E-3</v>
      </c>
      <c r="DV111" s="288">
        <v>7.8677227882231349E-3</v>
      </c>
      <c r="DW111" s="288">
        <v>7.0625624262235544E-3</v>
      </c>
      <c r="DX111" s="288">
        <v>7.8927914330945009E-3</v>
      </c>
      <c r="DY111" s="288">
        <v>8.5154832849482238E-3</v>
      </c>
      <c r="DZ111" s="288">
        <v>7.3208571138294763E-3</v>
      </c>
      <c r="EA111" s="288">
        <v>6.127494827902152E-3</v>
      </c>
      <c r="EB111" s="288">
        <v>6.8132401295977882E-3</v>
      </c>
      <c r="EC111" s="288">
        <v>6.0286493704670551E-3</v>
      </c>
      <c r="ED111" s="288">
        <v>7.1231002782695604E-3</v>
      </c>
      <c r="EE111" s="288">
        <v>5.0399037020460282E-3</v>
      </c>
      <c r="EF111" s="288">
        <v>5.5810071303274145E-3</v>
      </c>
      <c r="EG111" s="288">
        <v>6.3747033691860921E-3</v>
      </c>
      <c r="EH111" s="288">
        <v>8.1549207137692759E-3</v>
      </c>
      <c r="EI111" s="288">
        <v>7.6667255578769036E-3</v>
      </c>
      <c r="EJ111" s="288">
        <v>7.7910020174634864E-3</v>
      </c>
      <c r="EK111" s="288">
        <v>9.7385095620353326E-3</v>
      </c>
      <c r="EL111" s="288">
        <v>8.6920426503845228E-3</v>
      </c>
      <c r="EM111" s="288">
        <v>1.0016871928568528E-2</v>
      </c>
      <c r="EN111" s="288">
        <v>7.731955146381247E-3</v>
      </c>
      <c r="EO111" s="288">
        <v>9.743868312409509E-3</v>
      </c>
      <c r="EP111" s="288">
        <v>9.8835578176082965E-3</v>
      </c>
      <c r="EQ111" s="288">
        <v>5.1648304772069159E-3</v>
      </c>
      <c r="ER111" s="288">
        <v>4.9718638456050443E-3</v>
      </c>
      <c r="ES111" s="288">
        <v>6.0502202342083899E-3</v>
      </c>
      <c r="ET111" s="288">
        <v>7.7091034950882188E-3</v>
      </c>
      <c r="EU111" s="288">
        <v>7.90349632927188E-3</v>
      </c>
      <c r="EV111" s="288">
        <v>5.7984575152010285E-3</v>
      </c>
      <c r="EW111" s="288">
        <v>5.9652874790723238E-2</v>
      </c>
      <c r="EX111" s="288">
        <v>9.5548093669365355E-2</v>
      </c>
      <c r="EY111" s="288">
        <v>9.350605276388764E-2</v>
      </c>
      <c r="EZ111" s="288">
        <v>8.3877141873784186E-2</v>
      </c>
      <c r="FA111" s="288">
        <v>9.6357073292726955E-2</v>
      </c>
      <c r="FB111" s="288">
        <v>0.10073361118320975</v>
      </c>
      <c r="FC111" s="288">
        <v>9.8831395602440364E-2</v>
      </c>
      <c r="FD111" s="288">
        <v>9.2056750122312209E-2</v>
      </c>
      <c r="FE111" s="288">
        <v>0.1161439467749488</v>
      </c>
      <c r="FF111" s="288">
        <v>0.11449374459355875</v>
      </c>
      <c r="FG111" s="288">
        <v>0.14060917147887303</v>
      </c>
      <c r="FH111" s="288">
        <v>0.15629267071786376</v>
      </c>
      <c r="FI111" s="288">
        <v>0.14607371652511975</v>
      </c>
      <c r="FJ111" s="288">
        <v>0.15431442399926856</v>
      </c>
      <c r="FK111" s="288">
        <v>0.13777019556450498</v>
      </c>
      <c r="FL111" s="288">
        <v>0.14107050633923857</v>
      </c>
      <c r="FM111" s="288">
        <v>0.14031843099162353</v>
      </c>
      <c r="FN111" s="288">
        <v>5.1765738830375815E-2</v>
      </c>
      <c r="FO111" s="288">
        <v>5.57819088550699E-3</v>
      </c>
      <c r="FP111" s="288">
        <v>4.8813115104300794E-3</v>
      </c>
      <c r="FQ111" s="288">
        <v>5.434251884734999E-3</v>
      </c>
      <c r="FR111" s="288">
        <v>5.3040403346690636E-3</v>
      </c>
      <c r="FS111" s="288">
        <v>5.4038498444686674E-3</v>
      </c>
      <c r="FT111" s="288">
        <v>5.9332632267148242E-3</v>
      </c>
      <c r="FU111" s="288">
        <v>6.2454839533967162E-3</v>
      </c>
      <c r="FV111" s="288">
        <v>4.8498981278252175E-3</v>
      </c>
      <c r="FW111" s="288">
        <v>6.1032338547683668E-3</v>
      </c>
      <c r="FX111" s="288">
        <v>6.0962415038146129E-3</v>
      </c>
      <c r="FY111" s="288">
        <v>5.8734041413027122E-3</v>
      </c>
      <c r="FZ111" s="288">
        <v>4.9058151126862258E-3</v>
      </c>
      <c r="GA111" s="288">
        <v>4.9494767337550944E-3</v>
      </c>
      <c r="GB111" s="288">
        <v>2.6788836590320539E-2</v>
      </c>
      <c r="GC111" s="288">
        <v>5.7829959666536278E-3</v>
      </c>
      <c r="GD111" s="288">
        <v>4.5980075258067752E-3</v>
      </c>
      <c r="GE111" s="288">
        <v>4.7395556425249997E-3</v>
      </c>
      <c r="GF111" s="288">
        <v>5.3664394498415735E-3</v>
      </c>
      <c r="GG111" s="288">
        <v>5.9766424411225802E-3</v>
      </c>
      <c r="GH111" s="288">
        <v>5.2347172860430658E-3</v>
      </c>
      <c r="GI111" s="288">
        <v>8.4358022055276653E-3</v>
      </c>
      <c r="GJ111" s="288">
        <v>6.1795107096824517E-3</v>
      </c>
      <c r="GK111" s="288">
        <v>7.7552556143336516E-3</v>
      </c>
      <c r="GL111" s="288">
        <v>6.2699357915161806E-3</v>
      </c>
      <c r="GM111" s="288">
        <v>4.1233961569213193E-3</v>
      </c>
      <c r="GN111" s="288">
        <v>4.4487029542222721E-3</v>
      </c>
      <c r="GO111" s="288">
        <v>3.3522009122382811E-3</v>
      </c>
      <c r="GP111" s="288">
        <v>4.0386636573803087E-3</v>
      </c>
      <c r="GQ111" s="288">
        <v>5.0019451628457463E-3</v>
      </c>
      <c r="GR111" s="288">
        <v>4.3511912045813084E-3</v>
      </c>
      <c r="GS111" s="288">
        <v>5.563576684904363E-3</v>
      </c>
      <c r="GT111" s="288">
        <v>5.8874610337465143E-3</v>
      </c>
      <c r="GU111" s="288">
        <v>6.2441766612764795E-3</v>
      </c>
      <c r="GV111" s="288">
        <v>5.8668073413838716E-3</v>
      </c>
      <c r="GW111" s="288">
        <v>5.2000791105778262E-3</v>
      </c>
      <c r="GX111" s="288">
        <v>5.062112594231412E-3</v>
      </c>
      <c r="GY111" s="288">
        <v>7.3941359991393507E-3</v>
      </c>
      <c r="GZ111" s="288">
        <v>8.506314704448896E-3</v>
      </c>
      <c r="HA111" s="288">
        <v>7.4130056415279812E-3</v>
      </c>
      <c r="HB111" s="288">
        <v>5.9780356273093456E-3</v>
      </c>
      <c r="HC111" s="288">
        <v>5.7160921894089164E-3</v>
      </c>
      <c r="HD111" s="288">
        <v>6.9626458487090865E-3</v>
      </c>
      <c r="HE111" s="288">
        <v>6.8212737265582468E-3</v>
      </c>
      <c r="HF111" s="288">
        <v>5.8845168880197005E-3</v>
      </c>
      <c r="HG111" s="288">
        <v>6.9177398523594886E-3</v>
      </c>
      <c r="HH111" s="288">
        <v>6.7022206058885217E-3</v>
      </c>
      <c r="HI111" s="288">
        <v>5.2185261176653005E-3</v>
      </c>
      <c r="HJ111" s="288">
        <v>4.829684694898635E-3</v>
      </c>
      <c r="HK111" s="288">
        <v>6.7238735532343897E-3</v>
      </c>
      <c r="HL111" s="288">
        <v>5.0823902483994989E-3</v>
      </c>
      <c r="HM111" s="288">
        <v>4.0357400355814105E-3</v>
      </c>
      <c r="HN111" s="288">
        <v>4.2416170233739812E-3</v>
      </c>
      <c r="HO111" s="288">
        <v>5.3717764865081835E-3</v>
      </c>
      <c r="HP111" s="288">
        <v>5.1950133868615576E-3</v>
      </c>
      <c r="HQ111" s="288">
        <v>4.7511004444435196E-3</v>
      </c>
      <c r="HR111" s="288">
        <v>4.4874181413536718E-3</v>
      </c>
      <c r="HS111" s="288">
        <v>5.7765021865591017E-3</v>
      </c>
      <c r="HT111" s="288">
        <v>8.1095998031629687E-3</v>
      </c>
      <c r="HU111" s="288">
        <v>1.1056082200602215E-2</v>
      </c>
      <c r="HV111" s="288">
        <v>6.8623426460939566E-3</v>
      </c>
      <c r="HW111" s="288">
        <v>7.2968132455560218E-3</v>
      </c>
    </row>
    <row r="112" spans="1:231">
      <c r="A112" s="415" t="s">
        <v>451</v>
      </c>
      <c r="GH112" s="498"/>
      <c r="GI112" s="498"/>
      <c r="GJ112" s="498"/>
    </row>
    <row r="113" spans="1:231">
      <c r="A113" s="415"/>
      <c r="GJ113" s="498"/>
    </row>
    <row r="114" spans="1:231">
      <c r="B114" s="136"/>
      <c r="C114" s="136"/>
      <c r="D114" s="136"/>
      <c r="E114" s="13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row>
    <row r="115" spans="1:231" ht="15.5">
      <c r="A115" s="411" t="s">
        <v>382</v>
      </c>
      <c r="B115" s="137"/>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14"/>
      <c r="AN115" s="114"/>
      <c r="AO115" s="114"/>
      <c r="AP115" s="114"/>
      <c r="AQ115" s="114"/>
      <c r="AR115" s="114"/>
      <c r="AS115" s="114"/>
      <c r="AT115" s="114"/>
      <c r="AU115" s="114"/>
      <c r="AV115" s="114"/>
      <c r="AW115" s="114"/>
      <c r="AX115" s="114"/>
      <c r="AY115" s="114"/>
      <c r="AZ115" s="114"/>
      <c r="BA115" s="114"/>
      <c r="BB115" s="114"/>
      <c r="BC115" s="114"/>
      <c r="BD115" s="114"/>
      <c r="BE115" s="114"/>
      <c r="BF115" s="114"/>
      <c r="BG115" s="114"/>
      <c r="BH115" s="114"/>
      <c r="BI115" s="114"/>
      <c r="BJ115" s="114"/>
      <c r="BK115" s="114"/>
      <c r="BL115" s="114"/>
      <c r="BM115" s="114"/>
      <c r="BN115" s="114"/>
      <c r="BO115" s="114"/>
      <c r="BP115" s="114"/>
      <c r="BQ115" s="114"/>
      <c r="BR115" s="114"/>
      <c r="BS115" s="114"/>
      <c r="BT115" s="114"/>
      <c r="BU115" s="114"/>
      <c r="BV115" s="114"/>
      <c r="BW115" s="114"/>
      <c r="BX115" s="114"/>
      <c r="CG115" s="114"/>
      <c r="CH115" s="114"/>
      <c r="CS115" s="114"/>
      <c r="CT115" s="114"/>
      <c r="CU115" s="114"/>
      <c r="DE115" s="114"/>
      <c r="DQ115" s="114"/>
      <c r="EC115" s="114"/>
    </row>
    <row r="116" spans="1:231" ht="14.5">
      <c r="A116" s="418" t="s">
        <v>392</v>
      </c>
      <c r="B116" s="227">
        <v>38353</v>
      </c>
      <c r="C116" s="227">
        <v>38384</v>
      </c>
      <c r="D116" s="227">
        <v>38412</v>
      </c>
      <c r="E116" s="227">
        <v>38443</v>
      </c>
      <c r="F116" s="227">
        <v>38473</v>
      </c>
      <c r="G116" s="227">
        <v>38504</v>
      </c>
      <c r="H116" s="227">
        <v>38534</v>
      </c>
      <c r="I116" s="227">
        <v>38565</v>
      </c>
      <c r="J116" s="227">
        <v>38596</v>
      </c>
      <c r="K116" s="227">
        <v>38626</v>
      </c>
      <c r="L116" s="227">
        <v>38657</v>
      </c>
      <c r="M116" s="228">
        <v>38687</v>
      </c>
      <c r="N116" s="226">
        <v>38718</v>
      </c>
      <c r="O116" s="227">
        <v>38749</v>
      </c>
      <c r="P116" s="227">
        <v>38777</v>
      </c>
      <c r="Q116" s="227">
        <v>38808</v>
      </c>
      <c r="R116" s="227">
        <v>38838</v>
      </c>
      <c r="S116" s="227">
        <v>38869</v>
      </c>
      <c r="T116" s="227">
        <v>38899</v>
      </c>
      <c r="U116" s="227">
        <v>38930</v>
      </c>
      <c r="V116" s="227">
        <v>38961</v>
      </c>
      <c r="W116" s="227">
        <v>38991</v>
      </c>
      <c r="X116" s="227">
        <v>39022</v>
      </c>
      <c r="Y116" s="228">
        <v>39052</v>
      </c>
      <c r="Z116" s="226">
        <v>39083</v>
      </c>
      <c r="AA116" s="227">
        <v>39114</v>
      </c>
      <c r="AB116" s="227">
        <v>39142</v>
      </c>
      <c r="AC116" s="227">
        <v>39173</v>
      </c>
      <c r="AD116" s="227">
        <v>39203</v>
      </c>
      <c r="AE116" s="227">
        <v>39234</v>
      </c>
      <c r="AF116" s="227">
        <v>39264</v>
      </c>
      <c r="AG116" s="227">
        <v>39295</v>
      </c>
      <c r="AH116" s="227">
        <v>39326</v>
      </c>
      <c r="AI116" s="227">
        <v>39356</v>
      </c>
      <c r="AJ116" s="227">
        <v>39387</v>
      </c>
      <c r="AK116" s="228">
        <v>39417</v>
      </c>
      <c r="AL116" s="226">
        <v>39448</v>
      </c>
      <c r="AM116" s="227">
        <v>39479</v>
      </c>
      <c r="AN116" s="227">
        <v>39508</v>
      </c>
      <c r="AO116" s="227">
        <v>39539</v>
      </c>
      <c r="AP116" s="227">
        <v>39569</v>
      </c>
      <c r="AQ116" s="227">
        <v>39600</v>
      </c>
      <c r="AR116" s="227">
        <v>39630</v>
      </c>
      <c r="AS116" s="227">
        <v>39661</v>
      </c>
      <c r="AT116" s="227">
        <v>39692</v>
      </c>
      <c r="AU116" s="227">
        <v>39722</v>
      </c>
      <c r="AV116" s="227">
        <v>39753</v>
      </c>
      <c r="AW116" s="228">
        <v>39783</v>
      </c>
      <c r="AX116" s="226">
        <v>39814</v>
      </c>
      <c r="AY116" s="227">
        <v>39845</v>
      </c>
      <c r="AZ116" s="227">
        <v>39873</v>
      </c>
      <c r="BA116" s="227">
        <v>39904</v>
      </c>
      <c r="BB116" s="227">
        <v>39934</v>
      </c>
      <c r="BC116" s="227">
        <v>39965</v>
      </c>
      <c r="BD116" s="227">
        <v>39995</v>
      </c>
      <c r="BE116" s="227">
        <v>40026</v>
      </c>
      <c r="BF116" s="227">
        <v>40057</v>
      </c>
      <c r="BG116" s="227">
        <v>40087</v>
      </c>
      <c r="BH116" s="227">
        <v>40118</v>
      </c>
      <c r="BI116" s="227">
        <v>40148</v>
      </c>
      <c r="BJ116" s="226">
        <v>40179</v>
      </c>
      <c r="BK116" s="227">
        <v>40210</v>
      </c>
      <c r="BL116" s="227">
        <v>40238</v>
      </c>
      <c r="BM116" s="227">
        <v>40269</v>
      </c>
      <c r="BN116" s="227">
        <v>40299</v>
      </c>
      <c r="BO116" s="227">
        <v>40330</v>
      </c>
      <c r="BP116" s="227">
        <v>40360</v>
      </c>
      <c r="BQ116" s="227">
        <v>40391</v>
      </c>
      <c r="BR116" s="227">
        <v>40422</v>
      </c>
      <c r="BS116" s="227">
        <v>40452</v>
      </c>
      <c r="BT116" s="227">
        <v>40483</v>
      </c>
      <c r="BU116" s="228">
        <v>40513</v>
      </c>
      <c r="BV116" s="226">
        <v>40544</v>
      </c>
      <c r="BW116" s="227">
        <v>40575</v>
      </c>
      <c r="BX116" s="227">
        <v>40603</v>
      </c>
      <c r="BY116" s="227">
        <v>40634</v>
      </c>
      <c r="BZ116" s="227">
        <v>40664</v>
      </c>
      <c r="CA116" s="227">
        <v>40695</v>
      </c>
      <c r="CB116" s="227">
        <v>40725</v>
      </c>
      <c r="CC116" s="227">
        <v>40756</v>
      </c>
      <c r="CD116" s="227">
        <v>40787</v>
      </c>
      <c r="CE116" s="227">
        <v>40817</v>
      </c>
      <c r="CF116" s="227">
        <v>40848</v>
      </c>
      <c r="CG116" s="228">
        <v>40878</v>
      </c>
      <c r="CH116" s="226">
        <v>40909</v>
      </c>
      <c r="CI116" s="227">
        <v>40940</v>
      </c>
      <c r="CJ116" s="227">
        <v>40969</v>
      </c>
      <c r="CK116" s="227">
        <v>41000</v>
      </c>
      <c r="CL116" s="227">
        <v>41030</v>
      </c>
      <c r="CM116" s="227">
        <v>41061</v>
      </c>
      <c r="CN116" s="227">
        <v>41091</v>
      </c>
      <c r="CO116" s="227">
        <v>41122</v>
      </c>
      <c r="CP116" s="227">
        <v>41153</v>
      </c>
      <c r="CQ116" s="227">
        <v>41183</v>
      </c>
      <c r="CR116" s="227">
        <v>41214</v>
      </c>
      <c r="CS116" s="228">
        <v>41244</v>
      </c>
      <c r="CT116" s="226">
        <v>41275</v>
      </c>
      <c r="CU116" s="227">
        <v>41306</v>
      </c>
      <c r="CV116" s="227">
        <v>41334</v>
      </c>
      <c r="CW116" s="227">
        <v>41365</v>
      </c>
      <c r="CX116" s="227">
        <v>41395</v>
      </c>
      <c r="CY116" s="227">
        <v>41426</v>
      </c>
      <c r="CZ116" s="227">
        <v>41456</v>
      </c>
      <c r="DA116" s="227">
        <v>41487</v>
      </c>
      <c r="DB116" s="227">
        <v>41518</v>
      </c>
      <c r="DC116" s="227">
        <v>41548</v>
      </c>
      <c r="DD116" s="227">
        <v>41579</v>
      </c>
      <c r="DE116" s="228">
        <v>41609</v>
      </c>
      <c r="DF116" s="226">
        <v>41640</v>
      </c>
      <c r="DG116" s="227">
        <v>41671</v>
      </c>
      <c r="DH116" s="227">
        <v>41699</v>
      </c>
      <c r="DI116" s="227">
        <v>41730</v>
      </c>
      <c r="DJ116" s="227">
        <v>41760</v>
      </c>
      <c r="DK116" s="227">
        <v>41791</v>
      </c>
      <c r="DL116" s="227">
        <v>41821</v>
      </c>
      <c r="DM116" s="227">
        <v>41852</v>
      </c>
      <c r="DN116" s="227">
        <v>41883</v>
      </c>
      <c r="DO116" s="227">
        <v>41913</v>
      </c>
      <c r="DP116" s="227">
        <v>41944</v>
      </c>
      <c r="DQ116" s="227">
        <v>41974</v>
      </c>
      <c r="DR116" s="226">
        <v>42005</v>
      </c>
      <c r="DS116" s="227">
        <v>42036</v>
      </c>
      <c r="DT116" s="227">
        <v>42064</v>
      </c>
      <c r="DU116" s="227">
        <v>42095</v>
      </c>
      <c r="DV116" s="227">
        <v>42125</v>
      </c>
      <c r="DW116" s="227">
        <v>42156</v>
      </c>
      <c r="DX116" s="227">
        <v>42186</v>
      </c>
      <c r="DY116" s="227">
        <v>42217</v>
      </c>
      <c r="DZ116" s="227">
        <v>42248</v>
      </c>
      <c r="EA116" s="227">
        <v>42278</v>
      </c>
      <c r="EB116" s="227">
        <v>42309</v>
      </c>
      <c r="EC116" s="227">
        <v>42339</v>
      </c>
      <c r="ED116" s="226">
        <v>42370</v>
      </c>
      <c r="EE116" s="227">
        <v>42401</v>
      </c>
      <c r="EF116" s="227">
        <v>42430</v>
      </c>
      <c r="EG116" s="227">
        <v>42461</v>
      </c>
      <c r="EH116" s="227">
        <v>42491</v>
      </c>
      <c r="EI116" s="227">
        <v>42522</v>
      </c>
      <c r="EJ116" s="227">
        <v>42552</v>
      </c>
      <c r="EK116" s="227">
        <v>42583</v>
      </c>
      <c r="EL116" s="227">
        <v>42614</v>
      </c>
      <c r="EM116" s="227">
        <v>42644</v>
      </c>
      <c r="EN116" s="227">
        <v>42675</v>
      </c>
      <c r="EO116" s="229">
        <v>42705</v>
      </c>
      <c r="EP116" s="230">
        <v>42736</v>
      </c>
      <c r="EQ116" s="227">
        <v>42767</v>
      </c>
      <c r="ER116" s="227">
        <v>42795</v>
      </c>
      <c r="ES116" s="227">
        <v>42826</v>
      </c>
      <c r="ET116" s="227">
        <v>42856</v>
      </c>
      <c r="EU116" s="227">
        <v>42887</v>
      </c>
      <c r="EV116" s="227">
        <v>42917</v>
      </c>
      <c r="EW116" s="227">
        <v>42948</v>
      </c>
      <c r="EX116" s="227">
        <v>42979</v>
      </c>
      <c r="EY116" s="227">
        <v>43009</v>
      </c>
      <c r="EZ116" s="227">
        <v>43040</v>
      </c>
      <c r="FA116" s="227">
        <v>43070</v>
      </c>
      <c r="FB116" s="227">
        <v>43101</v>
      </c>
      <c r="FC116" s="227">
        <v>43132</v>
      </c>
      <c r="FD116" s="227">
        <v>43160</v>
      </c>
      <c r="FE116" s="227">
        <v>43191</v>
      </c>
      <c r="FF116" s="227">
        <v>43221</v>
      </c>
      <c r="FG116" s="227">
        <v>43252</v>
      </c>
      <c r="FH116" s="227">
        <v>43282</v>
      </c>
      <c r="FI116" s="227">
        <v>43313</v>
      </c>
      <c r="FJ116" s="227">
        <v>43344</v>
      </c>
      <c r="FK116" s="227">
        <v>43374</v>
      </c>
      <c r="FL116" s="271">
        <v>43405</v>
      </c>
      <c r="FM116" s="271">
        <v>43435</v>
      </c>
      <c r="FN116" s="271">
        <v>43466</v>
      </c>
      <c r="FO116" s="271">
        <v>43497</v>
      </c>
      <c r="FP116" s="271">
        <v>43525</v>
      </c>
      <c r="FQ116" s="271">
        <v>43556</v>
      </c>
      <c r="FR116" s="271">
        <v>43586</v>
      </c>
      <c r="FS116" s="271">
        <v>43617</v>
      </c>
      <c r="FT116" s="271">
        <v>43647</v>
      </c>
      <c r="FU116" s="271">
        <v>43678</v>
      </c>
      <c r="FV116" s="271">
        <v>43709</v>
      </c>
      <c r="FW116" s="271">
        <v>43739</v>
      </c>
      <c r="FX116" s="271">
        <v>43770</v>
      </c>
      <c r="FY116" s="271">
        <v>43800</v>
      </c>
      <c r="FZ116" s="271">
        <v>43831</v>
      </c>
      <c r="GA116" s="271">
        <v>43862</v>
      </c>
      <c r="GB116" s="271">
        <v>43891</v>
      </c>
      <c r="GC116" s="271">
        <v>43922</v>
      </c>
      <c r="GD116" s="271">
        <v>43952</v>
      </c>
      <c r="GE116" s="271">
        <v>43983</v>
      </c>
      <c r="GF116" s="271">
        <v>44013</v>
      </c>
      <c r="GG116" s="271">
        <v>44044</v>
      </c>
      <c r="GH116" s="271">
        <v>44075</v>
      </c>
      <c r="GI116" s="271">
        <v>44105</v>
      </c>
      <c r="GJ116" s="271">
        <v>44136</v>
      </c>
      <c r="GK116" s="271">
        <v>44166</v>
      </c>
      <c r="GL116" s="271">
        <v>44197</v>
      </c>
      <c r="GM116" s="271">
        <v>44228</v>
      </c>
      <c r="GN116" s="271">
        <v>44256</v>
      </c>
      <c r="GO116" s="271">
        <v>44287</v>
      </c>
      <c r="GP116" s="271">
        <v>44317</v>
      </c>
      <c r="GQ116" s="271">
        <v>44348</v>
      </c>
      <c r="GR116" s="271">
        <v>44378</v>
      </c>
      <c r="GS116" s="271">
        <v>44409</v>
      </c>
      <c r="GT116" s="271">
        <v>44440</v>
      </c>
      <c r="GU116" s="271">
        <v>44470</v>
      </c>
      <c r="GV116" s="271">
        <v>44501</v>
      </c>
      <c r="GW116" s="271">
        <v>44531</v>
      </c>
      <c r="GX116" s="271">
        <v>44562</v>
      </c>
      <c r="GY116" s="271">
        <v>44593</v>
      </c>
      <c r="GZ116" s="271">
        <v>44621</v>
      </c>
      <c r="HA116" s="271">
        <v>44652</v>
      </c>
      <c r="HB116" s="271">
        <v>44682</v>
      </c>
      <c r="HC116" s="271">
        <v>44713</v>
      </c>
      <c r="HD116" s="271">
        <v>44743</v>
      </c>
      <c r="HE116" s="271">
        <v>44774</v>
      </c>
      <c r="HF116" s="271">
        <v>44805</v>
      </c>
      <c r="HG116" s="271">
        <v>44835</v>
      </c>
      <c r="HH116" s="271">
        <f t="shared" ref="HH116:HW116" si="8">HH$11</f>
        <v>44866</v>
      </c>
      <c r="HI116" s="271">
        <f t="shared" si="8"/>
        <v>44896</v>
      </c>
      <c r="HJ116" s="271">
        <f t="shared" si="8"/>
        <v>44927</v>
      </c>
      <c r="HK116" s="271">
        <f t="shared" si="8"/>
        <v>44958</v>
      </c>
      <c r="HL116" s="271">
        <f t="shared" si="8"/>
        <v>44986</v>
      </c>
      <c r="HM116" s="271">
        <f t="shared" si="8"/>
        <v>45017</v>
      </c>
      <c r="HN116" s="271">
        <f t="shared" si="8"/>
        <v>45047</v>
      </c>
      <c r="HO116" s="271">
        <f t="shared" si="8"/>
        <v>45078</v>
      </c>
      <c r="HP116" s="271">
        <f t="shared" si="8"/>
        <v>45108</v>
      </c>
      <c r="HQ116" s="271">
        <f t="shared" si="8"/>
        <v>45139</v>
      </c>
      <c r="HR116" s="271">
        <f t="shared" si="8"/>
        <v>45170</v>
      </c>
      <c r="HS116" s="271">
        <f t="shared" si="8"/>
        <v>45200</v>
      </c>
      <c r="HT116" s="271">
        <f t="shared" si="8"/>
        <v>45231</v>
      </c>
      <c r="HU116" s="271">
        <f t="shared" si="8"/>
        <v>45261</v>
      </c>
      <c r="HV116" s="271">
        <f t="shared" si="8"/>
        <v>45292</v>
      </c>
      <c r="HW116" s="271">
        <f t="shared" si="8"/>
        <v>45323</v>
      </c>
    </row>
    <row r="117" spans="1:231">
      <c r="A117" s="419" t="s">
        <v>54</v>
      </c>
      <c r="B117" s="138">
        <v>2899324</v>
      </c>
      <c r="C117" s="139">
        <v>2980105</v>
      </c>
      <c r="D117" s="139">
        <v>3421789</v>
      </c>
      <c r="E117" s="139">
        <v>3417214</v>
      </c>
      <c r="F117" s="139">
        <v>3456690</v>
      </c>
      <c r="G117" s="139">
        <v>4113729</v>
      </c>
      <c r="H117" s="139">
        <v>4096622</v>
      </c>
      <c r="I117" s="139">
        <v>4300665</v>
      </c>
      <c r="J117" s="139">
        <v>4566268</v>
      </c>
      <c r="K117" s="139">
        <v>4547612</v>
      </c>
      <c r="L117" s="139">
        <v>5919565</v>
      </c>
      <c r="M117" s="140">
        <v>6329166</v>
      </c>
      <c r="N117" s="138">
        <v>6779216</v>
      </c>
      <c r="O117" s="139">
        <v>6072807</v>
      </c>
      <c r="P117" s="139">
        <v>6485357</v>
      </c>
      <c r="Q117" s="139">
        <v>6793801</v>
      </c>
      <c r="R117" s="139">
        <v>7284731</v>
      </c>
      <c r="S117" s="139">
        <v>7229525</v>
      </c>
      <c r="T117" s="139">
        <v>6825345</v>
      </c>
      <c r="U117" s="139">
        <v>7484694</v>
      </c>
      <c r="V117" s="139">
        <v>7400242</v>
      </c>
      <c r="W117" s="139">
        <v>7697230</v>
      </c>
      <c r="X117" s="139">
        <v>8836940</v>
      </c>
      <c r="Y117" s="139">
        <v>9283124</v>
      </c>
      <c r="Z117" s="139">
        <v>8223841</v>
      </c>
      <c r="AA117" s="139">
        <v>9126318</v>
      </c>
      <c r="AB117" s="139">
        <v>10175644</v>
      </c>
      <c r="AC117" s="139">
        <v>9309174</v>
      </c>
      <c r="AD117" s="139">
        <v>10821786</v>
      </c>
      <c r="AE117" s="139">
        <v>10652776</v>
      </c>
      <c r="AF117" s="139">
        <v>10034825</v>
      </c>
      <c r="AG117" s="139">
        <v>10844209</v>
      </c>
      <c r="AH117" s="139">
        <v>11626156</v>
      </c>
      <c r="AI117" s="139">
        <v>11702047</v>
      </c>
      <c r="AJ117" s="139">
        <v>12342093</v>
      </c>
      <c r="AK117" s="140">
        <v>13168028</v>
      </c>
      <c r="AL117" s="138">
        <v>10468234</v>
      </c>
      <c r="AM117" s="139">
        <v>11655539</v>
      </c>
      <c r="AN117" s="139">
        <v>12902401</v>
      </c>
      <c r="AO117" s="139">
        <v>13532230</v>
      </c>
      <c r="AP117" s="139">
        <v>14102900</v>
      </c>
      <c r="AQ117" s="139">
        <v>14389518</v>
      </c>
      <c r="AR117" s="139">
        <v>11512399</v>
      </c>
      <c r="AS117" s="139">
        <v>11167288</v>
      </c>
      <c r="AT117" s="139">
        <v>11309067</v>
      </c>
      <c r="AU117" s="139">
        <v>10826330</v>
      </c>
      <c r="AV117" s="139">
        <v>10884836</v>
      </c>
      <c r="AW117" s="140">
        <v>10632398</v>
      </c>
      <c r="AX117" s="138">
        <v>6016049</v>
      </c>
      <c r="AY117" s="139">
        <v>7332345</v>
      </c>
      <c r="AZ117" s="141">
        <v>9239366</v>
      </c>
      <c r="BA117" s="142">
        <v>9670924</v>
      </c>
      <c r="BB117" s="139">
        <v>11558870</v>
      </c>
      <c r="BC117" s="139">
        <v>13105184</v>
      </c>
      <c r="BD117" s="139">
        <v>12683714</v>
      </c>
      <c r="BE117" s="139">
        <v>14743714</v>
      </c>
      <c r="BF117" s="139">
        <v>16081695</v>
      </c>
      <c r="BG117" s="139">
        <v>14895318</v>
      </c>
      <c r="BH117" s="139">
        <v>16507171</v>
      </c>
      <c r="BI117" s="140">
        <v>19365513</v>
      </c>
      <c r="BJ117" s="138">
        <v>16800955</v>
      </c>
      <c r="BK117" s="139">
        <v>20644559</v>
      </c>
      <c r="BL117" s="139">
        <v>26972645</v>
      </c>
      <c r="BM117" s="139">
        <v>28500836</v>
      </c>
      <c r="BN117" s="139">
        <v>31150115</v>
      </c>
      <c r="BO117" s="139">
        <v>33767335</v>
      </c>
      <c r="BP117" s="139">
        <v>25346136</v>
      </c>
      <c r="BQ117" s="139">
        <v>32640615</v>
      </c>
      <c r="BR117" s="139">
        <v>34785099</v>
      </c>
      <c r="BS117" s="139">
        <v>30629853</v>
      </c>
      <c r="BT117" s="139">
        <v>34059244</v>
      </c>
      <c r="BU117" s="140">
        <v>38876483</v>
      </c>
      <c r="BV117" s="138">
        <v>24793305</v>
      </c>
      <c r="BW117" s="139">
        <v>31245506</v>
      </c>
      <c r="BX117" s="139">
        <v>34245124</v>
      </c>
      <c r="BY117" s="139">
        <v>28569178</v>
      </c>
      <c r="BZ117" s="139">
        <v>30232700</v>
      </c>
      <c r="CA117" s="139">
        <v>34971878</v>
      </c>
      <c r="CB117" s="139">
        <v>22486502</v>
      </c>
      <c r="CC117" s="139">
        <v>29835789</v>
      </c>
      <c r="CD117" s="139">
        <v>28430624</v>
      </c>
      <c r="CE117" s="139">
        <v>24609333</v>
      </c>
      <c r="CF117" s="139">
        <v>28705937</v>
      </c>
      <c r="CG117" s="140">
        <v>30698284</v>
      </c>
      <c r="CH117" s="138">
        <v>15855430</v>
      </c>
      <c r="CI117" s="139">
        <v>20580015</v>
      </c>
      <c r="CJ117" s="139">
        <v>24106222</v>
      </c>
      <c r="CK117" s="139">
        <v>26887686</v>
      </c>
      <c r="CL117" s="139">
        <v>31158278</v>
      </c>
      <c r="CM117" s="139">
        <v>33084177</v>
      </c>
      <c r="CN117" s="139">
        <v>27778908</v>
      </c>
      <c r="CO117" s="139">
        <v>32626247</v>
      </c>
      <c r="CP117" s="139">
        <v>38314032</v>
      </c>
      <c r="CQ117" s="139">
        <v>38896722</v>
      </c>
      <c r="CR117" s="139">
        <v>43395163</v>
      </c>
      <c r="CS117" s="140">
        <v>45733990</v>
      </c>
      <c r="CT117" s="138">
        <v>26506568</v>
      </c>
      <c r="CU117" s="139">
        <v>31740423</v>
      </c>
      <c r="CV117" s="139">
        <v>35072892</v>
      </c>
      <c r="CW117" s="139">
        <v>31739886</v>
      </c>
      <c r="CX117" s="139">
        <v>37649292</v>
      </c>
      <c r="CY117" s="139">
        <v>38250457</v>
      </c>
      <c r="CZ117" s="139">
        <v>28187394</v>
      </c>
      <c r="DA117" s="139">
        <v>29732156</v>
      </c>
      <c r="DB117" s="139">
        <v>30129183</v>
      </c>
      <c r="DC117" s="139">
        <v>29900524</v>
      </c>
      <c r="DD117" s="139">
        <v>31717771</v>
      </c>
      <c r="DE117" s="143">
        <v>31486808</v>
      </c>
      <c r="DF117" s="138">
        <v>17985266</v>
      </c>
      <c r="DG117" s="139">
        <v>22394570</v>
      </c>
      <c r="DH117" s="139">
        <v>23801522</v>
      </c>
      <c r="DI117" s="139">
        <v>23271536</v>
      </c>
      <c r="DJ117" s="139">
        <v>25078370</v>
      </c>
      <c r="DK117" s="139">
        <v>29541636</v>
      </c>
      <c r="DL117" s="139">
        <v>24101611</v>
      </c>
      <c r="DM117" s="139">
        <v>27173616</v>
      </c>
      <c r="DN117" s="139">
        <v>29537559</v>
      </c>
      <c r="DO117" s="139">
        <v>26874262</v>
      </c>
      <c r="DP117" s="139">
        <v>28300517</v>
      </c>
      <c r="DQ117" s="139">
        <v>30939227</v>
      </c>
      <c r="DR117" s="138">
        <v>25036229</v>
      </c>
      <c r="DS117" s="139">
        <v>23408320</v>
      </c>
      <c r="DT117" s="139">
        <v>27251484</v>
      </c>
      <c r="DU117" s="139">
        <v>24563511</v>
      </c>
      <c r="DV117" s="139">
        <v>29789512</v>
      </c>
      <c r="DW117" s="139">
        <v>31099446</v>
      </c>
      <c r="DX117" s="139">
        <v>26456830</v>
      </c>
      <c r="DY117" s="139">
        <v>27692259</v>
      </c>
      <c r="DZ117" s="139">
        <v>30344988</v>
      </c>
      <c r="EA117" s="139">
        <v>22330896</v>
      </c>
      <c r="EB117" s="139">
        <v>23098352</v>
      </c>
      <c r="EC117" s="139">
        <v>23722266</v>
      </c>
      <c r="ED117" s="144">
        <v>20118409</v>
      </c>
      <c r="EE117" s="145">
        <v>22150168</v>
      </c>
      <c r="EF117" s="145">
        <v>25267789</v>
      </c>
      <c r="EG117" s="145">
        <v>23966211</v>
      </c>
      <c r="EH117" s="145">
        <v>28517363</v>
      </c>
      <c r="EI117" s="145">
        <v>31353791</v>
      </c>
      <c r="EJ117" s="145">
        <v>26687970</v>
      </c>
      <c r="EK117" s="145">
        <v>27753763</v>
      </c>
      <c r="EL117" s="145">
        <v>31087865</v>
      </c>
      <c r="EM117" s="145">
        <v>29443013</v>
      </c>
      <c r="EN117" s="145">
        <v>31452674</v>
      </c>
      <c r="EO117" s="145">
        <v>33696326</v>
      </c>
      <c r="EP117" s="144">
        <v>24323278</v>
      </c>
      <c r="EQ117" s="145">
        <v>28363855</v>
      </c>
      <c r="ER117" s="145">
        <v>31943336</v>
      </c>
      <c r="ES117" s="145">
        <v>31796152</v>
      </c>
      <c r="ET117" s="145">
        <v>34664768</v>
      </c>
      <c r="EU117" s="145">
        <v>38219857</v>
      </c>
      <c r="EV117" s="145">
        <v>31746080</v>
      </c>
      <c r="EW117" s="145">
        <v>39755412</v>
      </c>
      <c r="EX117" s="145">
        <v>46562051</v>
      </c>
      <c r="EY117" s="154">
        <v>44823204</v>
      </c>
      <c r="EZ117" s="145">
        <v>49566030</v>
      </c>
      <c r="FA117" s="145">
        <v>52835368</v>
      </c>
      <c r="FB117" s="145">
        <v>46418537</v>
      </c>
      <c r="FC117" s="145">
        <v>48169608</v>
      </c>
      <c r="FD117" s="145">
        <v>50316209</v>
      </c>
      <c r="FE117" s="145">
        <v>43884923</v>
      </c>
      <c r="FF117" s="145">
        <v>45862066</v>
      </c>
      <c r="FG117" s="145">
        <v>47332298</v>
      </c>
      <c r="FH117" s="145">
        <v>40820560</v>
      </c>
      <c r="FI117" s="145">
        <v>44980251</v>
      </c>
      <c r="FJ117" s="145">
        <v>44797986</v>
      </c>
      <c r="FK117" s="145">
        <v>34340960</v>
      </c>
      <c r="FL117" s="145">
        <v>40315036</v>
      </c>
      <c r="FM117" s="145">
        <v>40914531</v>
      </c>
      <c r="FN117" s="145">
        <v>32622537</v>
      </c>
      <c r="FO117" s="145">
        <v>38392893</v>
      </c>
      <c r="FP117" s="145">
        <v>41718720</v>
      </c>
      <c r="FQ117" s="145">
        <v>44686528</v>
      </c>
      <c r="FR117" s="145">
        <v>52940057</v>
      </c>
      <c r="FS117" s="145">
        <v>61531083</v>
      </c>
      <c r="FT117" s="145">
        <v>62404979</v>
      </c>
      <c r="FU117" s="145">
        <v>62268944</v>
      </c>
      <c r="FV117" s="145">
        <v>63834136</v>
      </c>
      <c r="FW117" s="145">
        <v>75723174</v>
      </c>
      <c r="FX117" s="145">
        <v>96571244</v>
      </c>
      <c r="FY117" s="145">
        <v>96868519</v>
      </c>
      <c r="FZ117" s="145">
        <v>59562912</v>
      </c>
      <c r="GA117" s="145">
        <v>63265022</v>
      </c>
      <c r="GB117" s="145">
        <v>63800165</v>
      </c>
      <c r="GC117" s="145">
        <v>55446140</v>
      </c>
      <c r="GD117" s="145">
        <v>62692797</v>
      </c>
      <c r="GE117" s="145">
        <v>69890787</v>
      </c>
      <c r="GF117" s="145">
        <v>57266445</v>
      </c>
      <c r="GG117" s="145">
        <v>59838304</v>
      </c>
      <c r="GH117" s="145">
        <v>67034490</v>
      </c>
      <c r="GI117" s="145">
        <v>71969633</v>
      </c>
      <c r="GJ117" s="145">
        <v>79149290</v>
      </c>
      <c r="GK117" s="145">
        <v>86710152</v>
      </c>
      <c r="GL117" s="145">
        <v>61971003</v>
      </c>
      <c r="GM117" s="526">
        <v>63825366</v>
      </c>
      <c r="GN117" s="526">
        <v>66127445</v>
      </c>
      <c r="GO117" s="526">
        <v>59592683</v>
      </c>
      <c r="GP117" s="526">
        <v>66791913</v>
      </c>
      <c r="GQ117" s="526">
        <v>77521743</v>
      </c>
      <c r="GR117" s="526">
        <v>66013960</v>
      </c>
      <c r="GS117" s="526">
        <v>72490849</v>
      </c>
      <c r="GT117" s="526">
        <v>79091838</v>
      </c>
      <c r="GU117" s="526">
        <v>70655661</v>
      </c>
      <c r="GV117" s="526">
        <v>71951474</v>
      </c>
      <c r="GW117" s="526">
        <v>75200973</v>
      </c>
      <c r="GX117" s="526">
        <v>45001262</v>
      </c>
      <c r="GY117" s="526">
        <v>48379006</v>
      </c>
      <c r="GZ117" s="526">
        <v>52973207</v>
      </c>
      <c r="HA117" s="526">
        <v>48487590</v>
      </c>
      <c r="HB117" s="526">
        <v>52072402</v>
      </c>
      <c r="HC117" s="526">
        <v>54002676</v>
      </c>
      <c r="HD117" s="526">
        <v>36732598</v>
      </c>
      <c r="HE117" s="526">
        <v>40585779</v>
      </c>
      <c r="HF117" s="526">
        <v>46360038</v>
      </c>
      <c r="HG117" s="526">
        <v>44365208</v>
      </c>
      <c r="HH117" s="526">
        <v>47935060</v>
      </c>
      <c r="HI117" s="526">
        <v>50657003</v>
      </c>
      <c r="HJ117" s="526">
        <v>53918233</v>
      </c>
      <c r="HK117" s="526">
        <v>62397152</v>
      </c>
      <c r="HL117" s="526">
        <v>72433663</v>
      </c>
      <c r="HM117" s="526">
        <v>79916127</v>
      </c>
      <c r="HN117" s="526">
        <v>89993439</v>
      </c>
      <c r="HO117" s="526">
        <v>104491137</v>
      </c>
      <c r="HP117" s="526">
        <v>90313513</v>
      </c>
      <c r="HQ117" s="526">
        <v>94076488</v>
      </c>
      <c r="HR117" s="526">
        <v>97624994</v>
      </c>
      <c r="HS117" s="526">
        <v>90819098</v>
      </c>
      <c r="HT117" s="526">
        <v>99823794</v>
      </c>
      <c r="HU117" s="526">
        <v>108604108</v>
      </c>
      <c r="HV117" s="526">
        <v>75677635</v>
      </c>
      <c r="HW117" s="526">
        <v>96067085</v>
      </c>
    </row>
    <row r="118" spans="1:231">
      <c r="A118" s="155" t="s">
        <v>409</v>
      </c>
      <c r="B118" s="147">
        <v>663583</v>
      </c>
      <c r="C118" s="148">
        <v>787144</v>
      </c>
      <c r="D118" s="148">
        <v>849187</v>
      </c>
      <c r="E118" s="148">
        <v>836098</v>
      </c>
      <c r="F118" s="148">
        <v>892415</v>
      </c>
      <c r="G118" s="148">
        <v>1100889</v>
      </c>
      <c r="H118" s="148">
        <v>1086887</v>
      </c>
      <c r="I118" s="148">
        <v>1021110</v>
      </c>
      <c r="J118" s="148">
        <v>1091232</v>
      </c>
      <c r="K118" s="148">
        <v>1075612</v>
      </c>
      <c r="L118" s="148">
        <v>1145201</v>
      </c>
      <c r="M118" s="149">
        <v>1174011</v>
      </c>
      <c r="N118" s="147">
        <v>1087917</v>
      </c>
      <c r="O118" s="148">
        <v>1136627</v>
      </c>
      <c r="P118" s="148">
        <v>1207526</v>
      </c>
      <c r="Q118" s="148">
        <v>1163221</v>
      </c>
      <c r="R118" s="148">
        <v>1094401</v>
      </c>
      <c r="S118" s="148">
        <v>998419</v>
      </c>
      <c r="T118" s="148">
        <v>939646</v>
      </c>
      <c r="U118" s="148">
        <v>1094698</v>
      </c>
      <c r="V118" s="148">
        <v>1213833</v>
      </c>
      <c r="W118" s="148">
        <v>1236187</v>
      </c>
      <c r="X118" s="148">
        <v>1259670</v>
      </c>
      <c r="Y118" s="148">
        <v>1500841</v>
      </c>
      <c r="Z118" s="148">
        <v>1377338</v>
      </c>
      <c r="AA118" s="148">
        <v>1398578</v>
      </c>
      <c r="AB118" s="148">
        <v>1532172</v>
      </c>
      <c r="AC118" s="148">
        <v>1692766</v>
      </c>
      <c r="AD118" s="148">
        <v>2180245</v>
      </c>
      <c r="AE118" s="148">
        <v>2007766</v>
      </c>
      <c r="AF118" s="148">
        <v>1932602</v>
      </c>
      <c r="AG118" s="148">
        <v>2425578</v>
      </c>
      <c r="AH118" s="148">
        <v>2210786</v>
      </c>
      <c r="AI118" s="148">
        <v>2224499</v>
      </c>
      <c r="AJ118" s="148">
        <v>2347679</v>
      </c>
      <c r="AK118" s="149">
        <v>2415524</v>
      </c>
      <c r="AL118" s="147">
        <v>2104908</v>
      </c>
      <c r="AM118" s="148">
        <v>2469297</v>
      </c>
      <c r="AN118" s="148">
        <v>3138221</v>
      </c>
      <c r="AO118" s="148">
        <v>3178754</v>
      </c>
      <c r="AP118" s="148">
        <v>3585494</v>
      </c>
      <c r="AQ118" s="148">
        <v>3429567</v>
      </c>
      <c r="AR118" s="148">
        <v>3361170</v>
      </c>
      <c r="AS118" s="148">
        <v>3277345</v>
      </c>
      <c r="AT118" s="148">
        <v>3595041</v>
      </c>
      <c r="AU118" s="148">
        <v>2970055</v>
      </c>
      <c r="AV118" s="148">
        <v>2606957</v>
      </c>
      <c r="AW118" s="149">
        <v>2698036</v>
      </c>
      <c r="AX118" s="147">
        <v>2118291</v>
      </c>
      <c r="AY118" s="148">
        <v>1981273</v>
      </c>
      <c r="AZ118" s="150">
        <v>1973725</v>
      </c>
      <c r="BA118" s="151">
        <v>1792531</v>
      </c>
      <c r="BB118" s="148">
        <v>1946560</v>
      </c>
      <c r="BC118" s="148">
        <v>1869279</v>
      </c>
      <c r="BD118" s="148">
        <v>1748622</v>
      </c>
      <c r="BE118" s="148">
        <v>1854001</v>
      </c>
      <c r="BF118" s="148">
        <v>1944348</v>
      </c>
      <c r="BG118" s="148">
        <v>2219151</v>
      </c>
      <c r="BH118" s="148">
        <v>2347990</v>
      </c>
      <c r="BI118" s="149">
        <v>2394204</v>
      </c>
      <c r="BJ118" s="147">
        <v>2156147</v>
      </c>
      <c r="BK118" s="148">
        <v>2784652</v>
      </c>
      <c r="BL118" s="148">
        <v>3263844</v>
      </c>
      <c r="BM118" s="148">
        <v>3299908</v>
      </c>
      <c r="BN118" s="148">
        <v>2969011</v>
      </c>
      <c r="BO118" s="148">
        <v>3006449</v>
      </c>
      <c r="BP118" s="148">
        <v>2458404</v>
      </c>
      <c r="BQ118" s="148">
        <v>2660619</v>
      </c>
      <c r="BR118" s="148">
        <v>2807125</v>
      </c>
      <c r="BS118" s="148">
        <v>2537208</v>
      </c>
      <c r="BT118" s="148">
        <v>2471096</v>
      </c>
      <c r="BU118" s="149">
        <v>2374080</v>
      </c>
      <c r="BV118" s="147">
        <v>1706444</v>
      </c>
      <c r="BW118" s="148">
        <v>1600075</v>
      </c>
      <c r="BX118" s="148">
        <v>1767035</v>
      </c>
      <c r="BY118" s="148">
        <v>2061616</v>
      </c>
      <c r="BZ118" s="148">
        <v>2237374</v>
      </c>
      <c r="CA118" s="148">
        <v>2354224</v>
      </c>
      <c r="CB118" s="148">
        <v>1909163</v>
      </c>
      <c r="CC118" s="148">
        <v>1821597</v>
      </c>
      <c r="CD118" s="148">
        <v>1974642</v>
      </c>
      <c r="CE118" s="148">
        <v>1715447</v>
      </c>
      <c r="CF118" s="148">
        <v>1717515</v>
      </c>
      <c r="CG118" s="149">
        <v>1846862</v>
      </c>
      <c r="CH118" s="147">
        <v>1748151</v>
      </c>
      <c r="CI118" s="148">
        <v>1723307</v>
      </c>
      <c r="CJ118" s="148">
        <v>1949615</v>
      </c>
      <c r="CK118" s="148">
        <v>1644107</v>
      </c>
      <c r="CL118" s="148">
        <v>1783294</v>
      </c>
      <c r="CM118" s="148">
        <v>1818374</v>
      </c>
      <c r="CN118" s="148">
        <v>1770388</v>
      </c>
      <c r="CO118" s="148">
        <v>1801459</v>
      </c>
      <c r="CP118" s="148">
        <v>1761322</v>
      </c>
      <c r="CQ118" s="148">
        <v>1525090</v>
      </c>
      <c r="CR118" s="148">
        <v>1640964</v>
      </c>
      <c r="CS118" s="149">
        <v>1774698</v>
      </c>
      <c r="CT118" s="147">
        <v>1874582</v>
      </c>
      <c r="CU118" s="148">
        <v>1623229</v>
      </c>
      <c r="CV118" s="148">
        <v>1545497</v>
      </c>
      <c r="CW118" s="148">
        <v>1575534</v>
      </c>
      <c r="CX118" s="148">
        <v>1634919</v>
      </c>
      <c r="CY118" s="148">
        <v>2163633</v>
      </c>
      <c r="CZ118" s="148">
        <v>1671388</v>
      </c>
      <c r="DA118" s="148">
        <v>2312908</v>
      </c>
      <c r="DB118" s="148">
        <v>2301389</v>
      </c>
      <c r="DC118" s="148">
        <v>2199106</v>
      </c>
      <c r="DD118" s="148">
        <v>2277122</v>
      </c>
      <c r="DE118" s="152">
        <v>2234828</v>
      </c>
      <c r="DF118" s="147">
        <v>2076307</v>
      </c>
      <c r="DG118" s="148">
        <v>2148168</v>
      </c>
      <c r="DH118" s="148">
        <v>2394355</v>
      </c>
      <c r="DI118" s="148">
        <v>2215567</v>
      </c>
      <c r="DJ118" s="148">
        <v>2187895</v>
      </c>
      <c r="DK118" s="148">
        <v>2144954</v>
      </c>
      <c r="DL118" s="148">
        <v>1961210</v>
      </c>
      <c r="DM118" s="148">
        <v>2116097</v>
      </c>
      <c r="DN118" s="148">
        <v>2253834</v>
      </c>
      <c r="DO118" s="148">
        <v>2284502</v>
      </c>
      <c r="DP118" s="148">
        <v>2072191</v>
      </c>
      <c r="DQ118" s="148">
        <v>1920762</v>
      </c>
      <c r="DR118" s="147">
        <v>1728308</v>
      </c>
      <c r="DS118" s="148">
        <v>2071607</v>
      </c>
      <c r="DT118" s="148">
        <v>2297894</v>
      </c>
      <c r="DU118" s="148">
        <v>2440197</v>
      </c>
      <c r="DV118" s="148">
        <v>2452014</v>
      </c>
      <c r="DW118" s="148">
        <v>2438587</v>
      </c>
      <c r="DX118" s="148">
        <v>2514700</v>
      </c>
      <c r="DY118" s="148">
        <v>2239234</v>
      </c>
      <c r="DZ118" s="148">
        <v>2256341</v>
      </c>
      <c r="EA118" s="148">
        <v>2165646</v>
      </c>
      <c r="EB118" s="148">
        <v>2048839</v>
      </c>
      <c r="EC118" s="148">
        <v>2246267</v>
      </c>
      <c r="ED118" s="153">
        <v>2330186</v>
      </c>
      <c r="EE118" s="154">
        <v>2293581</v>
      </c>
      <c r="EF118" s="154">
        <v>2718978</v>
      </c>
      <c r="EG118" s="154">
        <v>2863767</v>
      </c>
      <c r="EH118" s="154">
        <v>2129680</v>
      </c>
      <c r="EI118" s="154">
        <v>2264705</v>
      </c>
      <c r="EJ118" s="154">
        <v>2248221</v>
      </c>
      <c r="EK118" s="154">
        <v>2375176</v>
      </c>
      <c r="EL118" s="154">
        <v>2364809</v>
      </c>
      <c r="EM118" s="154">
        <v>1968674</v>
      </c>
      <c r="EN118" s="154">
        <v>2023808</v>
      </c>
      <c r="EO118" s="154">
        <v>1936777</v>
      </c>
      <c r="EP118" s="153">
        <v>1813953.2</v>
      </c>
      <c r="EQ118" s="154">
        <v>1906953.4</v>
      </c>
      <c r="ER118" s="154">
        <v>2072436.2</v>
      </c>
      <c r="ES118" s="154">
        <v>2121326.2000000002</v>
      </c>
      <c r="ET118" s="154">
        <v>2144699</v>
      </c>
      <c r="EU118" s="154">
        <v>2190242.6</v>
      </c>
      <c r="EV118" s="154">
        <v>1637028.6</v>
      </c>
      <c r="EW118" s="154">
        <v>1777010</v>
      </c>
      <c r="EX118" s="154">
        <v>2100878</v>
      </c>
      <c r="EY118" s="154">
        <v>1886063.8</v>
      </c>
      <c r="EZ118" s="154">
        <v>1830788.2</v>
      </c>
      <c r="FA118" s="154">
        <v>1870344.6</v>
      </c>
      <c r="FB118" s="154">
        <v>1784904.4</v>
      </c>
      <c r="FC118" s="154">
        <v>1615205.6</v>
      </c>
      <c r="FD118" s="154">
        <v>1994323.8</v>
      </c>
      <c r="FE118" s="154">
        <v>1819417.4</v>
      </c>
      <c r="FF118" s="145">
        <v>1475931.8</v>
      </c>
      <c r="FG118" s="145">
        <v>2309565.2000000002</v>
      </c>
      <c r="FH118" s="145">
        <v>1764408</v>
      </c>
      <c r="FI118" s="145">
        <v>2025262.4</v>
      </c>
      <c r="FJ118" s="145">
        <v>2185571.4</v>
      </c>
      <c r="FK118" s="145">
        <v>2668107</v>
      </c>
      <c r="FL118" s="145">
        <v>2266460.4</v>
      </c>
      <c r="FM118" s="145">
        <v>2404947</v>
      </c>
      <c r="FN118" s="145">
        <v>2600181.2000000002</v>
      </c>
      <c r="FO118" s="145">
        <v>2350832.2000000002</v>
      </c>
      <c r="FP118" s="145">
        <v>2288458.7999999998</v>
      </c>
      <c r="FQ118" s="145">
        <v>1865504.6</v>
      </c>
      <c r="FR118" s="145">
        <v>1959881.2</v>
      </c>
      <c r="FS118" s="145">
        <v>2079233.2</v>
      </c>
      <c r="FT118" s="145">
        <v>2269181.2000000002</v>
      </c>
      <c r="FU118" s="145">
        <v>2162205.6</v>
      </c>
      <c r="FV118" s="145">
        <v>2037413.6</v>
      </c>
      <c r="FW118" s="145">
        <v>2269900.4</v>
      </c>
      <c r="FX118" s="145">
        <v>2133907</v>
      </c>
      <c r="FY118" s="145">
        <v>2032775</v>
      </c>
      <c r="FZ118" s="145">
        <v>1948260.6</v>
      </c>
      <c r="GA118" s="145">
        <v>2070661.2</v>
      </c>
      <c r="GB118" s="145">
        <v>2127149.7999999998</v>
      </c>
      <c r="GC118" s="145">
        <v>1933248</v>
      </c>
      <c r="GD118" s="145">
        <v>1938268.6</v>
      </c>
      <c r="GE118" s="145">
        <v>1920050.6</v>
      </c>
      <c r="GF118" s="145">
        <v>1694845.4</v>
      </c>
      <c r="GG118" s="145">
        <v>1723365.4</v>
      </c>
      <c r="GH118" s="145">
        <v>1869264</v>
      </c>
      <c r="GI118" s="145">
        <v>1778068.4</v>
      </c>
      <c r="GJ118" s="145">
        <v>2246738.2000000002</v>
      </c>
      <c r="GK118" s="145">
        <v>2627932.7999999998</v>
      </c>
      <c r="GL118" s="145">
        <v>2441987.2000000002</v>
      </c>
      <c r="GM118" s="526">
        <v>2412063</v>
      </c>
      <c r="GN118" s="526">
        <v>2513786.4</v>
      </c>
      <c r="GO118" s="526">
        <v>2498924</v>
      </c>
      <c r="GP118" s="526">
        <v>2527371</v>
      </c>
      <c r="GQ118" s="526">
        <v>2376552</v>
      </c>
      <c r="GR118" s="526">
        <v>2033712</v>
      </c>
      <c r="GS118" s="526">
        <v>1801183</v>
      </c>
      <c r="GT118" s="526">
        <v>1881446</v>
      </c>
      <c r="GU118" s="526">
        <v>1701326</v>
      </c>
      <c r="GV118" s="526">
        <v>1686884</v>
      </c>
      <c r="GW118" s="526">
        <v>1684051</v>
      </c>
      <c r="GX118" s="526">
        <v>1798020</v>
      </c>
      <c r="GY118" s="526">
        <v>1791818</v>
      </c>
      <c r="GZ118" s="526">
        <v>2079035</v>
      </c>
      <c r="HA118" s="526">
        <v>1953758</v>
      </c>
      <c r="HB118" s="526">
        <v>1807949</v>
      </c>
      <c r="HC118" s="526">
        <v>1801479</v>
      </c>
      <c r="HD118" s="526">
        <v>1781234</v>
      </c>
      <c r="HE118" s="526">
        <v>1680982</v>
      </c>
      <c r="HF118" s="526">
        <v>1905479</v>
      </c>
      <c r="HG118" s="526">
        <v>1757732</v>
      </c>
      <c r="HH118" s="526">
        <v>1939561</v>
      </c>
      <c r="HI118" s="526">
        <v>1817789</v>
      </c>
      <c r="HJ118" s="526">
        <v>1766770</v>
      </c>
      <c r="HK118" s="526">
        <v>1739472</v>
      </c>
      <c r="HL118" s="526">
        <v>1956244</v>
      </c>
      <c r="HM118" s="526">
        <v>2158711</v>
      </c>
      <c r="HN118" s="526">
        <v>1927057</v>
      </c>
      <c r="HO118" s="526">
        <v>1862903</v>
      </c>
      <c r="HP118" s="526">
        <v>1899901</v>
      </c>
      <c r="HQ118" s="526">
        <v>1762575</v>
      </c>
      <c r="HR118" s="526">
        <v>1814933</v>
      </c>
      <c r="HS118" s="526">
        <v>1950109</v>
      </c>
      <c r="HT118" s="526">
        <v>2088472</v>
      </c>
      <c r="HU118" s="526">
        <v>2116874</v>
      </c>
      <c r="HV118" s="526">
        <v>1927587</v>
      </c>
      <c r="HW118" s="526">
        <v>2036674</v>
      </c>
    </row>
    <row r="119" spans="1:231" ht="14.5">
      <c r="A119" s="155" t="s">
        <v>393</v>
      </c>
      <c r="B119" s="147">
        <v>63704</v>
      </c>
      <c r="C119" s="148">
        <v>53895</v>
      </c>
      <c r="D119" s="148">
        <v>60682</v>
      </c>
      <c r="E119" s="148">
        <v>61421</v>
      </c>
      <c r="F119" s="148">
        <v>56380</v>
      </c>
      <c r="G119" s="148">
        <v>52519</v>
      </c>
      <c r="H119" s="148">
        <v>68826</v>
      </c>
      <c r="I119" s="148">
        <v>60248</v>
      </c>
      <c r="J119" s="148">
        <v>61896</v>
      </c>
      <c r="K119" s="148">
        <v>57315</v>
      </c>
      <c r="L119" s="148">
        <v>59040</v>
      </c>
      <c r="M119" s="149">
        <v>51921</v>
      </c>
      <c r="N119" s="147">
        <v>71886</v>
      </c>
      <c r="O119" s="148">
        <v>48927</v>
      </c>
      <c r="P119" s="148">
        <v>52931</v>
      </c>
      <c r="Q119" s="148">
        <v>145901</v>
      </c>
      <c r="R119" s="148">
        <v>165190</v>
      </c>
      <c r="S119" s="148">
        <v>140980</v>
      </c>
      <c r="T119" s="148">
        <v>167706</v>
      </c>
      <c r="U119" s="148">
        <v>151032</v>
      </c>
      <c r="V119" s="148">
        <v>172311</v>
      </c>
      <c r="W119" s="148">
        <v>162762</v>
      </c>
      <c r="X119" s="148">
        <v>179119</v>
      </c>
      <c r="Y119" s="148">
        <v>175123</v>
      </c>
      <c r="Z119" s="148">
        <v>180483</v>
      </c>
      <c r="AA119" s="148">
        <v>203730</v>
      </c>
      <c r="AB119" s="148">
        <v>270352</v>
      </c>
      <c r="AC119" s="148">
        <v>244496</v>
      </c>
      <c r="AD119" s="148">
        <v>394341</v>
      </c>
      <c r="AE119" s="148">
        <v>300389</v>
      </c>
      <c r="AF119" s="148">
        <v>415148</v>
      </c>
      <c r="AG119" s="148">
        <v>315938</v>
      </c>
      <c r="AH119" s="148">
        <v>318480</v>
      </c>
      <c r="AI119" s="148">
        <v>243599</v>
      </c>
      <c r="AJ119" s="148">
        <v>316911</v>
      </c>
      <c r="AK119" s="149">
        <v>247481</v>
      </c>
      <c r="AL119" s="147">
        <v>334360</v>
      </c>
      <c r="AM119" s="148">
        <v>308344</v>
      </c>
      <c r="AN119" s="148">
        <v>351839</v>
      </c>
      <c r="AO119" s="148">
        <v>272278</v>
      </c>
      <c r="AP119" s="148">
        <v>395467</v>
      </c>
      <c r="AQ119" s="148">
        <v>310580</v>
      </c>
      <c r="AR119" s="148">
        <v>294530</v>
      </c>
      <c r="AS119" s="148">
        <v>253510</v>
      </c>
      <c r="AT119" s="148">
        <v>289178</v>
      </c>
      <c r="AU119" s="148">
        <v>230447</v>
      </c>
      <c r="AV119" s="148">
        <v>224629</v>
      </c>
      <c r="AW119" s="149">
        <v>134269</v>
      </c>
      <c r="AX119" s="147">
        <v>198836</v>
      </c>
      <c r="AY119" s="148">
        <v>171025</v>
      </c>
      <c r="AZ119" s="150">
        <v>328588</v>
      </c>
      <c r="BA119" s="151">
        <v>277975</v>
      </c>
      <c r="BB119" s="148">
        <v>341374</v>
      </c>
      <c r="BC119" s="148">
        <v>238581</v>
      </c>
      <c r="BD119" s="148">
        <v>285386</v>
      </c>
      <c r="BE119" s="148">
        <v>261960</v>
      </c>
      <c r="BF119" s="148">
        <v>303482</v>
      </c>
      <c r="BG119" s="148">
        <v>268325</v>
      </c>
      <c r="BH119" s="148">
        <v>301262</v>
      </c>
      <c r="BI119" s="149">
        <v>148662</v>
      </c>
      <c r="BJ119" s="147">
        <v>245971</v>
      </c>
      <c r="BK119" s="148">
        <v>185437</v>
      </c>
      <c r="BL119" s="148">
        <v>219011</v>
      </c>
      <c r="BM119" s="148">
        <v>196402</v>
      </c>
      <c r="BN119" s="148">
        <v>292980</v>
      </c>
      <c r="BO119" s="148">
        <v>206973</v>
      </c>
      <c r="BP119" s="148">
        <v>314948</v>
      </c>
      <c r="BQ119" s="148">
        <v>254426</v>
      </c>
      <c r="BR119" s="148">
        <v>337123</v>
      </c>
      <c r="BS119" s="148">
        <v>266188</v>
      </c>
      <c r="BT119" s="148">
        <v>352276</v>
      </c>
      <c r="BU119" s="149">
        <v>238277</v>
      </c>
      <c r="BV119" s="147">
        <v>318279</v>
      </c>
      <c r="BW119" s="148">
        <v>271535</v>
      </c>
      <c r="BX119" s="148">
        <v>356577</v>
      </c>
      <c r="BY119" s="148">
        <v>291185</v>
      </c>
      <c r="BZ119" s="148">
        <v>400570</v>
      </c>
      <c r="CA119" s="148">
        <v>354119</v>
      </c>
      <c r="CB119" s="148">
        <v>625560</v>
      </c>
      <c r="CC119" s="148">
        <v>637532</v>
      </c>
      <c r="CD119" s="148">
        <v>705660</v>
      </c>
      <c r="CE119" s="148">
        <v>709851</v>
      </c>
      <c r="CF119" s="148">
        <v>1138257</v>
      </c>
      <c r="CG119" s="149">
        <v>615916</v>
      </c>
      <c r="CH119" s="147">
        <v>1056993</v>
      </c>
      <c r="CI119" s="148">
        <v>728500</v>
      </c>
      <c r="CJ119" s="148">
        <v>951105</v>
      </c>
      <c r="CK119" s="148">
        <v>925543</v>
      </c>
      <c r="CL119" s="148">
        <v>1439679</v>
      </c>
      <c r="CM119" s="148">
        <v>564864</v>
      </c>
      <c r="CN119" s="148">
        <v>715404</v>
      </c>
      <c r="CO119" s="148">
        <v>619969</v>
      </c>
      <c r="CP119" s="148">
        <v>734560</v>
      </c>
      <c r="CQ119" s="148">
        <v>607258</v>
      </c>
      <c r="CR119" s="148">
        <v>729801</v>
      </c>
      <c r="CS119" s="149">
        <v>416987</v>
      </c>
      <c r="CT119" s="147">
        <v>680103</v>
      </c>
      <c r="CU119" s="148">
        <v>635713</v>
      </c>
      <c r="CV119" s="148">
        <v>770766</v>
      </c>
      <c r="CW119" s="148">
        <v>712083</v>
      </c>
      <c r="CX119" s="148">
        <v>775154</v>
      </c>
      <c r="CY119" s="148">
        <v>621801</v>
      </c>
      <c r="CZ119" s="148">
        <v>706081</v>
      </c>
      <c r="DA119" s="148">
        <v>622220</v>
      </c>
      <c r="DB119" s="148">
        <v>558515</v>
      </c>
      <c r="DC119" s="148">
        <v>470003</v>
      </c>
      <c r="DD119" s="148">
        <v>551463</v>
      </c>
      <c r="DE119" s="152">
        <v>367751</v>
      </c>
      <c r="DF119" s="147">
        <v>514668</v>
      </c>
      <c r="DG119" s="148">
        <v>498810</v>
      </c>
      <c r="DH119" s="148">
        <v>615954</v>
      </c>
      <c r="DI119" s="148">
        <v>539430</v>
      </c>
      <c r="DJ119" s="148">
        <v>666641</v>
      </c>
      <c r="DK119" s="148">
        <v>669528</v>
      </c>
      <c r="DL119" s="148">
        <v>870816</v>
      </c>
      <c r="DM119" s="148">
        <v>978497</v>
      </c>
      <c r="DN119" s="148">
        <v>1187999</v>
      </c>
      <c r="DO119" s="148">
        <v>1017314</v>
      </c>
      <c r="DP119" s="148">
        <v>1058695</v>
      </c>
      <c r="DQ119" s="148">
        <v>477466</v>
      </c>
      <c r="DR119" s="147">
        <v>649476</v>
      </c>
      <c r="DS119" s="148">
        <v>594668</v>
      </c>
      <c r="DT119" s="148">
        <v>704141</v>
      </c>
      <c r="DU119" s="148">
        <v>607183</v>
      </c>
      <c r="DV119" s="148">
        <v>666910</v>
      </c>
      <c r="DW119" s="148">
        <v>540682</v>
      </c>
      <c r="DX119" s="148">
        <v>645772</v>
      </c>
      <c r="DY119" s="148">
        <v>703118</v>
      </c>
      <c r="DZ119" s="148">
        <v>688174</v>
      </c>
      <c r="EA119" s="148">
        <v>560957</v>
      </c>
      <c r="EB119" s="148">
        <v>577792</v>
      </c>
      <c r="EC119" s="148">
        <v>371820</v>
      </c>
      <c r="ED119" s="153">
        <v>451077</v>
      </c>
      <c r="EE119" s="154">
        <v>388241</v>
      </c>
      <c r="EF119" s="154">
        <v>360574</v>
      </c>
      <c r="EG119" s="154">
        <v>325014</v>
      </c>
      <c r="EH119" s="154">
        <v>376857</v>
      </c>
      <c r="EI119" s="154">
        <v>327798</v>
      </c>
      <c r="EJ119" s="154">
        <v>329159</v>
      </c>
      <c r="EK119" s="154">
        <v>324745</v>
      </c>
      <c r="EL119" s="154">
        <v>337393</v>
      </c>
      <c r="EM119" s="154">
        <v>358094</v>
      </c>
      <c r="EN119" s="154">
        <v>366095</v>
      </c>
      <c r="EO119" s="154">
        <v>320784</v>
      </c>
      <c r="EP119" s="153">
        <v>0</v>
      </c>
      <c r="EQ119" s="154">
        <v>0</v>
      </c>
      <c r="ER119" s="154">
        <v>0</v>
      </c>
      <c r="ES119" s="154">
        <v>0</v>
      </c>
      <c r="ET119" s="154">
        <v>0</v>
      </c>
      <c r="EU119" s="154">
        <v>0</v>
      </c>
      <c r="EV119" s="154">
        <v>0</v>
      </c>
      <c r="EW119" s="154">
        <v>0</v>
      </c>
      <c r="EX119" s="154">
        <v>0</v>
      </c>
      <c r="EY119" s="154">
        <v>0</v>
      </c>
      <c r="EZ119" s="154">
        <v>0</v>
      </c>
      <c r="FA119" s="154">
        <v>0</v>
      </c>
      <c r="FB119" s="154">
        <v>0</v>
      </c>
      <c r="FC119" s="154">
        <v>0</v>
      </c>
      <c r="FD119" s="154">
        <v>0</v>
      </c>
      <c r="FE119" s="154">
        <v>0</v>
      </c>
      <c r="FF119" s="145">
        <v>0</v>
      </c>
      <c r="FG119" s="145">
        <v>0</v>
      </c>
      <c r="FH119" s="145">
        <v>0</v>
      </c>
      <c r="FI119" s="145">
        <v>0</v>
      </c>
      <c r="FJ119" s="145">
        <v>0</v>
      </c>
      <c r="FK119" s="145">
        <v>0</v>
      </c>
      <c r="FL119" s="145">
        <v>0</v>
      </c>
      <c r="FM119" s="145">
        <v>0</v>
      </c>
      <c r="FN119" s="145">
        <v>0</v>
      </c>
      <c r="FO119" s="145">
        <v>0</v>
      </c>
      <c r="FP119" s="145">
        <v>0</v>
      </c>
      <c r="FQ119" s="145">
        <v>0</v>
      </c>
      <c r="FR119" s="145">
        <v>0</v>
      </c>
      <c r="FS119" s="145">
        <v>0</v>
      </c>
      <c r="FT119" s="145">
        <v>0</v>
      </c>
      <c r="FU119" s="145">
        <v>0</v>
      </c>
      <c r="FV119" s="145">
        <v>0</v>
      </c>
      <c r="FW119" s="145">
        <v>0</v>
      </c>
      <c r="FX119" s="145">
        <v>0</v>
      </c>
      <c r="FY119" s="145">
        <v>0</v>
      </c>
      <c r="FZ119" s="145"/>
      <c r="GA119" s="145"/>
      <c r="GB119" s="145"/>
      <c r="GC119" s="145"/>
      <c r="GD119" s="145"/>
      <c r="GE119" s="145"/>
      <c r="GF119" s="145"/>
      <c r="GG119" s="145"/>
      <c r="GH119" s="145"/>
      <c r="GI119" s="145"/>
      <c r="GJ119" s="145"/>
      <c r="GK119" s="145"/>
      <c r="GL119" s="145"/>
      <c r="GM119" s="526"/>
      <c r="GN119" s="526"/>
      <c r="GO119" s="526"/>
      <c r="GP119" s="526"/>
      <c r="GQ119" s="526"/>
      <c r="GR119" s="526"/>
      <c r="GS119" s="526"/>
      <c r="GT119" s="526"/>
      <c r="GU119" s="526"/>
      <c r="GV119" s="526"/>
      <c r="GW119" s="526"/>
      <c r="GX119" s="526"/>
      <c r="GY119" s="526"/>
      <c r="GZ119" s="526"/>
      <c r="HA119" s="526"/>
      <c r="HB119" s="526"/>
      <c r="HC119" s="526"/>
      <c r="HD119" s="526"/>
      <c r="HE119" s="526"/>
      <c r="HF119" s="526"/>
      <c r="HG119" s="526"/>
      <c r="HH119" s="526"/>
      <c r="HI119" s="526"/>
      <c r="HJ119" s="526"/>
      <c r="HK119" s="526"/>
      <c r="HL119" s="526"/>
      <c r="HM119" s="526"/>
      <c r="HN119" s="526"/>
      <c r="HO119" s="526"/>
      <c r="HP119" s="526"/>
      <c r="HQ119" s="526"/>
      <c r="HR119" s="526"/>
      <c r="HS119" s="526"/>
      <c r="HT119" s="526"/>
      <c r="HU119" s="526"/>
      <c r="HV119" s="526"/>
      <c r="HW119" s="526"/>
    </row>
    <row r="120" spans="1:231">
      <c r="A120" s="155" t="s">
        <v>58</v>
      </c>
      <c r="B120" s="147">
        <v>1370917</v>
      </c>
      <c r="C120" s="148">
        <v>1379761</v>
      </c>
      <c r="D120" s="148">
        <v>1420273</v>
      </c>
      <c r="E120" s="148">
        <v>1503899</v>
      </c>
      <c r="F120" s="148">
        <v>1440004</v>
      </c>
      <c r="G120" s="148">
        <v>1447898</v>
      </c>
      <c r="H120" s="148">
        <v>1422694</v>
      </c>
      <c r="I120" s="148">
        <v>1415875</v>
      </c>
      <c r="J120" s="148">
        <v>1362099</v>
      </c>
      <c r="K120" s="148">
        <v>1289121</v>
      </c>
      <c r="L120" s="148">
        <v>1144745</v>
      </c>
      <c r="M120" s="149">
        <v>1293468</v>
      </c>
      <c r="N120" s="147">
        <v>1467333</v>
      </c>
      <c r="O120" s="148">
        <v>1576436</v>
      </c>
      <c r="P120" s="148">
        <v>1575252</v>
      </c>
      <c r="Q120" s="148">
        <v>1618716</v>
      </c>
      <c r="R120" s="148">
        <v>1578204</v>
      </c>
      <c r="S120" s="148">
        <v>1498111</v>
      </c>
      <c r="T120" s="148">
        <v>1459045</v>
      </c>
      <c r="U120" s="148">
        <v>1521261</v>
      </c>
      <c r="V120" s="148">
        <v>1524296</v>
      </c>
      <c r="W120" s="148">
        <v>1273012</v>
      </c>
      <c r="X120" s="148">
        <v>1288835</v>
      </c>
      <c r="Y120" s="148">
        <v>1251941</v>
      </c>
      <c r="Z120" s="148">
        <v>1292507</v>
      </c>
      <c r="AA120" s="148">
        <v>1268738</v>
      </c>
      <c r="AB120" s="148">
        <v>1507453</v>
      </c>
      <c r="AC120" s="148">
        <v>1716956</v>
      </c>
      <c r="AD120" s="148">
        <v>2026732</v>
      </c>
      <c r="AE120" s="148">
        <v>2052877</v>
      </c>
      <c r="AF120" s="148">
        <v>1931432</v>
      </c>
      <c r="AG120" s="148">
        <v>1897162</v>
      </c>
      <c r="AH120" s="148">
        <v>1809793</v>
      </c>
      <c r="AI120" s="148">
        <v>1771658</v>
      </c>
      <c r="AJ120" s="148">
        <v>1784197</v>
      </c>
      <c r="AK120" s="149">
        <v>1806840</v>
      </c>
      <c r="AL120" s="147">
        <v>1750668</v>
      </c>
      <c r="AM120" s="148">
        <v>1706005</v>
      </c>
      <c r="AN120" s="148">
        <v>1792432</v>
      </c>
      <c r="AO120" s="148">
        <v>1807087</v>
      </c>
      <c r="AP120" s="148">
        <v>1866866</v>
      </c>
      <c r="AQ120" s="148">
        <v>1911708</v>
      </c>
      <c r="AR120" s="148">
        <v>2012938</v>
      </c>
      <c r="AS120" s="148">
        <v>1926647</v>
      </c>
      <c r="AT120" s="148">
        <v>1961529</v>
      </c>
      <c r="AU120" s="148">
        <v>2081296</v>
      </c>
      <c r="AV120" s="148">
        <v>2147338</v>
      </c>
      <c r="AW120" s="149">
        <v>2002801</v>
      </c>
      <c r="AX120" s="147">
        <v>1893366</v>
      </c>
      <c r="AY120" s="148">
        <v>1792419</v>
      </c>
      <c r="AZ120" s="150">
        <v>1717670</v>
      </c>
      <c r="BA120" s="151">
        <v>1456056</v>
      </c>
      <c r="BB120" s="148">
        <v>1322322</v>
      </c>
      <c r="BC120" s="148">
        <v>1212724</v>
      </c>
      <c r="BD120" s="148">
        <v>1109913</v>
      </c>
      <c r="BE120" s="148">
        <v>1082171</v>
      </c>
      <c r="BF120" s="148">
        <v>1115824</v>
      </c>
      <c r="BG120" s="148">
        <v>1237438</v>
      </c>
      <c r="BH120" s="148">
        <v>1218333</v>
      </c>
      <c r="BI120" s="149">
        <v>1278004</v>
      </c>
      <c r="BJ120" s="147">
        <v>1172727</v>
      </c>
      <c r="BK120" s="148">
        <v>1286495</v>
      </c>
      <c r="BL120" s="148">
        <v>1269025</v>
      </c>
      <c r="BM120" s="148">
        <v>1346027</v>
      </c>
      <c r="BN120" s="148">
        <v>1287319</v>
      </c>
      <c r="BO120" s="148">
        <v>1327325</v>
      </c>
      <c r="BP120" s="148">
        <v>1344875</v>
      </c>
      <c r="BQ120" s="148">
        <v>1452742</v>
      </c>
      <c r="BR120" s="148">
        <v>1662866</v>
      </c>
      <c r="BS120" s="148">
        <v>1635858</v>
      </c>
      <c r="BT120" s="148">
        <v>1589505</v>
      </c>
      <c r="BU120" s="149">
        <v>1597804</v>
      </c>
      <c r="BV120" s="147">
        <v>1647516</v>
      </c>
      <c r="BW120" s="148">
        <v>1976694</v>
      </c>
      <c r="BX120" s="148">
        <v>2001207</v>
      </c>
      <c r="BY120" s="148">
        <v>2230441</v>
      </c>
      <c r="BZ120" s="148">
        <v>2468014</v>
      </c>
      <c r="CA120" s="148">
        <v>2437243</v>
      </c>
      <c r="CB120" s="148">
        <v>2346498</v>
      </c>
      <c r="CC120" s="148">
        <v>2353427</v>
      </c>
      <c r="CD120" s="148">
        <v>2304504</v>
      </c>
      <c r="CE120" s="148">
        <v>2177472</v>
      </c>
      <c r="CF120" s="148">
        <v>2216428</v>
      </c>
      <c r="CG120" s="149">
        <v>2095608</v>
      </c>
      <c r="CH120" s="147">
        <v>2061268</v>
      </c>
      <c r="CI120" s="148">
        <v>2144269</v>
      </c>
      <c r="CJ120" s="148">
        <v>2059054</v>
      </c>
      <c r="CK120" s="148">
        <v>2044294</v>
      </c>
      <c r="CL120" s="148">
        <v>2109392</v>
      </c>
      <c r="CM120" s="148">
        <v>2235174</v>
      </c>
      <c r="CN120" s="148">
        <v>2374723</v>
      </c>
      <c r="CO120" s="148">
        <v>2076244</v>
      </c>
      <c r="CP120" s="148">
        <v>2114346</v>
      </c>
      <c r="CQ120" s="148">
        <v>2131560</v>
      </c>
      <c r="CR120" s="148">
        <v>2004239</v>
      </c>
      <c r="CS120" s="149">
        <v>1927687</v>
      </c>
      <c r="CT120" s="147">
        <v>1978290</v>
      </c>
      <c r="CU120" s="148">
        <v>2036135</v>
      </c>
      <c r="CV120" s="148">
        <v>1985632</v>
      </c>
      <c r="CW120" s="148">
        <v>1982433</v>
      </c>
      <c r="CX120" s="148">
        <v>2172701</v>
      </c>
      <c r="CY120" s="148">
        <v>2574657</v>
      </c>
      <c r="CZ120" s="148">
        <v>2257181</v>
      </c>
      <c r="DA120" s="148">
        <v>3268321</v>
      </c>
      <c r="DB120" s="148">
        <v>3468227</v>
      </c>
      <c r="DC120" s="148">
        <v>3660625</v>
      </c>
      <c r="DD120" s="148">
        <v>2668875</v>
      </c>
      <c r="DE120" s="152">
        <v>4070250</v>
      </c>
      <c r="DF120" s="147">
        <v>4288966</v>
      </c>
      <c r="DG120" s="148">
        <v>4422335</v>
      </c>
      <c r="DH120" s="148">
        <v>4596930</v>
      </c>
      <c r="DI120" s="148">
        <v>4768659</v>
      </c>
      <c r="DJ120" s="148">
        <v>4976660</v>
      </c>
      <c r="DK120" s="148">
        <v>4903255</v>
      </c>
      <c r="DL120" s="148">
        <v>5131679</v>
      </c>
      <c r="DM120" s="148">
        <v>5042059</v>
      </c>
      <c r="DN120" s="148">
        <v>5404522</v>
      </c>
      <c r="DO120" s="148">
        <v>5628872</v>
      </c>
      <c r="DP120" s="148">
        <v>5534691</v>
      </c>
      <c r="DQ120" s="148">
        <v>5667100</v>
      </c>
      <c r="DR120" s="147">
        <v>2231970</v>
      </c>
      <c r="DS120" s="148">
        <v>5961213</v>
      </c>
      <c r="DT120" s="148">
        <v>6235732</v>
      </c>
      <c r="DU120" s="148">
        <v>6195673</v>
      </c>
      <c r="DV120" s="148">
        <v>6302008</v>
      </c>
      <c r="DW120" s="148">
        <v>6343273</v>
      </c>
      <c r="DX120" s="148">
        <v>6423180</v>
      </c>
      <c r="DY120" s="148">
        <v>6136536</v>
      </c>
      <c r="DZ120" s="148">
        <v>6314641</v>
      </c>
      <c r="EA120" s="148">
        <v>6195460</v>
      </c>
      <c r="EB120" s="148">
        <v>6095528</v>
      </c>
      <c r="EC120" s="148">
        <v>5882395</v>
      </c>
      <c r="ED120" s="153">
        <v>6020324</v>
      </c>
      <c r="EE120" s="154">
        <v>6262650</v>
      </c>
      <c r="EF120" s="154">
        <v>6079956</v>
      </c>
      <c r="EG120" s="154">
        <v>6109102</v>
      </c>
      <c r="EH120" s="154">
        <v>5454547</v>
      </c>
      <c r="EI120" s="154">
        <v>5611207</v>
      </c>
      <c r="EJ120" s="154">
        <v>5101744</v>
      </c>
      <c r="EK120" s="154">
        <v>4751052</v>
      </c>
      <c r="EL120" s="154">
        <v>4767307</v>
      </c>
      <c r="EM120" s="154">
        <v>4104376</v>
      </c>
      <c r="EN120" s="154">
        <v>4162050</v>
      </c>
      <c r="EO120" s="154">
        <v>3883603</v>
      </c>
      <c r="EP120" s="153">
        <v>3517481</v>
      </c>
      <c r="EQ120" s="154">
        <v>3722080</v>
      </c>
      <c r="ER120" s="154">
        <v>3798266</v>
      </c>
      <c r="ES120" s="154">
        <v>3740645</v>
      </c>
      <c r="ET120" s="154">
        <v>3907354</v>
      </c>
      <c r="EU120" s="154">
        <v>3806401</v>
      </c>
      <c r="EV120" s="154">
        <v>3714136</v>
      </c>
      <c r="EW120" s="154">
        <v>4123233</v>
      </c>
      <c r="EX120" s="154">
        <v>3989272</v>
      </c>
      <c r="EY120" s="154">
        <v>3927748</v>
      </c>
      <c r="EZ120" s="154">
        <v>3950005</v>
      </c>
      <c r="FA120" s="154">
        <v>3398214</v>
      </c>
      <c r="FB120" s="154">
        <v>4053515</v>
      </c>
      <c r="FC120" s="154">
        <v>3867136</v>
      </c>
      <c r="FD120" s="154">
        <v>4966848</v>
      </c>
      <c r="FE120" s="154">
        <v>5029494</v>
      </c>
      <c r="FF120" s="145">
        <v>4509139</v>
      </c>
      <c r="FG120" s="145">
        <v>6139731</v>
      </c>
      <c r="FH120" s="145">
        <v>5928757</v>
      </c>
      <c r="FI120" s="145">
        <v>5532886</v>
      </c>
      <c r="FJ120" s="145">
        <v>5649674</v>
      </c>
      <c r="FK120" s="145">
        <v>5835739</v>
      </c>
      <c r="FL120" s="145">
        <v>1743029</v>
      </c>
      <c r="FM120" s="145">
        <v>1773538</v>
      </c>
      <c r="FN120" s="145">
        <v>1757102</v>
      </c>
      <c r="FO120" s="145">
        <v>1825585</v>
      </c>
      <c r="FP120" s="145">
        <v>1847653</v>
      </c>
      <c r="FQ120" s="145">
        <v>1935702</v>
      </c>
      <c r="FR120" s="145">
        <v>1859452</v>
      </c>
      <c r="FS120" s="145">
        <v>1873702</v>
      </c>
      <c r="FT120" s="145">
        <v>1912532</v>
      </c>
      <c r="FU120" s="145">
        <v>1933809</v>
      </c>
      <c r="FV120" s="145">
        <v>1919352</v>
      </c>
      <c r="FW120" s="145">
        <v>1866193</v>
      </c>
      <c r="FX120" s="145">
        <v>1700225</v>
      </c>
      <c r="FY120" s="145">
        <v>1597777</v>
      </c>
      <c r="FZ120" s="145">
        <v>1910880</v>
      </c>
      <c r="GA120" s="145">
        <v>1465637</v>
      </c>
      <c r="GB120" s="145">
        <v>1591570</v>
      </c>
      <c r="GC120" s="145">
        <v>1694598</v>
      </c>
      <c r="GD120" s="145">
        <v>1891828</v>
      </c>
      <c r="GE120" s="145">
        <v>1813082</v>
      </c>
      <c r="GF120" s="145">
        <v>1805806</v>
      </c>
      <c r="GG120" s="145">
        <v>1759296</v>
      </c>
      <c r="GH120" s="145">
        <v>1766396</v>
      </c>
      <c r="GI120" s="145">
        <v>1778790</v>
      </c>
      <c r="GJ120" s="145">
        <v>1820154</v>
      </c>
      <c r="GK120" s="145">
        <v>1874272</v>
      </c>
      <c r="GL120" s="145">
        <v>3859739</v>
      </c>
      <c r="GM120" s="145">
        <v>3860380</v>
      </c>
      <c r="GN120" s="145">
        <v>3998996</v>
      </c>
      <c r="GO120" s="145">
        <v>4058855</v>
      </c>
      <c r="GP120" s="145">
        <v>4065557</v>
      </c>
      <c r="GQ120" s="145">
        <v>4011600</v>
      </c>
      <c r="GR120" s="145">
        <v>4008309</v>
      </c>
      <c r="GS120" s="145">
        <v>3928325</v>
      </c>
      <c r="GT120" s="145">
        <v>4010348</v>
      </c>
      <c r="GU120" s="145">
        <v>4298881</v>
      </c>
      <c r="GV120" s="145">
        <v>4315765</v>
      </c>
      <c r="GW120" s="145">
        <v>4561606</v>
      </c>
      <c r="GX120" s="145">
        <v>4680836</v>
      </c>
      <c r="GY120" s="145">
        <v>4772806</v>
      </c>
      <c r="GZ120" s="145">
        <v>4771821</v>
      </c>
      <c r="HA120" s="145">
        <v>4545494</v>
      </c>
      <c r="HB120" s="145">
        <v>4485310</v>
      </c>
      <c r="HC120" s="145">
        <v>4603821</v>
      </c>
      <c r="HD120" s="145">
        <v>3992089</v>
      </c>
      <c r="HE120" s="145">
        <v>4095972</v>
      </c>
      <c r="HF120" s="145">
        <v>4385023</v>
      </c>
      <c r="HG120" s="145">
        <v>4215814</v>
      </c>
      <c r="HH120" s="145">
        <v>3819290</v>
      </c>
      <c r="HI120" s="145">
        <v>4180469</v>
      </c>
      <c r="HJ120" s="145">
        <v>3941827</v>
      </c>
      <c r="HK120" s="145">
        <v>4045650</v>
      </c>
      <c r="HL120" s="145">
        <v>4145835</v>
      </c>
      <c r="HM120" s="145">
        <v>4209833</v>
      </c>
      <c r="HN120" s="145">
        <v>4264091</v>
      </c>
      <c r="HO120" s="145">
        <v>4493036</v>
      </c>
      <c r="HP120" s="145">
        <v>4455120</v>
      </c>
      <c r="HQ120" s="145">
        <v>4319867</v>
      </c>
      <c r="HR120" s="145">
        <v>4417753</v>
      </c>
      <c r="HS120" s="145">
        <v>4572008</v>
      </c>
      <c r="HT120" s="145">
        <v>4440643</v>
      </c>
      <c r="HU120" s="145">
        <v>4314241</v>
      </c>
      <c r="HV120" s="145">
        <v>4448217</v>
      </c>
      <c r="HW120" s="145">
        <v>4198338</v>
      </c>
    </row>
    <row r="121" spans="1:231">
      <c r="A121" s="155" t="s">
        <v>408</v>
      </c>
      <c r="B121" s="147">
        <v>61613</v>
      </c>
      <c r="C121" s="148">
        <v>62321</v>
      </c>
      <c r="D121" s="148">
        <v>58031</v>
      </c>
      <c r="E121" s="148">
        <v>59357</v>
      </c>
      <c r="F121" s="148">
        <v>49504</v>
      </c>
      <c r="G121" s="148">
        <v>51249</v>
      </c>
      <c r="H121" s="148">
        <v>52575</v>
      </c>
      <c r="I121" s="148">
        <v>52013</v>
      </c>
      <c r="J121" s="148">
        <v>49198</v>
      </c>
      <c r="K121" s="148">
        <v>53915</v>
      </c>
      <c r="L121" s="148">
        <v>94097</v>
      </c>
      <c r="M121" s="149">
        <v>48811</v>
      </c>
      <c r="N121" s="147">
        <v>52186</v>
      </c>
      <c r="O121" s="148">
        <v>55273</v>
      </c>
      <c r="P121" s="148">
        <v>61445</v>
      </c>
      <c r="Q121" s="148">
        <v>67170</v>
      </c>
      <c r="R121" s="148">
        <v>74337</v>
      </c>
      <c r="S121" s="148">
        <v>80102</v>
      </c>
      <c r="T121" s="148">
        <v>87368</v>
      </c>
      <c r="U121" s="148">
        <v>91278</v>
      </c>
      <c r="V121" s="148">
        <v>93522</v>
      </c>
      <c r="W121" s="148">
        <v>80049</v>
      </c>
      <c r="X121" s="148">
        <v>101995</v>
      </c>
      <c r="Y121" s="148">
        <v>76505</v>
      </c>
      <c r="Z121" s="148">
        <v>80702</v>
      </c>
      <c r="AA121" s="148">
        <v>82118</v>
      </c>
      <c r="AB121" s="148">
        <v>88267</v>
      </c>
      <c r="AC121" s="148">
        <v>107617</v>
      </c>
      <c r="AD121" s="148">
        <v>117643</v>
      </c>
      <c r="AE121" s="148">
        <v>151988</v>
      </c>
      <c r="AF121" s="148">
        <v>161260</v>
      </c>
      <c r="AG121" s="148">
        <v>155170</v>
      </c>
      <c r="AH121" s="148">
        <v>170841</v>
      </c>
      <c r="AI121" s="148">
        <v>146918</v>
      </c>
      <c r="AJ121" s="148">
        <v>165103</v>
      </c>
      <c r="AK121" s="149">
        <v>123863</v>
      </c>
      <c r="AL121" s="147">
        <v>136385</v>
      </c>
      <c r="AM121" s="148">
        <v>154921</v>
      </c>
      <c r="AN121" s="148">
        <v>159991</v>
      </c>
      <c r="AO121" s="148">
        <v>158685</v>
      </c>
      <c r="AP121" s="148">
        <v>179241</v>
      </c>
      <c r="AQ121" s="148">
        <v>178836</v>
      </c>
      <c r="AR121" s="148">
        <v>180463</v>
      </c>
      <c r="AS121" s="148">
        <v>146370</v>
      </c>
      <c r="AT121" s="148">
        <v>159195</v>
      </c>
      <c r="AU121" s="148">
        <v>119567</v>
      </c>
      <c r="AV121" s="148">
        <v>148751</v>
      </c>
      <c r="AW121" s="149">
        <v>107274</v>
      </c>
      <c r="AX121" s="147">
        <v>107903</v>
      </c>
      <c r="AY121" s="148">
        <v>110863</v>
      </c>
      <c r="AZ121" s="150">
        <v>114262</v>
      </c>
      <c r="BA121" s="151">
        <v>118665</v>
      </c>
      <c r="BB121" s="148">
        <v>114046</v>
      </c>
      <c r="BC121" s="148">
        <v>128231</v>
      </c>
      <c r="BD121" s="148">
        <v>122961</v>
      </c>
      <c r="BE121" s="148">
        <v>123314</v>
      </c>
      <c r="BF121" s="148">
        <v>121834</v>
      </c>
      <c r="BG121" s="148">
        <v>110008</v>
      </c>
      <c r="BH121" s="148">
        <v>108154</v>
      </c>
      <c r="BI121" s="149">
        <v>120952</v>
      </c>
      <c r="BJ121" s="147">
        <v>133118</v>
      </c>
      <c r="BK121" s="148">
        <v>115613</v>
      </c>
      <c r="BL121" s="148">
        <v>173644</v>
      </c>
      <c r="BM121" s="148">
        <v>186610</v>
      </c>
      <c r="BN121" s="148">
        <v>185481</v>
      </c>
      <c r="BO121" s="148">
        <v>200344</v>
      </c>
      <c r="BP121" s="148">
        <v>218362</v>
      </c>
      <c r="BQ121" s="148">
        <v>229227</v>
      </c>
      <c r="BR121" s="148">
        <v>220589</v>
      </c>
      <c r="BS121" s="148">
        <v>188682</v>
      </c>
      <c r="BT121" s="148">
        <v>176296</v>
      </c>
      <c r="BU121" s="149">
        <v>178105</v>
      </c>
      <c r="BV121" s="147">
        <v>170107</v>
      </c>
      <c r="BW121" s="148">
        <v>194854</v>
      </c>
      <c r="BX121" s="148">
        <v>134726</v>
      </c>
      <c r="BY121" s="148">
        <v>280122</v>
      </c>
      <c r="BZ121" s="148">
        <v>271165</v>
      </c>
      <c r="CA121" s="148">
        <v>275901</v>
      </c>
      <c r="CB121" s="148">
        <v>319060</v>
      </c>
      <c r="CC121" s="148">
        <v>286341</v>
      </c>
      <c r="CD121" s="148">
        <v>301012</v>
      </c>
      <c r="CE121" s="148">
        <v>281734</v>
      </c>
      <c r="CF121" s="148">
        <v>265478</v>
      </c>
      <c r="CG121" s="149">
        <v>259710</v>
      </c>
      <c r="CH121" s="147">
        <v>267079</v>
      </c>
      <c r="CI121" s="148">
        <v>299471</v>
      </c>
      <c r="CJ121" s="148">
        <v>253442</v>
      </c>
      <c r="CK121" s="148">
        <v>248613</v>
      </c>
      <c r="CL121" s="148">
        <v>178278</v>
      </c>
      <c r="CM121" s="148">
        <v>164826</v>
      </c>
      <c r="CN121" s="148">
        <v>148237</v>
      </c>
      <c r="CO121" s="148">
        <v>160017</v>
      </c>
      <c r="CP121" s="148">
        <v>149164</v>
      </c>
      <c r="CQ121" s="148">
        <v>166487</v>
      </c>
      <c r="CR121" s="148">
        <v>101335</v>
      </c>
      <c r="CS121" s="149">
        <v>92401</v>
      </c>
      <c r="CT121" s="147">
        <v>87709</v>
      </c>
      <c r="CU121" s="148">
        <v>92953</v>
      </c>
      <c r="CV121" s="148">
        <v>92965</v>
      </c>
      <c r="CW121" s="148">
        <v>102321</v>
      </c>
      <c r="CX121" s="148">
        <v>87187</v>
      </c>
      <c r="CY121" s="148">
        <v>100426</v>
      </c>
      <c r="CZ121" s="148">
        <v>103705</v>
      </c>
      <c r="DA121" s="148">
        <v>100437</v>
      </c>
      <c r="DB121" s="148">
        <v>94921</v>
      </c>
      <c r="DC121" s="148">
        <v>77587</v>
      </c>
      <c r="DD121" s="148">
        <v>71697</v>
      </c>
      <c r="DE121" s="152">
        <v>74205</v>
      </c>
      <c r="DF121" s="147">
        <v>83053</v>
      </c>
      <c r="DG121" s="148">
        <v>120949</v>
      </c>
      <c r="DH121" s="148">
        <v>121968</v>
      </c>
      <c r="DI121" s="148">
        <v>136899</v>
      </c>
      <c r="DJ121" s="148">
        <v>95313</v>
      </c>
      <c r="DK121" s="148">
        <v>105295</v>
      </c>
      <c r="DL121" s="148">
        <v>117478</v>
      </c>
      <c r="DM121" s="148">
        <v>125109</v>
      </c>
      <c r="DN121" s="148">
        <v>108666</v>
      </c>
      <c r="DO121" s="148">
        <v>102761</v>
      </c>
      <c r="DP121" s="148">
        <v>91499</v>
      </c>
      <c r="DQ121" s="148">
        <v>85113</v>
      </c>
      <c r="DR121" s="147">
        <v>80103</v>
      </c>
      <c r="DS121" s="148">
        <v>88568</v>
      </c>
      <c r="DT121" s="148">
        <v>75558</v>
      </c>
      <c r="DU121" s="148">
        <v>85826</v>
      </c>
      <c r="DV121" s="148">
        <v>77455</v>
      </c>
      <c r="DW121" s="148">
        <v>107509</v>
      </c>
      <c r="DX121" s="148">
        <v>127083</v>
      </c>
      <c r="DY121" s="148">
        <v>138881</v>
      </c>
      <c r="DZ121" s="148">
        <v>107094</v>
      </c>
      <c r="EA121" s="148">
        <v>73756</v>
      </c>
      <c r="EB121" s="148">
        <v>59719</v>
      </c>
      <c r="EC121" s="148">
        <v>67372</v>
      </c>
      <c r="ED121" s="153">
        <v>66567</v>
      </c>
      <c r="EE121" s="154">
        <v>78195</v>
      </c>
      <c r="EF121" s="154">
        <v>98500</v>
      </c>
      <c r="EG121" s="154">
        <v>119710</v>
      </c>
      <c r="EH121" s="154">
        <v>114867</v>
      </c>
      <c r="EI121" s="154">
        <v>143866</v>
      </c>
      <c r="EJ121" s="154">
        <v>139499</v>
      </c>
      <c r="EK121" s="154">
        <v>142853</v>
      </c>
      <c r="EL121" s="154">
        <v>98357</v>
      </c>
      <c r="EM121" s="154">
        <v>85108</v>
      </c>
      <c r="EN121" s="154">
        <v>74627</v>
      </c>
      <c r="EO121" s="154">
        <v>84693</v>
      </c>
      <c r="EP121" s="153">
        <v>87634</v>
      </c>
      <c r="EQ121" s="154">
        <v>105921.8</v>
      </c>
      <c r="ER121" s="154">
        <v>108418</v>
      </c>
      <c r="ES121" s="154">
        <v>133722</v>
      </c>
      <c r="ET121" s="154">
        <v>117594.2</v>
      </c>
      <c r="EU121" s="154">
        <v>139234.4</v>
      </c>
      <c r="EV121" s="154">
        <v>140429.20000000001</v>
      </c>
      <c r="EW121" s="154">
        <v>155600.6</v>
      </c>
      <c r="EX121" s="154">
        <v>121365</v>
      </c>
      <c r="EY121" s="154">
        <v>103651.8</v>
      </c>
      <c r="EZ121" s="154">
        <v>103995</v>
      </c>
      <c r="FA121" s="154">
        <v>104798</v>
      </c>
      <c r="FB121" s="154">
        <v>100362.2</v>
      </c>
      <c r="FC121" s="154">
        <v>120098</v>
      </c>
      <c r="FD121" s="154">
        <v>149964.79999999999</v>
      </c>
      <c r="FE121" s="154">
        <v>161422</v>
      </c>
      <c r="FF121" s="145">
        <v>141659.4</v>
      </c>
      <c r="FG121" s="145">
        <v>140011.4</v>
      </c>
      <c r="FH121" s="145">
        <v>136550.20000000001</v>
      </c>
      <c r="FI121" s="145">
        <v>136936.6</v>
      </c>
      <c r="FJ121" s="145">
        <v>98896.6</v>
      </c>
      <c r="FK121" s="145">
        <v>110470.8</v>
      </c>
      <c r="FL121" s="145">
        <v>90060.4</v>
      </c>
      <c r="FM121" s="145">
        <v>96107</v>
      </c>
      <c r="FN121" s="145">
        <v>106525</v>
      </c>
      <c r="FO121" s="145">
        <v>114399.8</v>
      </c>
      <c r="FP121" s="145">
        <v>113055.6</v>
      </c>
      <c r="FQ121" s="145">
        <v>137221</v>
      </c>
      <c r="FR121" s="145">
        <v>134652.6</v>
      </c>
      <c r="FS121" s="145">
        <v>143388.20000000001</v>
      </c>
      <c r="FT121" s="145">
        <v>153104</v>
      </c>
      <c r="FU121" s="145">
        <v>164183</v>
      </c>
      <c r="FV121" s="145">
        <v>154168</v>
      </c>
      <c r="FW121" s="145">
        <v>144987</v>
      </c>
      <c r="FX121" s="145">
        <v>147407</v>
      </c>
      <c r="FY121" s="145">
        <v>140787</v>
      </c>
      <c r="FZ121" s="145">
        <v>152488</v>
      </c>
      <c r="GA121" s="145">
        <v>169956</v>
      </c>
      <c r="GB121" s="145">
        <v>174530</v>
      </c>
      <c r="GC121" s="145">
        <v>208785</v>
      </c>
      <c r="GD121" s="145">
        <v>54148</v>
      </c>
      <c r="GE121" s="145">
        <v>75569</v>
      </c>
      <c r="GF121" s="145">
        <v>107110</v>
      </c>
      <c r="GG121" s="145">
        <v>127612</v>
      </c>
      <c r="GH121" s="145">
        <v>111769</v>
      </c>
      <c r="GI121" s="145">
        <v>92305</v>
      </c>
      <c r="GJ121" s="145">
        <v>69896</v>
      </c>
      <c r="GK121" s="145">
        <v>45177</v>
      </c>
      <c r="GL121" s="145">
        <v>132325.79999999999</v>
      </c>
      <c r="GM121" s="526">
        <v>181576</v>
      </c>
      <c r="GN121" s="526">
        <v>186289</v>
      </c>
      <c r="GO121" s="526">
        <v>235130.6</v>
      </c>
      <c r="GP121" s="526">
        <v>248315</v>
      </c>
      <c r="GQ121" s="526">
        <v>287409</v>
      </c>
      <c r="GR121" s="526">
        <v>309181</v>
      </c>
      <c r="GS121" s="526">
        <v>347513</v>
      </c>
      <c r="GT121" s="526">
        <v>311442</v>
      </c>
      <c r="GU121" s="526">
        <v>320905</v>
      </c>
      <c r="GV121" s="526">
        <v>275617</v>
      </c>
      <c r="GW121" s="526">
        <v>345774</v>
      </c>
      <c r="GX121" s="526">
        <v>395315</v>
      </c>
      <c r="GY121" s="526">
        <v>434952</v>
      </c>
      <c r="GZ121" s="526">
        <v>386763</v>
      </c>
      <c r="HA121" s="526">
        <v>400710</v>
      </c>
      <c r="HB121" s="526">
        <v>324401</v>
      </c>
      <c r="HC121" s="526">
        <v>360534</v>
      </c>
      <c r="HD121" s="526">
        <v>357891</v>
      </c>
      <c r="HE121" s="526">
        <v>386104</v>
      </c>
      <c r="HF121" s="526">
        <v>260802</v>
      </c>
      <c r="HG121" s="526">
        <v>245096</v>
      </c>
      <c r="HH121" s="526">
        <v>234981</v>
      </c>
      <c r="HI121" s="526">
        <v>253429</v>
      </c>
      <c r="HJ121" s="526">
        <v>277021</v>
      </c>
      <c r="HK121" s="526">
        <v>297988</v>
      </c>
      <c r="HL121" s="526">
        <v>276359</v>
      </c>
      <c r="HM121" s="526">
        <v>320873</v>
      </c>
      <c r="HN121" s="526">
        <v>312351</v>
      </c>
      <c r="HO121" s="526">
        <v>334106</v>
      </c>
      <c r="HP121" s="526">
        <v>345695</v>
      </c>
      <c r="HQ121" s="526">
        <v>436715</v>
      </c>
      <c r="HR121" s="526">
        <v>341465</v>
      </c>
      <c r="HS121" s="526">
        <v>328613</v>
      </c>
      <c r="HT121" s="526">
        <v>317686</v>
      </c>
      <c r="HU121" s="526">
        <v>281215</v>
      </c>
      <c r="HV121" s="526">
        <v>281828</v>
      </c>
      <c r="HW121" s="526">
        <v>340362</v>
      </c>
    </row>
    <row r="122" spans="1:231" ht="14.5">
      <c r="A122" s="155" t="s">
        <v>394</v>
      </c>
      <c r="B122" s="147">
        <v>39</v>
      </c>
      <c r="C122" s="148">
        <v>680</v>
      </c>
      <c r="D122" s="148">
        <v>1798</v>
      </c>
      <c r="E122" s="148">
        <v>1384</v>
      </c>
      <c r="F122" s="148">
        <v>1456</v>
      </c>
      <c r="G122" s="148">
        <v>1336</v>
      </c>
      <c r="H122" s="148">
        <v>1606</v>
      </c>
      <c r="I122" s="148">
        <v>1550</v>
      </c>
      <c r="J122" s="148">
        <v>2356</v>
      </c>
      <c r="K122" s="148">
        <v>7048</v>
      </c>
      <c r="L122" s="148">
        <v>6230</v>
      </c>
      <c r="M122" s="149">
        <v>8184</v>
      </c>
      <c r="N122" s="147">
        <v>9012</v>
      </c>
      <c r="O122" s="148">
        <v>15206</v>
      </c>
      <c r="P122" s="148">
        <v>18327</v>
      </c>
      <c r="Q122" s="148">
        <v>15046</v>
      </c>
      <c r="R122" s="148">
        <v>14000</v>
      </c>
      <c r="S122" s="148">
        <v>4636</v>
      </c>
      <c r="T122" s="148">
        <v>14050</v>
      </c>
      <c r="U122" s="148">
        <v>18761</v>
      </c>
      <c r="V122" s="148">
        <v>17759</v>
      </c>
      <c r="W122" s="148">
        <v>20318</v>
      </c>
      <c r="X122" s="148">
        <v>19453</v>
      </c>
      <c r="Y122" s="148">
        <v>24871</v>
      </c>
      <c r="Z122" s="148">
        <v>34385</v>
      </c>
      <c r="AA122" s="148">
        <v>16848</v>
      </c>
      <c r="AB122" s="148">
        <v>28587</v>
      </c>
      <c r="AC122" s="148">
        <v>16997</v>
      </c>
      <c r="AD122" s="148">
        <v>28926</v>
      </c>
      <c r="AE122" s="148">
        <v>19635</v>
      </c>
      <c r="AF122" s="148">
        <v>31280</v>
      </c>
      <c r="AG122" s="148">
        <v>15970</v>
      </c>
      <c r="AH122" s="148">
        <v>27425</v>
      </c>
      <c r="AI122" s="148">
        <v>10577</v>
      </c>
      <c r="AJ122" s="148">
        <v>17810</v>
      </c>
      <c r="AK122" s="149">
        <v>8902</v>
      </c>
      <c r="AL122" s="147">
        <v>12703</v>
      </c>
      <c r="AM122" s="148">
        <v>9076</v>
      </c>
      <c r="AN122" s="148">
        <v>15734</v>
      </c>
      <c r="AO122" s="148">
        <v>9150</v>
      </c>
      <c r="AP122" s="148">
        <v>13132</v>
      </c>
      <c r="AQ122" s="148">
        <v>8927</v>
      </c>
      <c r="AR122" s="148">
        <v>13639</v>
      </c>
      <c r="AS122" s="148">
        <v>9965</v>
      </c>
      <c r="AT122" s="148">
        <v>16273</v>
      </c>
      <c r="AU122" s="148">
        <v>9534</v>
      </c>
      <c r="AV122" s="148">
        <v>19564</v>
      </c>
      <c r="AW122" s="149">
        <v>10683</v>
      </c>
      <c r="AX122" s="147">
        <v>17312</v>
      </c>
      <c r="AY122" s="148">
        <v>9261</v>
      </c>
      <c r="AZ122" s="156">
        <v>27193</v>
      </c>
      <c r="BA122" s="151">
        <v>17440</v>
      </c>
      <c r="BB122" s="148">
        <v>31765</v>
      </c>
      <c r="BC122" s="148">
        <v>10252</v>
      </c>
      <c r="BD122" s="148">
        <v>20431</v>
      </c>
      <c r="BE122" s="148">
        <v>16231</v>
      </c>
      <c r="BF122" s="148">
        <v>27498</v>
      </c>
      <c r="BG122" s="148">
        <v>18575</v>
      </c>
      <c r="BH122" s="148">
        <v>23035</v>
      </c>
      <c r="BI122" s="149">
        <v>11125</v>
      </c>
      <c r="BJ122" s="147">
        <v>21556</v>
      </c>
      <c r="BK122" s="148">
        <v>12804</v>
      </c>
      <c r="BL122" s="148">
        <v>14103</v>
      </c>
      <c r="BM122" s="148">
        <v>20418</v>
      </c>
      <c r="BN122" s="157">
        <v>21914</v>
      </c>
      <c r="BO122" s="157">
        <v>15179</v>
      </c>
      <c r="BP122" s="157">
        <v>22336</v>
      </c>
      <c r="BQ122" s="157">
        <v>16516</v>
      </c>
      <c r="BR122" s="157">
        <v>28104</v>
      </c>
      <c r="BS122" s="157">
        <v>21187</v>
      </c>
      <c r="BT122" s="157">
        <v>28791</v>
      </c>
      <c r="BU122" s="158">
        <v>20933</v>
      </c>
      <c r="BV122" s="159">
        <v>35121</v>
      </c>
      <c r="BW122" s="157">
        <v>22113</v>
      </c>
      <c r="BX122" s="157">
        <v>28936</v>
      </c>
      <c r="BY122" s="157">
        <v>20490</v>
      </c>
      <c r="BZ122" s="157">
        <v>38878</v>
      </c>
      <c r="CA122" s="157">
        <v>30983</v>
      </c>
      <c r="CB122" s="157">
        <v>58665</v>
      </c>
      <c r="CC122" s="157">
        <v>38741</v>
      </c>
      <c r="CD122" s="157">
        <v>34672</v>
      </c>
      <c r="CE122" s="157">
        <v>23440</v>
      </c>
      <c r="CF122" s="157">
        <v>43983</v>
      </c>
      <c r="CG122" s="158">
        <v>14852</v>
      </c>
      <c r="CH122" s="159">
        <v>33690</v>
      </c>
      <c r="CI122" s="157">
        <v>24094</v>
      </c>
      <c r="CJ122" s="157">
        <v>31149</v>
      </c>
      <c r="CK122" s="157">
        <v>19867</v>
      </c>
      <c r="CL122" s="157">
        <v>29171</v>
      </c>
      <c r="CM122" s="157">
        <v>56351</v>
      </c>
      <c r="CN122" s="157">
        <v>68291</v>
      </c>
      <c r="CO122" s="157">
        <v>27146</v>
      </c>
      <c r="CP122" s="157">
        <v>38057</v>
      </c>
      <c r="CQ122" s="157">
        <v>17862</v>
      </c>
      <c r="CR122" s="157">
        <v>22347</v>
      </c>
      <c r="CS122" s="149">
        <v>22970</v>
      </c>
      <c r="CT122" s="159">
        <v>41215</v>
      </c>
      <c r="CU122" s="157">
        <v>22520</v>
      </c>
      <c r="CV122" s="157">
        <v>34663</v>
      </c>
      <c r="CW122" s="157">
        <v>32591</v>
      </c>
      <c r="CX122" s="157">
        <v>64504</v>
      </c>
      <c r="CY122" s="157">
        <v>42160</v>
      </c>
      <c r="CZ122" s="157">
        <v>46259</v>
      </c>
      <c r="DA122" s="157">
        <v>32889</v>
      </c>
      <c r="DB122" s="157">
        <v>43402</v>
      </c>
      <c r="DC122" s="157">
        <v>30472</v>
      </c>
      <c r="DD122" s="157">
        <v>41497</v>
      </c>
      <c r="DE122" s="160">
        <v>27096</v>
      </c>
      <c r="DF122" s="159">
        <v>49531</v>
      </c>
      <c r="DG122" s="157">
        <v>33049</v>
      </c>
      <c r="DH122" s="157">
        <v>61691</v>
      </c>
      <c r="DI122" s="157">
        <v>43263</v>
      </c>
      <c r="DJ122" s="157">
        <v>52949</v>
      </c>
      <c r="DK122" s="157">
        <v>33936</v>
      </c>
      <c r="DL122" s="157">
        <v>54897</v>
      </c>
      <c r="DM122" s="157">
        <v>60809</v>
      </c>
      <c r="DN122" s="157">
        <v>57820</v>
      </c>
      <c r="DO122" s="157">
        <v>89190</v>
      </c>
      <c r="DP122" s="157">
        <v>77577</v>
      </c>
      <c r="DQ122" s="157">
        <v>26215</v>
      </c>
      <c r="DR122" s="159">
        <v>60263</v>
      </c>
      <c r="DS122" s="157">
        <v>48871</v>
      </c>
      <c r="DT122" s="157">
        <v>80571</v>
      </c>
      <c r="DU122" s="157">
        <v>56333</v>
      </c>
      <c r="DV122" s="157">
        <v>69685</v>
      </c>
      <c r="DW122" s="157">
        <v>58489</v>
      </c>
      <c r="DX122" s="157">
        <v>90791</v>
      </c>
      <c r="DY122" s="157">
        <v>78777</v>
      </c>
      <c r="DZ122" s="157">
        <v>125906</v>
      </c>
      <c r="EA122" s="157">
        <v>85336</v>
      </c>
      <c r="EB122" s="157">
        <v>110834</v>
      </c>
      <c r="EC122" s="157">
        <v>72095</v>
      </c>
      <c r="ED122" s="80">
        <v>83241</v>
      </c>
      <c r="EE122" s="82">
        <v>77817</v>
      </c>
      <c r="EF122" s="82">
        <v>249869</v>
      </c>
      <c r="EG122" s="82">
        <v>131751</v>
      </c>
      <c r="EH122" s="82">
        <v>163215</v>
      </c>
      <c r="EI122" s="82">
        <v>142800</v>
      </c>
      <c r="EJ122" s="82">
        <v>142971</v>
      </c>
      <c r="EK122" s="82">
        <v>101465</v>
      </c>
      <c r="EL122" s="82">
        <v>130001</v>
      </c>
      <c r="EM122" s="82">
        <v>131273</v>
      </c>
      <c r="EN122" s="82">
        <v>133177</v>
      </c>
      <c r="EO122" s="82">
        <v>112180</v>
      </c>
      <c r="EP122" s="167">
        <v>0</v>
      </c>
      <c r="EQ122" s="168">
        <v>0</v>
      </c>
      <c r="ER122" s="168">
        <v>0</v>
      </c>
      <c r="ES122" s="168">
        <v>0</v>
      </c>
      <c r="ET122" s="168">
        <v>0</v>
      </c>
      <c r="EU122" s="168">
        <v>0</v>
      </c>
      <c r="EV122" s="168">
        <v>0</v>
      </c>
      <c r="EW122" s="168">
        <v>0</v>
      </c>
      <c r="EX122" s="168">
        <v>0</v>
      </c>
      <c r="EY122" s="154">
        <v>0</v>
      </c>
      <c r="EZ122" s="168">
        <v>0</v>
      </c>
      <c r="FA122" s="168">
        <v>0</v>
      </c>
      <c r="FB122" s="168">
        <v>0</v>
      </c>
      <c r="FC122" s="168">
        <v>0</v>
      </c>
      <c r="FD122" s="168">
        <v>0</v>
      </c>
      <c r="FE122" s="168">
        <v>0</v>
      </c>
      <c r="FF122" s="168">
        <v>0</v>
      </c>
      <c r="FG122" s="168">
        <v>0</v>
      </c>
      <c r="FH122" s="168">
        <v>0</v>
      </c>
      <c r="FI122" s="168">
        <v>0</v>
      </c>
      <c r="FJ122" s="168">
        <v>0</v>
      </c>
      <c r="FK122" s="168">
        <v>0</v>
      </c>
      <c r="FL122" s="168">
        <v>0</v>
      </c>
      <c r="FM122" s="168">
        <v>0</v>
      </c>
      <c r="FN122" s="168">
        <v>0</v>
      </c>
      <c r="FO122" s="168">
        <v>0</v>
      </c>
      <c r="FP122" s="168">
        <v>0</v>
      </c>
      <c r="FQ122" s="168">
        <v>0</v>
      </c>
      <c r="FR122" s="168">
        <v>0</v>
      </c>
      <c r="FS122" s="168">
        <v>0</v>
      </c>
      <c r="FT122" s="168">
        <v>0</v>
      </c>
      <c r="FU122" s="168">
        <v>0</v>
      </c>
      <c r="FV122" s="168">
        <v>0</v>
      </c>
      <c r="FW122" s="168">
        <v>0</v>
      </c>
      <c r="FX122" s="168">
        <v>0</v>
      </c>
      <c r="FY122" s="168">
        <v>0</v>
      </c>
      <c r="FZ122" s="168">
        <v>0</v>
      </c>
      <c r="GA122" s="168">
        <v>0</v>
      </c>
      <c r="GB122" s="168">
        <v>0</v>
      </c>
      <c r="GC122" s="168">
        <v>0</v>
      </c>
      <c r="GD122" s="168">
        <v>0</v>
      </c>
      <c r="GE122" s="168">
        <v>0</v>
      </c>
      <c r="GF122" s="168">
        <v>0</v>
      </c>
      <c r="GG122" s="168">
        <v>0</v>
      </c>
      <c r="GH122" s="168">
        <v>0</v>
      </c>
      <c r="GI122" s="168">
        <v>0</v>
      </c>
      <c r="GJ122" s="168">
        <v>0</v>
      </c>
      <c r="GK122" s="168">
        <v>0</v>
      </c>
      <c r="GL122" s="168"/>
      <c r="GM122" s="527"/>
      <c r="GN122" s="527"/>
      <c r="GO122" s="527"/>
      <c r="GP122" s="527"/>
      <c r="GQ122" s="527"/>
      <c r="GR122" s="527"/>
      <c r="GS122" s="527"/>
      <c r="GT122" s="527"/>
      <c r="GU122" s="527"/>
      <c r="GV122" s="527"/>
      <c r="GW122" s="527"/>
      <c r="GX122" s="527"/>
      <c r="GY122" s="527"/>
      <c r="GZ122" s="527"/>
      <c r="HA122" s="527"/>
      <c r="HB122" s="527"/>
      <c r="HC122" s="527"/>
      <c r="HD122" s="527"/>
      <c r="HE122" s="527"/>
      <c r="HF122" s="527"/>
      <c r="HG122" s="527"/>
      <c r="HH122" s="527"/>
      <c r="HI122" s="527"/>
      <c r="HJ122" s="527"/>
      <c r="HK122" s="527"/>
      <c r="HL122" s="527"/>
      <c r="HM122" s="527"/>
      <c r="HN122" s="527"/>
      <c r="HO122" s="527"/>
      <c r="HP122" s="527"/>
      <c r="HQ122" s="527"/>
      <c r="HR122" s="527"/>
      <c r="HS122" s="527"/>
      <c r="HT122" s="527"/>
      <c r="HU122" s="527"/>
      <c r="HV122" s="527"/>
      <c r="HW122" s="527"/>
    </row>
    <row r="123" spans="1:231" ht="14.5">
      <c r="A123" s="420" t="s">
        <v>395</v>
      </c>
      <c r="B123" s="161">
        <v>2121380</v>
      </c>
      <c r="C123" s="162">
        <v>2170616</v>
      </c>
      <c r="D123" s="162">
        <v>2156959</v>
      </c>
      <c r="E123" s="162">
        <v>2078310</v>
      </c>
      <c r="F123" s="162">
        <v>2016113</v>
      </c>
      <c r="G123" s="162">
        <v>2049456</v>
      </c>
      <c r="H123" s="162">
        <v>2047248</v>
      </c>
      <c r="I123" s="162">
        <v>1985045</v>
      </c>
      <c r="J123" s="162">
        <v>2035034</v>
      </c>
      <c r="K123" s="162">
        <v>1857143</v>
      </c>
      <c r="L123" s="162">
        <v>1668666</v>
      </c>
      <c r="M123" s="163">
        <v>1631436</v>
      </c>
      <c r="N123" s="161">
        <v>1858716</v>
      </c>
      <c r="O123" s="162">
        <v>2219704</v>
      </c>
      <c r="P123" s="162">
        <v>2477313</v>
      </c>
      <c r="Q123" s="162">
        <v>2426118</v>
      </c>
      <c r="R123" s="162">
        <v>2257942</v>
      </c>
      <c r="S123" s="162">
        <v>2261008</v>
      </c>
      <c r="T123" s="162">
        <v>2224021</v>
      </c>
      <c r="U123" s="162">
        <v>2190098</v>
      </c>
      <c r="V123" s="162">
        <v>2146869</v>
      </c>
      <c r="W123" s="162">
        <v>1987569</v>
      </c>
      <c r="X123" s="162">
        <v>1904508</v>
      </c>
      <c r="Y123" s="162">
        <v>1795532</v>
      </c>
      <c r="Z123" s="162">
        <v>1681820</v>
      </c>
      <c r="AA123" s="162">
        <v>1658210</v>
      </c>
      <c r="AB123" s="162">
        <v>1756086</v>
      </c>
      <c r="AC123" s="162">
        <v>1813413</v>
      </c>
      <c r="AD123" s="162">
        <v>1875118</v>
      </c>
      <c r="AE123" s="162">
        <v>1832704</v>
      </c>
      <c r="AF123" s="162">
        <v>1922525</v>
      </c>
      <c r="AG123" s="162">
        <v>2059669</v>
      </c>
      <c r="AH123" s="162">
        <v>2148581</v>
      </c>
      <c r="AI123" s="162">
        <v>2335155</v>
      </c>
      <c r="AJ123" s="162">
        <v>2503917</v>
      </c>
      <c r="AK123" s="163">
        <v>2117756</v>
      </c>
      <c r="AL123" s="161">
        <v>2117756</v>
      </c>
      <c r="AM123" s="162">
        <v>2115779</v>
      </c>
      <c r="AN123" s="162">
        <v>2327880</v>
      </c>
      <c r="AO123" s="162">
        <v>2137813</v>
      </c>
      <c r="AP123" s="162">
        <v>2279366</v>
      </c>
      <c r="AQ123" s="162">
        <v>2391547</v>
      </c>
      <c r="AR123" s="162">
        <v>2391832</v>
      </c>
      <c r="AS123" s="162">
        <v>2436030</v>
      </c>
      <c r="AT123" s="162">
        <v>2428558</v>
      </c>
      <c r="AU123" s="162">
        <v>2413563</v>
      </c>
      <c r="AV123" s="162">
        <v>2409305</v>
      </c>
      <c r="AW123" s="163">
        <v>2575652</v>
      </c>
      <c r="AX123" s="161">
        <v>2405476</v>
      </c>
      <c r="AY123" s="162">
        <v>2356901</v>
      </c>
      <c r="AZ123" s="164">
        <v>2306196</v>
      </c>
      <c r="BA123" s="165">
        <v>2375587</v>
      </c>
      <c r="BB123" s="162">
        <v>2216382</v>
      </c>
      <c r="BC123" s="162">
        <v>2205619</v>
      </c>
      <c r="BD123" s="162">
        <v>2273781</v>
      </c>
      <c r="BE123" s="162">
        <v>2251755</v>
      </c>
      <c r="BF123" s="162">
        <v>2398551</v>
      </c>
      <c r="BG123" s="162">
        <v>2404510</v>
      </c>
      <c r="BH123" s="162">
        <v>2472621</v>
      </c>
      <c r="BI123" s="163">
        <v>2422152</v>
      </c>
      <c r="BJ123" s="161">
        <v>2437289</v>
      </c>
      <c r="BK123" s="162">
        <v>2490122</v>
      </c>
      <c r="BL123" s="162">
        <v>2540228</v>
      </c>
      <c r="BM123" s="162">
        <v>2524449</v>
      </c>
      <c r="BN123" s="162">
        <v>2551773</v>
      </c>
      <c r="BO123" s="162">
        <v>2577240</v>
      </c>
      <c r="BP123" s="162">
        <v>2685125</v>
      </c>
      <c r="BQ123" s="162">
        <v>2502115</v>
      </c>
      <c r="BR123" s="162">
        <v>2592379</v>
      </c>
      <c r="BS123" s="162">
        <v>2739150</v>
      </c>
      <c r="BT123" s="162">
        <v>2798457</v>
      </c>
      <c r="BU123" s="163">
        <v>2727929</v>
      </c>
      <c r="BV123" s="161">
        <v>2780384</v>
      </c>
      <c r="BW123" s="162">
        <v>2940352</v>
      </c>
      <c r="BX123" s="162">
        <v>3112375</v>
      </c>
      <c r="BY123" s="162">
        <v>3146923</v>
      </c>
      <c r="BZ123" s="162">
        <v>2961037</v>
      </c>
      <c r="CA123" s="162">
        <v>2918999</v>
      </c>
      <c r="CB123" s="162">
        <v>2971148</v>
      </c>
      <c r="CC123" s="162">
        <v>2847557</v>
      </c>
      <c r="CD123" s="162">
        <v>2869318</v>
      </c>
      <c r="CE123" s="162">
        <v>2997929</v>
      </c>
      <c r="CF123" s="162">
        <v>2911257</v>
      </c>
      <c r="CG123" s="163">
        <v>2697361</v>
      </c>
      <c r="CH123" s="161">
        <v>2560289</v>
      </c>
      <c r="CI123" s="162">
        <v>2569307</v>
      </c>
      <c r="CJ123" s="162">
        <v>2580595</v>
      </c>
      <c r="CK123" s="162">
        <v>2589146</v>
      </c>
      <c r="CL123" s="162">
        <v>2711269</v>
      </c>
      <c r="CM123" s="162">
        <v>2758027</v>
      </c>
      <c r="CN123" s="162">
        <v>2838397</v>
      </c>
      <c r="CO123" s="162">
        <v>2483301</v>
      </c>
      <c r="CP123" s="162">
        <v>2735529</v>
      </c>
      <c r="CQ123" s="162">
        <v>2816025</v>
      </c>
      <c r="CR123" s="162">
        <v>2866563</v>
      </c>
      <c r="CS123" s="163">
        <v>2802645</v>
      </c>
      <c r="CT123" s="161">
        <v>2809302</v>
      </c>
      <c r="CU123" s="162">
        <v>2746530</v>
      </c>
      <c r="CV123" s="162">
        <v>2806168</v>
      </c>
      <c r="CW123" s="162">
        <v>2893206</v>
      </c>
      <c r="CX123" s="162">
        <v>2705163</v>
      </c>
      <c r="CY123" s="162">
        <v>2659178</v>
      </c>
      <c r="CZ123" s="162">
        <v>2496945</v>
      </c>
      <c r="DA123" s="162">
        <v>2642371</v>
      </c>
      <c r="DB123" s="162">
        <v>2755712</v>
      </c>
      <c r="DC123" s="162">
        <v>2949209</v>
      </c>
      <c r="DD123" s="162">
        <v>3062395</v>
      </c>
      <c r="DE123" s="166">
        <v>3206896</v>
      </c>
      <c r="DF123" s="161">
        <v>3345036</v>
      </c>
      <c r="DG123" s="162">
        <v>3283792</v>
      </c>
      <c r="DH123" s="162">
        <v>3491218</v>
      </c>
      <c r="DI123" s="162">
        <v>3595824</v>
      </c>
      <c r="DJ123" s="162">
        <v>3632115</v>
      </c>
      <c r="DK123" s="162">
        <v>3669933</v>
      </c>
      <c r="DL123" s="162">
        <v>3598582</v>
      </c>
      <c r="DM123" s="162">
        <v>3435715</v>
      </c>
      <c r="DN123" s="162">
        <v>3694524</v>
      </c>
      <c r="DO123" s="162">
        <v>3770664</v>
      </c>
      <c r="DP123" s="162">
        <v>3997856</v>
      </c>
      <c r="DQ123" s="162">
        <v>4003561</v>
      </c>
      <c r="DR123" s="161">
        <v>3892415</v>
      </c>
      <c r="DS123" s="162">
        <v>4167857</v>
      </c>
      <c r="DT123" s="162">
        <v>4884796</v>
      </c>
      <c r="DU123" s="162">
        <v>4816601</v>
      </c>
      <c r="DV123" s="162">
        <v>4502580</v>
      </c>
      <c r="DW123" s="162">
        <v>4517256</v>
      </c>
      <c r="DX123" s="162">
        <v>5092532</v>
      </c>
      <c r="DY123" s="162">
        <v>5401732</v>
      </c>
      <c r="DZ123" s="162">
        <v>6110190</v>
      </c>
      <c r="EA123" s="162">
        <v>6056751</v>
      </c>
      <c r="EB123" s="162">
        <v>2764</v>
      </c>
      <c r="EC123" s="162">
        <v>6140042</v>
      </c>
      <c r="ED123" s="167">
        <v>0</v>
      </c>
      <c r="EE123" s="168">
        <v>0</v>
      </c>
      <c r="EF123" s="168">
        <v>0</v>
      </c>
      <c r="EG123" s="168">
        <v>0</v>
      </c>
      <c r="EH123" s="168">
        <v>0</v>
      </c>
      <c r="EI123" s="168">
        <v>0</v>
      </c>
      <c r="EJ123" s="168">
        <v>0</v>
      </c>
      <c r="EK123" s="168">
        <v>0</v>
      </c>
      <c r="EL123" s="168">
        <v>0</v>
      </c>
      <c r="EM123" s="168">
        <v>0</v>
      </c>
      <c r="EN123" s="168">
        <v>0</v>
      </c>
      <c r="EO123" s="168">
        <v>0</v>
      </c>
      <c r="EP123" s="167">
        <v>0</v>
      </c>
      <c r="EQ123" s="168">
        <v>0</v>
      </c>
      <c r="ER123" s="168">
        <v>0</v>
      </c>
      <c r="ES123" s="168">
        <v>0</v>
      </c>
      <c r="ET123" s="168">
        <v>0</v>
      </c>
      <c r="EU123" s="168">
        <v>0</v>
      </c>
      <c r="EV123" s="168">
        <v>0</v>
      </c>
      <c r="EW123" s="168">
        <v>0</v>
      </c>
      <c r="EX123" s="168">
        <v>0</v>
      </c>
      <c r="EY123" s="154">
        <v>0</v>
      </c>
      <c r="EZ123" s="168">
        <v>0</v>
      </c>
      <c r="FA123" s="168">
        <v>0</v>
      </c>
      <c r="FB123" s="168">
        <v>0</v>
      </c>
      <c r="FC123" s="168">
        <v>0</v>
      </c>
      <c r="FD123" s="168">
        <v>0</v>
      </c>
      <c r="FE123" s="168">
        <v>0</v>
      </c>
      <c r="FF123" s="168">
        <v>0</v>
      </c>
      <c r="FG123" s="168">
        <v>0</v>
      </c>
      <c r="FH123" s="168">
        <v>0</v>
      </c>
      <c r="FI123" s="168">
        <v>0</v>
      </c>
      <c r="FJ123" s="168">
        <v>0</v>
      </c>
      <c r="FK123" s="168">
        <v>0</v>
      </c>
      <c r="FL123" s="168">
        <v>0</v>
      </c>
      <c r="FM123" s="168">
        <v>0</v>
      </c>
      <c r="FN123" s="168">
        <v>0</v>
      </c>
      <c r="FO123" s="168">
        <v>0</v>
      </c>
      <c r="FP123" s="168">
        <v>0</v>
      </c>
      <c r="FQ123" s="168">
        <v>0</v>
      </c>
      <c r="FR123" s="168">
        <v>0</v>
      </c>
      <c r="FS123" s="168">
        <v>0</v>
      </c>
      <c r="FT123" s="168">
        <v>0</v>
      </c>
      <c r="FU123" s="168">
        <v>0</v>
      </c>
      <c r="FV123" s="168">
        <v>0</v>
      </c>
      <c r="FW123" s="168">
        <v>0</v>
      </c>
      <c r="FX123" s="168">
        <v>0</v>
      </c>
      <c r="FY123" s="168">
        <v>0</v>
      </c>
      <c r="FZ123" s="168">
        <v>0</v>
      </c>
      <c r="GA123" s="168">
        <v>0</v>
      </c>
      <c r="GB123" s="168">
        <v>0</v>
      </c>
      <c r="GC123" s="168">
        <v>0</v>
      </c>
      <c r="GD123" s="168">
        <v>0</v>
      </c>
      <c r="GE123" s="168">
        <v>0</v>
      </c>
      <c r="GF123" s="168">
        <v>0</v>
      </c>
      <c r="GG123" s="168">
        <v>0</v>
      </c>
      <c r="GH123" s="168">
        <v>0</v>
      </c>
      <c r="GI123" s="168"/>
      <c r="GJ123" s="168"/>
      <c r="GK123" s="168">
        <v>0</v>
      </c>
      <c r="GL123" s="168"/>
      <c r="GM123" s="527"/>
      <c r="GN123" s="527"/>
      <c r="GO123" s="527"/>
      <c r="GP123" s="527"/>
      <c r="GQ123" s="527"/>
      <c r="GR123" s="527"/>
      <c r="GS123" s="527"/>
      <c r="GT123" s="527"/>
      <c r="GU123" s="527"/>
      <c r="GV123" s="527"/>
      <c r="GW123" s="527"/>
      <c r="GX123" s="527"/>
      <c r="GY123" s="527"/>
      <c r="GZ123" s="527"/>
      <c r="HA123" s="527"/>
      <c r="HB123" s="527"/>
      <c r="HC123" s="527"/>
      <c r="HD123" s="527"/>
      <c r="HE123" s="527"/>
      <c r="HF123" s="527"/>
      <c r="HG123" s="527"/>
      <c r="HH123" s="527"/>
      <c r="HI123" s="527"/>
      <c r="HJ123" s="527"/>
      <c r="HK123" s="527"/>
      <c r="HL123" s="527"/>
      <c r="HM123" s="527"/>
      <c r="HN123" s="527"/>
      <c r="HO123" s="527"/>
      <c r="HP123" s="527"/>
      <c r="HQ123" s="527"/>
      <c r="HR123" s="527"/>
      <c r="HS123" s="527"/>
      <c r="HT123" s="527"/>
      <c r="HU123" s="527"/>
      <c r="HV123" s="527"/>
      <c r="HW123" s="527"/>
    </row>
    <row r="124" spans="1:231">
      <c r="A124" s="215" t="s">
        <v>305</v>
      </c>
      <c r="B124" s="216">
        <v>7180560</v>
      </c>
      <c r="C124" s="217">
        <v>7434522</v>
      </c>
      <c r="D124" s="217">
        <v>7968719</v>
      </c>
      <c r="E124" s="217">
        <v>7957683</v>
      </c>
      <c r="F124" s="217">
        <v>7912562</v>
      </c>
      <c r="G124" s="217">
        <v>8817076</v>
      </c>
      <c r="H124" s="217">
        <v>8776458</v>
      </c>
      <c r="I124" s="217">
        <v>8836506</v>
      </c>
      <c r="J124" s="217">
        <v>9168083</v>
      </c>
      <c r="K124" s="217">
        <v>8887766</v>
      </c>
      <c r="L124" s="217">
        <v>10037544</v>
      </c>
      <c r="M124" s="218">
        <v>10536997</v>
      </c>
      <c r="N124" s="216">
        <v>11326266</v>
      </c>
      <c r="O124" s="217">
        <v>11124980</v>
      </c>
      <c r="P124" s="217">
        <v>11878151</v>
      </c>
      <c r="Q124" s="217">
        <v>12229973</v>
      </c>
      <c r="R124" s="217">
        <v>12468805</v>
      </c>
      <c r="S124" s="217">
        <v>12212781</v>
      </c>
      <c r="T124" s="217">
        <v>11717181</v>
      </c>
      <c r="U124" s="217">
        <v>12551822</v>
      </c>
      <c r="V124" s="217">
        <v>12568832</v>
      </c>
      <c r="W124" s="217">
        <v>12457127</v>
      </c>
      <c r="X124" s="217">
        <v>13590520</v>
      </c>
      <c r="Y124" s="217">
        <v>14107937</v>
      </c>
      <c r="Z124" s="217">
        <v>12871076</v>
      </c>
      <c r="AA124" s="217">
        <v>13754540</v>
      </c>
      <c r="AB124" s="217">
        <v>15358561</v>
      </c>
      <c r="AC124" s="217">
        <v>14901419</v>
      </c>
      <c r="AD124" s="217">
        <v>17444791</v>
      </c>
      <c r="AE124" s="217">
        <v>17018135</v>
      </c>
      <c r="AF124" s="217">
        <v>16429072</v>
      </c>
      <c r="AG124" s="217">
        <v>17713696</v>
      </c>
      <c r="AH124" s="217">
        <v>18312062</v>
      </c>
      <c r="AI124" s="217">
        <v>18434453</v>
      </c>
      <c r="AJ124" s="217">
        <v>19477710</v>
      </c>
      <c r="AK124" s="218">
        <v>19888394</v>
      </c>
      <c r="AL124" s="216">
        <v>16925014</v>
      </c>
      <c r="AM124" s="217">
        <v>18418961</v>
      </c>
      <c r="AN124" s="217">
        <v>20688498</v>
      </c>
      <c r="AO124" s="217">
        <v>21095997</v>
      </c>
      <c r="AP124" s="217">
        <v>22422466</v>
      </c>
      <c r="AQ124" s="217">
        <v>22620683</v>
      </c>
      <c r="AR124" s="217">
        <v>19766971</v>
      </c>
      <c r="AS124" s="217">
        <v>19217155</v>
      </c>
      <c r="AT124" s="217">
        <v>19758841</v>
      </c>
      <c r="AU124" s="217">
        <v>18650792</v>
      </c>
      <c r="AV124" s="217">
        <v>18441380</v>
      </c>
      <c r="AW124" s="218">
        <v>18161113</v>
      </c>
      <c r="AX124" s="216">
        <v>12757233</v>
      </c>
      <c r="AY124" s="217">
        <v>13754087</v>
      </c>
      <c r="AZ124" s="219">
        <v>15707000</v>
      </c>
      <c r="BA124" s="217">
        <v>15709178</v>
      </c>
      <c r="BB124" s="217">
        <v>17531319</v>
      </c>
      <c r="BC124" s="217">
        <v>18769870</v>
      </c>
      <c r="BD124" s="217">
        <v>18244808</v>
      </c>
      <c r="BE124" s="217">
        <v>20333146</v>
      </c>
      <c r="BF124" s="217">
        <v>21993232</v>
      </c>
      <c r="BG124" s="217">
        <v>21153325</v>
      </c>
      <c r="BH124" s="217">
        <v>22978566</v>
      </c>
      <c r="BI124" s="218">
        <v>25740612</v>
      </c>
      <c r="BJ124" s="216">
        <v>22967763</v>
      </c>
      <c r="BK124" s="217">
        <v>27556692</v>
      </c>
      <c r="BL124" s="217">
        <v>34452500</v>
      </c>
      <c r="BM124" s="217">
        <v>36074650</v>
      </c>
      <c r="BN124" s="217">
        <v>38458593</v>
      </c>
      <c r="BO124" s="217">
        <v>41100845</v>
      </c>
      <c r="BP124" s="217">
        <v>32390186</v>
      </c>
      <c r="BQ124" s="217">
        <v>39756260</v>
      </c>
      <c r="BR124" s="217">
        <v>42433285</v>
      </c>
      <c r="BS124" s="217">
        <v>38018126</v>
      </c>
      <c r="BT124" s="217">
        <v>41475665</v>
      </c>
      <c r="BU124" s="218">
        <v>46013611</v>
      </c>
      <c r="BV124" s="216">
        <v>31451156</v>
      </c>
      <c r="BW124" s="217">
        <v>38251129</v>
      </c>
      <c r="BX124" s="217">
        <v>41645980</v>
      </c>
      <c r="BY124" s="217">
        <v>36599955</v>
      </c>
      <c r="BZ124" s="217">
        <v>38609738</v>
      </c>
      <c r="CA124" s="217">
        <v>43343347</v>
      </c>
      <c r="CB124" s="217">
        <v>30716596</v>
      </c>
      <c r="CC124" s="217">
        <v>37820984</v>
      </c>
      <c r="CD124" s="217">
        <v>36620432</v>
      </c>
      <c r="CE124" s="217">
        <v>32515206</v>
      </c>
      <c r="CF124" s="217">
        <v>36998855</v>
      </c>
      <c r="CG124" s="218">
        <v>38228593</v>
      </c>
      <c r="CH124" s="216">
        <v>23582900</v>
      </c>
      <c r="CI124" s="217">
        <v>28068963</v>
      </c>
      <c r="CJ124" s="217">
        <v>31931182</v>
      </c>
      <c r="CK124" s="217">
        <v>34359256</v>
      </c>
      <c r="CL124" s="217">
        <v>39409361</v>
      </c>
      <c r="CM124" s="217">
        <v>40681793</v>
      </c>
      <c r="CN124" s="217">
        <v>35694348</v>
      </c>
      <c r="CO124" s="217">
        <v>39794383</v>
      </c>
      <c r="CP124" s="217">
        <v>45847010</v>
      </c>
      <c r="CQ124" s="217">
        <v>46161004</v>
      </c>
      <c r="CR124" s="217">
        <v>50760412</v>
      </c>
      <c r="CS124" s="218">
        <v>52771378</v>
      </c>
      <c r="CT124" s="216">
        <v>33977769</v>
      </c>
      <c r="CU124" s="217">
        <v>38897503</v>
      </c>
      <c r="CV124" s="217">
        <v>42308583</v>
      </c>
      <c r="CW124" s="217">
        <v>39038054</v>
      </c>
      <c r="CX124" s="217">
        <v>45088920</v>
      </c>
      <c r="CY124" s="217">
        <v>46412312</v>
      </c>
      <c r="CZ124" s="217">
        <v>35468953</v>
      </c>
      <c r="DA124" s="217">
        <v>38711302</v>
      </c>
      <c r="DB124" s="217">
        <v>39351349</v>
      </c>
      <c r="DC124" s="217">
        <v>39287526</v>
      </c>
      <c r="DD124" s="217">
        <v>40390820</v>
      </c>
      <c r="DE124" s="220">
        <v>41467834</v>
      </c>
      <c r="DF124" s="216">
        <v>28342827</v>
      </c>
      <c r="DG124" s="217">
        <v>32901673</v>
      </c>
      <c r="DH124" s="217">
        <v>35083638</v>
      </c>
      <c r="DI124" s="217">
        <v>34571178</v>
      </c>
      <c r="DJ124" s="217">
        <v>36689943</v>
      </c>
      <c r="DK124" s="217">
        <v>41068537</v>
      </c>
      <c r="DL124" s="217">
        <v>35836273</v>
      </c>
      <c r="DM124" s="217">
        <v>38931902</v>
      </c>
      <c r="DN124" s="217">
        <v>42244924</v>
      </c>
      <c r="DO124" s="217">
        <v>39767565</v>
      </c>
      <c r="DP124" s="217">
        <v>41133026</v>
      </c>
      <c r="DQ124" s="217">
        <v>43119444</v>
      </c>
      <c r="DR124" s="216">
        <v>33678764</v>
      </c>
      <c r="DS124" s="217">
        <v>36341104</v>
      </c>
      <c r="DT124" s="217">
        <v>41530176</v>
      </c>
      <c r="DU124" s="217">
        <v>38765324</v>
      </c>
      <c r="DV124" s="217">
        <v>43860164</v>
      </c>
      <c r="DW124" s="217">
        <v>45105242</v>
      </c>
      <c r="DX124" s="217">
        <v>41350888</v>
      </c>
      <c r="DY124" s="217">
        <v>42390537</v>
      </c>
      <c r="DZ124" s="217">
        <v>45947334</v>
      </c>
      <c r="EA124" s="217">
        <v>37468802</v>
      </c>
      <c r="EB124" s="217">
        <v>31993828</v>
      </c>
      <c r="EC124" s="217">
        <v>38502257</v>
      </c>
      <c r="ED124" s="221">
        <v>29069804</v>
      </c>
      <c r="EE124" s="222">
        <v>31250652</v>
      </c>
      <c r="EF124" s="222">
        <v>34775666</v>
      </c>
      <c r="EG124" s="222">
        <v>33515555</v>
      </c>
      <c r="EH124" s="222">
        <v>36756529</v>
      </c>
      <c r="EI124" s="222">
        <v>39844167</v>
      </c>
      <c r="EJ124" s="222">
        <v>34649564</v>
      </c>
      <c r="EK124" s="222">
        <v>35449054</v>
      </c>
      <c r="EL124" s="222">
        <v>38785732</v>
      </c>
      <c r="EM124" s="222">
        <v>36090538</v>
      </c>
      <c r="EN124" s="222">
        <v>38212431</v>
      </c>
      <c r="EO124" s="222">
        <v>40034363</v>
      </c>
      <c r="EP124" s="221">
        <v>29742346.199999999</v>
      </c>
      <c r="EQ124" s="222">
        <v>34098810.199999996</v>
      </c>
      <c r="ER124" s="222">
        <v>37922456.200000003</v>
      </c>
      <c r="ES124" s="222">
        <v>37791845.200000003</v>
      </c>
      <c r="ET124" s="222">
        <v>40834415.200000003</v>
      </c>
      <c r="EU124" s="222">
        <v>44355735</v>
      </c>
      <c r="EV124" s="222">
        <v>37237673.800000004</v>
      </c>
      <c r="EW124" s="222">
        <v>45811255.600000001</v>
      </c>
      <c r="EX124" s="222">
        <v>52773566</v>
      </c>
      <c r="EY124" s="222">
        <v>50740667.599999994</v>
      </c>
      <c r="EZ124" s="222">
        <v>55450818.200000003</v>
      </c>
      <c r="FA124" s="222">
        <v>58208724.600000001</v>
      </c>
      <c r="FB124" s="222">
        <v>52357318.600000001</v>
      </c>
      <c r="FC124" s="222">
        <v>53772047.600000001</v>
      </c>
      <c r="FD124" s="222">
        <v>57427345.599999994</v>
      </c>
      <c r="FE124" s="222">
        <v>50895256.399999999</v>
      </c>
      <c r="FF124" s="222">
        <v>51988796.199999996</v>
      </c>
      <c r="FG124" s="222">
        <v>55921605.600000001</v>
      </c>
      <c r="FH124" s="222">
        <v>48650275.200000003</v>
      </c>
      <c r="FI124" s="222">
        <v>52675336</v>
      </c>
      <c r="FJ124" s="222">
        <v>52732128</v>
      </c>
      <c r="FK124" s="222">
        <v>42955276.799999997</v>
      </c>
      <c r="FL124" s="222">
        <v>44414585.799999997</v>
      </c>
      <c r="FM124" s="222">
        <v>45189123</v>
      </c>
      <c r="FN124" s="222">
        <v>37086345.200000003</v>
      </c>
      <c r="FO124" s="222">
        <v>42683710</v>
      </c>
      <c r="FP124" s="222">
        <v>45967887.399999999</v>
      </c>
      <c r="FQ124" s="222">
        <v>48624955.600000001</v>
      </c>
      <c r="FR124" s="222">
        <v>56894042.800000004</v>
      </c>
      <c r="FS124" s="222">
        <v>65627406.400000006</v>
      </c>
      <c r="FT124" s="222">
        <v>66739796.200000003</v>
      </c>
      <c r="FU124" s="222">
        <v>66529141.600000001</v>
      </c>
      <c r="FV124" s="222">
        <v>67945069.599999994</v>
      </c>
      <c r="FW124" s="222">
        <v>80004254.400000006</v>
      </c>
      <c r="FX124" s="222">
        <v>100552783</v>
      </c>
      <c r="FY124" s="222">
        <v>100639858</v>
      </c>
      <c r="FZ124" s="222">
        <v>63574680.600000001</v>
      </c>
      <c r="GA124" s="222">
        <v>67541364.200000003</v>
      </c>
      <c r="GB124" s="222">
        <v>68192780.799999997</v>
      </c>
      <c r="GC124" s="222">
        <v>59478038</v>
      </c>
      <c r="GD124" s="222">
        <v>66577115.600000001</v>
      </c>
      <c r="GE124" s="222">
        <v>73758699.599999994</v>
      </c>
      <c r="GF124" s="222">
        <v>60709189.399999999</v>
      </c>
      <c r="GG124" s="222">
        <v>63329535.399999999</v>
      </c>
      <c r="GH124" s="222">
        <v>70781919</v>
      </c>
      <c r="GI124" s="222">
        <v>75618796.400000006</v>
      </c>
      <c r="GJ124" s="222">
        <v>83286078.200000003</v>
      </c>
      <c r="GK124" s="222">
        <v>91257533.799999997</v>
      </c>
      <c r="GL124" s="222">
        <v>68405055</v>
      </c>
      <c r="GM124" s="222">
        <v>70279385</v>
      </c>
      <c r="GN124" s="222">
        <v>72826516.400000006</v>
      </c>
      <c r="GO124" s="222">
        <v>66385592.600000001</v>
      </c>
      <c r="GP124" s="222">
        <v>73633156</v>
      </c>
      <c r="GQ124" s="222">
        <v>84197304</v>
      </c>
      <c r="GR124" s="222">
        <v>72365162</v>
      </c>
      <c r="GS124" s="222">
        <v>78567870</v>
      </c>
      <c r="GT124" s="222">
        <v>85295074</v>
      </c>
      <c r="GU124" s="222">
        <v>76976773</v>
      </c>
      <c r="GV124" s="222">
        <v>78229740</v>
      </c>
      <c r="GW124" s="222">
        <v>81792404</v>
      </c>
      <c r="GX124" s="222">
        <v>51875433</v>
      </c>
      <c r="GY124" s="222">
        <v>55378582</v>
      </c>
      <c r="GZ124" s="222">
        <v>60210826</v>
      </c>
      <c r="HA124" s="222">
        <v>55387552</v>
      </c>
      <c r="HB124" s="222">
        <v>58690062</v>
      </c>
      <c r="HC124" s="222">
        <v>60768510</v>
      </c>
      <c r="HD124" s="222">
        <v>42863812</v>
      </c>
      <c r="HE124" s="222">
        <v>46748837</v>
      </c>
      <c r="HF124" s="222">
        <v>52911342</v>
      </c>
      <c r="HG124" s="222">
        <v>50583850</v>
      </c>
      <c r="HH124" s="222">
        <v>53928892</v>
      </c>
      <c r="HI124" s="222">
        <v>56908690</v>
      </c>
      <c r="HJ124" s="222">
        <v>59903851</v>
      </c>
      <c r="HK124" s="222">
        <v>68480262</v>
      </c>
      <c r="HL124" s="222">
        <v>78812101</v>
      </c>
      <c r="HM124" s="222">
        <v>86605544</v>
      </c>
      <c r="HN124" s="222">
        <v>96496938</v>
      </c>
      <c r="HO124" s="222">
        <v>111181182</v>
      </c>
      <c r="HP124" s="222">
        <v>97014229</v>
      </c>
      <c r="HQ124" s="222">
        <v>100595645</v>
      </c>
      <c r="HR124" s="222">
        <v>104199145</v>
      </c>
      <c r="HS124" s="222">
        <v>97669828</v>
      </c>
      <c r="HT124" s="222">
        <v>106670595</v>
      </c>
      <c r="HU124" s="222">
        <v>115316438</v>
      </c>
      <c r="HV124" s="222">
        <v>82335267</v>
      </c>
      <c r="HW124" s="222">
        <v>102642459</v>
      </c>
    </row>
    <row r="125" spans="1:231">
      <c r="A125" s="415" t="s">
        <v>315</v>
      </c>
      <c r="B125" s="136"/>
      <c r="C125" s="136"/>
      <c r="D125" s="136"/>
      <c r="E125" s="136"/>
      <c r="F125" s="136"/>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6"/>
      <c r="AL125" s="136"/>
      <c r="CJ125" s="111"/>
      <c r="CK125" s="111"/>
      <c r="CW125" s="113"/>
      <c r="CX125" s="113"/>
      <c r="CY125" s="113"/>
      <c r="CZ125" s="113"/>
      <c r="DA125" s="113"/>
      <c r="DB125" s="113"/>
      <c r="DP125" s="111"/>
      <c r="EO125" s="251"/>
      <c r="EP125" s="251"/>
    </row>
    <row r="126" spans="1:231">
      <c r="A126" s="446" t="s">
        <v>407</v>
      </c>
      <c r="B126" s="136"/>
      <c r="C126" s="136"/>
      <c r="D126" s="136"/>
      <c r="E126" s="136"/>
      <c r="F126" s="136"/>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c r="AC126" s="136"/>
      <c r="AD126" s="136"/>
      <c r="AE126" s="136"/>
      <c r="AF126" s="136"/>
      <c r="AG126" s="136"/>
      <c r="AH126" s="136"/>
      <c r="AI126" s="136"/>
      <c r="AJ126" s="136"/>
      <c r="AK126" s="136"/>
      <c r="AL126" s="136"/>
      <c r="CJ126" s="111"/>
      <c r="CK126" s="111"/>
      <c r="CW126" s="113"/>
      <c r="CX126" s="113"/>
      <c r="CY126" s="113"/>
      <c r="CZ126" s="113"/>
      <c r="DA126" s="113"/>
      <c r="DB126" s="113"/>
      <c r="DP126" s="111"/>
      <c r="EO126" s="251"/>
      <c r="EP126" s="251"/>
    </row>
    <row r="127" spans="1:231">
      <c r="A127" s="415" t="s">
        <v>410</v>
      </c>
      <c r="B127" s="136"/>
      <c r="C127" s="136"/>
      <c r="D127" s="136"/>
      <c r="E127" s="136"/>
      <c r="F127" s="136"/>
      <c r="G127" s="136"/>
      <c r="H127" s="136"/>
      <c r="I127" s="136"/>
      <c r="J127" s="136"/>
      <c r="K127" s="136"/>
      <c r="L127" s="136"/>
      <c r="M127" s="136"/>
      <c r="N127" s="136"/>
      <c r="O127" s="136"/>
      <c r="P127" s="136"/>
      <c r="Q127" s="136"/>
      <c r="R127" s="136"/>
      <c r="S127" s="136"/>
      <c r="T127" s="136"/>
      <c r="U127" s="136"/>
      <c r="V127" s="136"/>
      <c r="W127" s="136"/>
      <c r="X127" s="136"/>
      <c r="Y127" s="136"/>
      <c r="Z127" s="136"/>
      <c r="AA127" s="136"/>
      <c r="AB127" s="136"/>
      <c r="AC127" s="136"/>
      <c r="AD127" s="136"/>
      <c r="AE127" s="136"/>
      <c r="AF127" s="136"/>
      <c r="AG127" s="136"/>
      <c r="AH127" s="136"/>
      <c r="AI127" s="136"/>
      <c r="AJ127" s="136"/>
      <c r="AK127" s="136"/>
      <c r="AL127" s="136"/>
      <c r="CJ127" s="111"/>
      <c r="CK127" s="111"/>
      <c r="CW127" s="113"/>
      <c r="CX127" s="113"/>
      <c r="CY127" s="113"/>
      <c r="CZ127" s="113"/>
      <c r="DA127" s="113"/>
      <c r="DB127" s="113"/>
      <c r="DP127" s="111"/>
      <c r="EO127" s="251"/>
      <c r="EP127" s="251"/>
    </row>
    <row r="128" spans="1:231">
      <c r="A128" s="415" t="s">
        <v>435</v>
      </c>
      <c r="B128" s="136"/>
      <c r="C128" s="136"/>
      <c r="D128" s="136"/>
      <c r="E128" s="136"/>
      <c r="F128" s="136"/>
      <c r="G128" s="136"/>
      <c r="H128" s="136"/>
      <c r="I128" s="136"/>
      <c r="J128" s="136"/>
      <c r="K128" s="136"/>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36"/>
      <c r="AH128" s="136"/>
      <c r="AI128" s="136"/>
      <c r="AJ128" s="136"/>
      <c r="AK128" s="136"/>
      <c r="AL128" s="136"/>
      <c r="CJ128" s="111"/>
      <c r="CK128" s="111"/>
      <c r="CW128" s="113"/>
      <c r="CX128" s="113"/>
      <c r="CY128" s="113"/>
      <c r="CZ128" s="113"/>
      <c r="DA128" s="113"/>
      <c r="DB128" s="113"/>
      <c r="DP128" s="111"/>
      <c r="EO128" s="251"/>
      <c r="EP128" s="251"/>
    </row>
    <row r="129" spans="1:231" ht="12.75" customHeight="1">
      <c r="A129" s="529" t="s">
        <v>459</v>
      </c>
      <c r="B129" s="410"/>
      <c r="C129" s="410"/>
    </row>
    <row r="130" spans="1:231" ht="12.75" customHeight="1">
      <c r="B130" s="410"/>
      <c r="C130" s="410"/>
    </row>
    <row r="131" spans="1:231" ht="15.5">
      <c r="A131" s="411" t="s">
        <v>295</v>
      </c>
    </row>
    <row r="132" spans="1:231">
      <c r="A132" s="438" t="s">
        <v>327</v>
      </c>
      <c r="B132" s="227">
        <v>38353</v>
      </c>
      <c r="C132" s="227">
        <v>38384</v>
      </c>
      <c r="D132" s="227">
        <v>38412</v>
      </c>
      <c r="E132" s="227">
        <v>38443</v>
      </c>
      <c r="F132" s="227">
        <v>38473</v>
      </c>
      <c r="G132" s="227">
        <v>38504</v>
      </c>
      <c r="H132" s="227">
        <v>38534</v>
      </c>
      <c r="I132" s="227">
        <v>38565</v>
      </c>
      <c r="J132" s="227">
        <v>38596</v>
      </c>
      <c r="K132" s="227">
        <v>38626</v>
      </c>
      <c r="L132" s="227">
        <v>38657</v>
      </c>
      <c r="M132" s="227">
        <v>38687</v>
      </c>
      <c r="N132" s="227">
        <v>38718</v>
      </c>
      <c r="O132" s="227">
        <v>38749</v>
      </c>
      <c r="P132" s="227">
        <v>38777</v>
      </c>
      <c r="Q132" s="227">
        <v>38808</v>
      </c>
      <c r="R132" s="227">
        <v>38838</v>
      </c>
      <c r="S132" s="227">
        <v>38869</v>
      </c>
      <c r="T132" s="227">
        <v>38899</v>
      </c>
      <c r="U132" s="227">
        <v>38930</v>
      </c>
      <c r="V132" s="227">
        <v>38961</v>
      </c>
      <c r="W132" s="227">
        <v>38991</v>
      </c>
      <c r="X132" s="227">
        <v>39022</v>
      </c>
      <c r="Y132" s="227">
        <v>39052</v>
      </c>
      <c r="Z132" s="227">
        <v>39083</v>
      </c>
      <c r="AA132" s="227">
        <v>39114</v>
      </c>
      <c r="AB132" s="227">
        <v>39142</v>
      </c>
      <c r="AC132" s="227">
        <v>39173</v>
      </c>
      <c r="AD132" s="227">
        <v>39203</v>
      </c>
      <c r="AE132" s="227">
        <v>39234</v>
      </c>
      <c r="AF132" s="227">
        <v>39264</v>
      </c>
      <c r="AG132" s="227">
        <v>39295</v>
      </c>
      <c r="AH132" s="227">
        <v>39326</v>
      </c>
      <c r="AI132" s="227">
        <v>39356</v>
      </c>
      <c r="AJ132" s="227">
        <v>39387</v>
      </c>
      <c r="AK132" s="227">
        <v>39417</v>
      </c>
      <c r="AL132" s="227">
        <v>39448</v>
      </c>
      <c r="AM132" s="227">
        <v>39479</v>
      </c>
      <c r="AN132" s="227">
        <v>39508</v>
      </c>
      <c r="AO132" s="227">
        <v>39539</v>
      </c>
      <c r="AP132" s="227">
        <v>39569</v>
      </c>
      <c r="AQ132" s="227">
        <v>39600</v>
      </c>
      <c r="AR132" s="227">
        <v>39630</v>
      </c>
      <c r="AS132" s="227">
        <v>39661</v>
      </c>
      <c r="AT132" s="227">
        <v>39692</v>
      </c>
      <c r="AU132" s="227">
        <v>39722</v>
      </c>
      <c r="AV132" s="227">
        <v>39753</v>
      </c>
      <c r="AW132" s="227">
        <v>39783</v>
      </c>
      <c r="AX132" s="227">
        <v>39814</v>
      </c>
      <c r="AY132" s="227">
        <v>39845</v>
      </c>
      <c r="AZ132" s="227">
        <v>39873</v>
      </c>
      <c r="BA132" s="227">
        <v>39904</v>
      </c>
      <c r="BB132" s="227">
        <v>39934</v>
      </c>
      <c r="BC132" s="227">
        <v>39965</v>
      </c>
      <c r="BD132" s="227">
        <v>39995</v>
      </c>
      <c r="BE132" s="227">
        <v>40026</v>
      </c>
      <c r="BF132" s="227">
        <v>40057</v>
      </c>
      <c r="BG132" s="227">
        <v>40087</v>
      </c>
      <c r="BH132" s="227">
        <v>40118</v>
      </c>
      <c r="BI132" s="227">
        <v>40148</v>
      </c>
      <c r="BJ132" s="226">
        <v>40179</v>
      </c>
      <c r="BK132" s="227">
        <v>40210</v>
      </c>
      <c r="BL132" s="227">
        <v>40238</v>
      </c>
      <c r="BM132" s="227">
        <v>40269</v>
      </c>
      <c r="BN132" s="227">
        <v>40299</v>
      </c>
      <c r="BO132" s="227">
        <v>40330</v>
      </c>
      <c r="BP132" s="227">
        <v>40360</v>
      </c>
      <c r="BQ132" s="227">
        <v>40391</v>
      </c>
      <c r="BR132" s="227">
        <v>40422</v>
      </c>
      <c r="BS132" s="227">
        <v>40452</v>
      </c>
      <c r="BT132" s="227">
        <v>40483</v>
      </c>
      <c r="BU132" s="228">
        <v>40513</v>
      </c>
      <c r="BV132" s="226">
        <v>40544</v>
      </c>
      <c r="BW132" s="227">
        <v>40575</v>
      </c>
      <c r="BX132" s="227">
        <v>40603</v>
      </c>
      <c r="BY132" s="227">
        <v>40634</v>
      </c>
      <c r="BZ132" s="227">
        <v>40664</v>
      </c>
      <c r="CA132" s="227">
        <v>40695</v>
      </c>
      <c r="CB132" s="227">
        <v>40725</v>
      </c>
      <c r="CC132" s="227">
        <v>40756</v>
      </c>
      <c r="CD132" s="227">
        <v>40787</v>
      </c>
      <c r="CE132" s="227">
        <v>40817</v>
      </c>
      <c r="CF132" s="227">
        <v>40848</v>
      </c>
      <c r="CG132" s="228">
        <v>40878</v>
      </c>
      <c r="CH132" s="226">
        <v>40909</v>
      </c>
      <c r="CI132" s="227">
        <v>40940</v>
      </c>
      <c r="CJ132" s="227">
        <v>40969</v>
      </c>
      <c r="CK132" s="227">
        <v>41000</v>
      </c>
      <c r="CL132" s="227">
        <v>41030</v>
      </c>
      <c r="CM132" s="227">
        <v>41061</v>
      </c>
      <c r="CN132" s="227">
        <v>41091</v>
      </c>
      <c r="CO132" s="227">
        <v>41122</v>
      </c>
      <c r="CP132" s="227">
        <v>41153</v>
      </c>
      <c r="CQ132" s="227">
        <v>41183</v>
      </c>
      <c r="CR132" s="227">
        <v>41214</v>
      </c>
      <c r="CS132" s="228">
        <v>41244</v>
      </c>
      <c r="CT132" s="226">
        <v>41275</v>
      </c>
      <c r="CU132" s="227">
        <v>41306</v>
      </c>
      <c r="CV132" s="227">
        <v>41334</v>
      </c>
      <c r="CW132" s="227">
        <v>41365</v>
      </c>
      <c r="CX132" s="227">
        <v>41395</v>
      </c>
      <c r="CY132" s="227">
        <v>41426</v>
      </c>
      <c r="CZ132" s="227">
        <v>41456</v>
      </c>
      <c r="DA132" s="227">
        <v>41487</v>
      </c>
      <c r="DB132" s="227">
        <v>41518</v>
      </c>
      <c r="DC132" s="227">
        <v>41548</v>
      </c>
      <c r="DD132" s="227">
        <v>41579</v>
      </c>
      <c r="DE132" s="228">
        <v>41609</v>
      </c>
      <c r="DF132" s="226">
        <v>41640</v>
      </c>
      <c r="DG132" s="227">
        <v>41671</v>
      </c>
      <c r="DH132" s="227">
        <v>41699</v>
      </c>
      <c r="DI132" s="227">
        <v>41730</v>
      </c>
      <c r="DJ132" s="227">
        <v>41760</v>
      </c>
      <c r="DK132" s="227">
        <v>41791</v>
      </c>
      <c r="DL132" s="227">
        <v>41821</v>
      </c>
      <c r="DM132" s="227">
        <v>41852</v>
      </c>
      <c r="DN132" s="227">
        <v>41883</v>
      </c>
      <c r="DO132" s="227">
        <v>41913</v>
      </c>
      <c r="DP132" s="227">
        <v>41944</v>
      </c>
      <c r="DQ132" s="227">
        <v>41974</v>
      </c>
      <c r="DR132" s="226">
        <v>42005</v>
      </c>
      <c r="DS132" s="227">
        <v>42036</v>
      </c>
      <c r="DT132" s="227">
        <v>42064</v>
      </c>
      <c r="DU132" s="227">
        <v>42095</v>
      </c>
      <c r="DV132" s="227">
        <v>42125</v>
      </c>
      <c r="DW132" s="227">
        <v>42156</v>
      </c>
      <c r="DX132" s="227">
        <v>42186</v>
      </c>
      <c r="DY132" s="227">
        <v>42217</v>
      </c>
      <c r="DZ132" s="227">
        <v>42248</v>
      </c>
      <c r="EA132" s="227">
        <v>42278</v>
      </c>
      <c r="EB132" s="227">
        <v>42309</v>
      </c>
      <c r="EC132" s="227">
        <v>42339</v>
      </c>
      <c r="ED132" s="226">
        <v>42370</v>
      </c>
      <c r="EE132" s="227">
        <v>42401</v>
      </c>
      <c r="EF132" s="227">
        <v>42430</v>
      </c>
      <c r="EG132" s="227">
        <v>42461</v>
      </c>
      <c r="EH132" s="227">
        <v>42491</v>
      </c>
      <c r="EI132" s="227">
        <v>42522</v>
      </c>
      <c r="EJ132" s="227">
        <v>42552</v>
      </c>
      <c r="EK132" s="227">
        <v>42583</v>
      </c>
      <c r="EL132" s="227">
        <v>42614</v>
      </c>
      <c r="EM132" s="227">
        <v>42644</v>
      </c>
      <c r="EN132" s="227">
        <v>42675</v>
      </c>
      <c r="EO132" s="229">
        <v>42705</v>
      </c>
      <c r="EP132" s="230">
        <v>42736</v>
      </c>
      <c r="EQ132" s="227">
        <v>42767</v>
      </c>
      <c r="ER132" s="227">
        <v>42795</v>
      </c>
      <c r="ES132" s="227">
        <v>42826</v>
      </c>
      <c r="ET132" s="227">
        <v>42856</v>
      </c>
      <c r="EU132" s="227">
        <v>42887</v>
      </c>
      <c r="EV132" s="227">
        <v>42917</v>
      </c>
      <c r="EW132" s="227">
        <v>42948</v>
      </c>
      <c r="EX132" s="227">
        <v>42979</v>
      </c>
      <c r="EY132" s="227">
        <v>43009</v>
      </c>
      <c r="EZ132" s="227">
        <v>43040</v>
      </c>
      <c r="FA132" s="227">
        <v>43070</v>
      </c>
      <c r="FB132" s="227">
        <v>43101</v>
      </c>
      <c r="FC132" s="227">
        <v>43132</v>
      </c>
      <c r="FD132" s="227">
        <v>43160</v>
      </c>
      <c r="FE132" s="227">
        <v>43191</v>
      </c>
      <c r="FF132" s="227">
        <v>43221</v>
      </c>
      <c r="FG132" s="227">
        <v>43252</v>
      </c>
      <c r="FH132" s="227">
        <v>43282</v>
      </c>
      <c r="FI132" s="227">
        <v>43313</v>
      </c>
      <c r="FJ132" s="227">
        <v>43344</v>
      </c>
      <c r="FK132" s="227">
        <v>43374</v>
      </c>
      <c r="FL132" s="271">
        <v>43405</v>
      </c>
      <c r="FM132" s="271">
        <v>43435</v>
      </c>
      <c r="FN132" s="271">
        <v>43466</v>
      </c>
      <c r="FO132" s="271">
        <v>43497</v>
      </c>
      <c r="FP132" s="271">
        <v>43525</v>
      </c>
      <c r="FQ132" s="271">
        <v>43556</v>
      </c>
      <c r="FR132" s="271">
        <v>43586</v>
      </c>
      <c r="FS132" s="271">
        <v>43617</v>
      </c>
      <c r="FT132" s="271">
        <v>43647</v>
      </c>
      <c r="FU132" s="271">
        <v>43678</v>
      </c>
      <c r="FV132" s="271">
        <v>43709</v>
      </c>
      <c r="FW132" s="271">
        <v>43739</v>
      </c>
      <c r="FX132" s="271">
        <v>43770</v>
      </c>
      <c r="FY132" s="271">
        <v>43800</v>
      </c>
      <c r="FZ132" s="271">
        <v>43831</v>
      </c>
      <c r="GA132" s="271">
        <v>43862</v>
      </c>
      <c r="GB132" s="271">
        <v>43891</v>
      </c>
      <c r="GC132" s="271">
        <v>43922</v>
      </c>
      <c r="GD132" s="271">
        <v>43952</v>
      </c>
      <c r="GE132" s="271">
        <v>43983</v>
      </c>
      <c r="GF132" s="271">
        <v>44013</v>
      </c>
      <c r="GG132" s="271">
        <v>44044</v>
      </c>
      <c r="GH132" s="271">
        <v>44075</v>
      </c>
      <c r="GI132" s="271">
        <v>44105</v>
      </c>
      <c r="GJ132" s="271">
        <v>44136</v>
      </c>
      <c r="GK132" s="271">
        <v>44166</v>
      </c>
      <c r="GL132" s="519" t="s">
        <v>461</v>
      </c>
      <c r="GM132" s="519" t="s">
        <v>462</v>
      </c>
      <c r="GN132" s="271" t="s">
        <v>460</v>
      </c>
      <c r="GO132" s="271" t="s">
        <v>463</v>
      </c>
      <c r="GP132" s="271" t="s">
        <v>464</v>
      </c>
      <c r="GQ132" s="271">
        <v>44348</v>
      </c>
      <c r="GR132" s="271">
        <v>44378</v>
      </c>
      <c r="GS132" s="271">
        <v>44409</v>
      </c>
      <c r="GT132" s="271">
        <v>44440</v>
      </c>
      <c r="GU132" s="271">
        <v>44470</v>
      </c>
      <c r="GV132" s="271">
        <v>44501</v>
      </c>
      <c r="GW132" s="271">
        <v>44531</v>
      </c>
      <c r="GX132" s="271">
        <v>44562</v>
      </c>
      <c r="GY132" s="271">
        <v>44593</v>
      </c>
      <c r="GZ132" s="271">
        <v>44621</v>
      </c>
      <c r="HA132" s="271">
        <v>44652</v>
      </c>
      <c r="HB132" s="271">
        <v>44682</v>
      </c>
      <c r="HC132" s="271">
        <v>44713</v>
      </c>
      <c r="HD132" s="271">
        <v>44743</v>
      </c>
      <c r="HE132" s="271">
        <v>44774</v>
      </c>
      <c r="HF132" s="271">
        <v>44805</v>
      </c>
      <c r="HG132" s="271">
        <v>44835</v>
      </c>
      <c r="HH132" s="271">
        <f>HH$11</f>
        <v>44866</v>
      </c>
      <c r="HI132" s="271">
        <f>HI$11</f>
        <v>44896</v>
      </c>
      <c r="HJ132" s="271">
        <f>HJ$11</f>
        <v>44927</v>
      </c>
      <c r="HK132" s="271" t="s">
        <v>511</v>
      </c>
      <c r="HL132" s="271">
        <f t="shared" ref="HL132:HW132" si="9">HL$11</f>
        <v>44986</v>
      </c>
      <c r="HM132" s="271">
        <f t="shared" si="9"/>
        <v>45017</v>
      </c>
      <c r="HN132" s="271">
        <f t="shared" si="9"/>
        <v>45047</v>
      </c>
      <c r="HO132" s="271">
        <f t="shared" si="9"/>
        <v>45078</v>
      </c>
      <c r="HP132" s="271">
        <f t="shared" si="9"/>
        <v>45108</v>
      </c>
      <c r="HQ132" s="271">
        <f t="shared" si="9"/>
        <v>45139</v>
      </c>
      <c r="HR132" s="271">
        <f t="shared" si="9"/>
        <v>45170</v>
      </c>
      <c r="HS132" s="271">
        <f t="shared" si="9"/>
        <v>45200</v>
      </c>
      <c r="HT132" s="271">
        <f t="shared" si="9"/>
        <v>45231</v>
      </c>
      <c r="HU132" s="271">
        <f t="shared" si="9"/>
        <v>45261</v>
      </c>
      <c r="HV132" s="271">
        <f t="shared" si="9"/>
        <v>45292</v>
      </c>
      <c r="HW132" s="271">
        <f t="shared" si="9"/>
        <v>45323</v>
      </c>
    </row>
    <row r="133" spans="1:231">
      <c r="A133" s="39" t="s">
        <v>437</v>
      </c>
      <c r="B133" s="290"/>
      <c r="C133" s="290"/>
      <c r="D133" s="290"/>
      <c r="E133" s="290"/>
      <c r="F133" s="290"/>
      <c r="G133" s="290"/>
      <c r="H133" s="290"/>
      <c r="I133" s="290"/>
      <c r="J133" s="290"/>
      <c r="K133" s="290"/>
      <c r="L133" s="290"/>
      <c r="M133" s="290"/>
      <c r="N133" s="290"/>
      <c r="O133" s="290"/>
      <c r="P133" s="290"/>
      <c r="Q133" s="290"/>
      <c r="R133" s="290"/>
      <c r="S133" s="290"/>
      <c r="T133" s="290"/>
      <c r="U133" s="290"/>
      <c r="V133" s="290"/>
      <c r="W133" s="290"/>
      <c r="X133" s="290"/>
      <c r="Y133" s="290"/>
      <c r="Z133" s="290"/>
      <c r="AA133" s="290"/>
      <c r="AB133" s="290"/>
      <c r="AC133" s="290"/>
      <c r="AD133" s="290"/>
      <c r="AE133" s="290"/>
      <c r="AF133" s="290"/>
      <c r="AG133" s="290"/>
      <c r="AH133" s="290"/>
      <c r="AI133" s="290"/>
      <c r="AJ133" s="290"/>
      <c r="AK133" s="290"/>
      <c r="AL133" s="290"/>
      <c r="AM133" s="290"/>
      <c r="AN133" s="290"/>
      <c r="AO133" s="290"/>
      <c r="AP133" s="290"/>
      <c r="AQ133" s="290"/>
      <c r="AR133" s="290"/>
      <c r="AS133" s="290"/>
      <c r="AT133" s="290"/>
      <c r="AU133" s="290"/>
      <c r="AV133" s="290"/>
      <c r="AW133" s="290"/>
      <c r="AX133" s="290">
        <v>0.13857142857142857</v>
      </c>
      <c r="AY133" s="290">
        <v>0.15305555555555556</v>
      </c>
      <c r="AZ133" s="290">
        <v>10.876818181818182</v>
      </c>
      <c r="BA133" s="290">
        <v>13.807499999999999</v>
      </c>
      <c r="BB133" s="290">
        <v>22.545500000000001</v>
      </c>
      <c r="BC133" s="290">
        <v>22.788809523809523</v>
      </c>
      <c r="BD133" s="290">
        <v>31.232500000000002</v>
      </c>
      <c r="BE133" s="290">
        <v>46.323333333333331</v>
      </c>
      <c r="BF133" s="290">
        <v>45</v>
      </c>
      <c r="BG133" s="290">
        <v>63.813761904761911</v>
      </c>
      <c r="BH133" s="290">
        <v>46.102631578947403</v>
      </c>
      <c r="BI133" s="290">
        <v>37.832000000000001</v>
      </c>
      <c r="BJ133" s="290">
        <v>42.556052631578901</v>
      </c>
      <c r="BK133" s="290">
        <v>78.453333333333305</v>
      </c>
      <c r="BL133" s="290">
        <v>82.548043478260865</v>
      </c>
      <c r="BM133" s="290">
        <v>118.41475</v>
      </c>
      <c r="BN133" s="290">
        <v>225.92857142857142</v>
      </c>
      <c r="BO133" s="290">
        <v>118.29209523809524</v>
      </c>
      <c r="BP133" s="290">
        <v>91.827619047619052</v>
      </c>
      <c r="BQ133" s="290">
        <v>73.180227272727294</v>
      </c>
      <c r="BR133" s="290">
        <v>58.4188571428571</v>
      </c>
      <c r="BS133" s="290">
        <v>75.054749999999999</v>
      </c>
      <c r="BT133" s="290">
        <v>88.50685</v>
      </c>
      <c r="BU133" s="290">
        <v>68.826095238095235</v>
      </c>
      <c r="BV133" s="290">
        <v>64.968400000000003</v>
      </c>
      <c r="BW133" s="290">
        <v>65.251400000000004</v>
      </c>
      <c r="BX133" s="290">
        <v>67.416727272727286</v>
      </c>
      <c r="BY133" s="290">
        <v>81.826052631578946</v>
      </c>
      <c r="BZ133" s="290">
        <v>118.1790909090909</v>
      </c>
      <c r="CA133" s="290">
        <v>100.703095238095</v>
      </c>
      <c r="CB133" s="290">
        <v>126.3795238095238</v>
      </c>
      <c r="CC133" s="290">
        <v>161.76478260869564</v>
      </c>
      <c r="CD133" s="290">
        <v>155.47309523809523</v>
      </c>
      <c r="CE133" s="290">
        <v>152.61699999999999</v>
      </c>
      <c r="CF133" s="290">
        <v>124.20225000000001</v>
      </c>
      <c r="CG133" s="290">
        <v>84.779285714285706</v>
      </c>
      <c r="CH133" s="290">
        <v>87.761190476190478</v>
      </c>
      <c r="CI133" s="290">
        <v>141.3602105263158</v>
      </c>
      <c r="CJ133" s="290">
        <v>159.00222727272725</v>
      </c>
      <c r="CK133" s="290">
        <v>144.32034999999999</v>
      </c>
      <c r="CL133" s="290">
        <v>143.85363636363635</v>
      </c>
      <c r="CM133" s="290">
        <v>116.47125</v>
      </c>
      <c r="CN133" s="290">
        <v>88.686666666666667</v>
      </c>
      <c r="CO133" s="290">
        <v>70.948260869565217</v>
      </c>
      <c r="CP133" s="290">
        <v>60.954473684210527</v>
      </c>
      <c r="CQ133" s="290">
        <v>31.242954545454545</v>
      </c>
      <c r="CR133" s="290">
        <v>53.33868421052631</v>
      </c>
      <c r="CS133" s="290">
        <v>54.509444444444441</v>
      </c>
      <c r="CT133" s="290">
        <v>43.688571428571429</v>
      </c>
      <c r="CU133" s="290">
        <v>49.919444444444444</v>
      </c>
      <c r="CV133" s="290">
        <v>66.531499999999994</v>
      </c>
      <c r="CW133" s="290">
        <v>64.68295454545455</v>
      </c>
      <c r="CX133" s="290">
        <v>70.518809523809523</v>
      </c>
      <c r="CY133" s="290">
        <v>101.67925</v>
      </c>
      <c r="CZ133" s="290">
        <v>82.460909090909084</v>
      </c>
      <c r="DA133" s="290">
        <v>106.65681818181818</v>
      </c>
      <c r="DB133" s="290">
        <v>102.60380952381</v>
      </c>
      <c r="DC133" s="290">
        <v>85.415000000000006</v>
      </c>
      <c r="DD133" s="290">
        <v>99.695526315789479</v>
      </c>
      <c r="DE133" s="290">
        <v>101.84210526315789</v>
      </c>
      <c r="DF133" s="290">
        <v>121.550909090909</v>
      </c>
      <c r="DG133" s="290">
        <v>133.45025000000001</v>
      </c>
      <c r="DH133" s="290">
        <v>125.16526315789474</v>
      </c>
      <c r="DI133" s="290">
        <v>115.30925000000001</v>
      </c>
      <c r="DJ133" s="290">
        <v>90.980714285714285</v>
      </c>
      <c r="DK133" s="290">
        <v>75.591842105263154</v>
      </c>
      <c r="DL133" s="290">
        <v>69.734999999999999</v>
      </c>
      <c r="DM133" s="290">
        <v>112.89690476190476</v>
      </c>
      <c r="DN133" s="290">
        <v>155.89136363636365</v>
      </c>
      <c r="DO133" s="290">
        <v>150.18934782608696</v>
      </c>
      <c r="DP133" s="290">
        <v>100.78447368421052</v>
      </c>
      <c r="DQ133" s="290">
        <v>104.813</v>
      </c>
      <c r="DR133" s="290">
        <v>102.83571428571429</v>
      </c>
      <c r="DS133" s="290">
        <v>128.6588888888889</v>
      </c>
      <c r="DT133" s="290">
        <v>175.12159090909091</v>
      </c>
      <c r="DU133" s="290">
        <v>155.62674999999999</v>
      </c>
      <c r="DV133" s="290">
        <v>151.673</v>
      </c>
      <c r="DW133" s="290">
        <v>133.22690476190476</v>
      </c>
      <c r="DX133" s="290">
        <v>134.55931818181818</v>
      </c>
      <c r="DY133" s="290">
        <v>156.69428571428571</v>
      </c>
      <c r="DZ133" s="290">
        <v>170.47952380952381</v>
      </c>
      <c r="EA133" s="290">
        <v>123.66666666666667</v>
      </c>
      <c r="EB133" s="290">
        <v>114.40789473684211</v>
      </c>
      <c r="EC133" s="290">
        <v>115.18625</v>
      </c>
      <c r="ED133" s="290">
        <v>118.55</v>
      </c>
      <c r="EE133" s="290">
        <v>149.27736842105264</v>
      </c>
      <c r="EF133" s="290">
        <v>162.87340909090909</v>
      </c>
      <c r="EG133" s="290">
        <v>147.6335</v>
      </c>
      <c r="EH133" s="290">
        <v>122.30976190476191</v>
      </c>
      <c r="EI133" s="290">
        <v>140.73590909090908</v>
      </c>
      <c r="EJ133" s="290">
        <v>121.37547619047618</v>
      </c>
      <c r="EK133" s="290">
        <v>141.01413043478263</v>
      </c>
      <c r="EL133" s="290">
        <v>192.12</v>
      </c>
      <c r="EM133" s="290">
        <v>162.6645</v>
      </c>
      <c r="EN133" s="290">
        <v>199.83674999999999</v>
      </c>
      <c r="EO133" s="290">
        <v>132.36666666666665</v>
      </c>
      <c r="EP133" s="290">
        <v>99.522142857142853</v>
      </c>
      <c r="EQ133" s="290">
        <v>126.12111111111111</v>
      </c>
      <c r="ER133" s="290">
        <v>175.02260869565217</v>
      </c>
      <c r="ES133" s="290">
        <v>170.71027777777778</v>
      </c>
      <c r="ET133" s="290">
        <v>188.12181818181818</v>
      </c>
      <c r="EU133" s="290">
        <v>165.97357142857143</v>
      </c>
      <c r="EV133" s="290">
        <v>150.41357142857143</v>
      </c>
      <c r="EW133" s="290">
        <v>161.61326086956521</v>
      </c>
      <c r="EX133" s="290">
        <v>192.43324999999999</v>
      </c>
      <c r="EY133" s="290">
        <v>252.11238095238096</v>
      </c>
      <c r="EZ133" s="290">
        <v>237.38131578947369</v>
      </c>
      <c r="FA133" s="290">
        <v>184.3</v>
      </c>
      <c r="FB133" s="290">
        <v>204.89309523809524</v>
      </c>
      <c r="FC133" s="290">
        <v>265.93</v>
      </c>
      <c r="FD133" s="290">
        <v>233.70142857142858</v>
      </c>
      <c r="FE133" s="290">
        <v>263.46642857142859</v>
      </c>
      <c r="FF133" s="290">
        <v>362.69</v>
      </c>
      <c r="FG133" s="290">
        <v>220.87476190476201</v>
      </c>
      <c r="FH133" s="290">
        <v>157.98738095238096</v>
      </c>
      <c r="FI133" s="290">
        <v>267.38065217391301</v>
      </c>
      <c r="FJ133" s="290">
        <v>238.19657894736844</v>
      </c>
      <c r="FK133" s="290">
        <v>249.37772727272727</v>
      </c>
      <c r="FL133" s="290">
        <v>225.66815789473685</v>
      </c>
      <c r="FM133" s="290">
        <v>193.93722222222223</v>
      </c>
      <c r="FN133" s="290">
        <v>197.36095238095237</v>
      </c>
      <c r="FO133" s="290">
        <v>197.82925</v>
      </c>
      <c r="FP133" s="290">
        <v>277.19105263157894</v>
      </c>
      <c r="FQ133" s="290">
        <v>226.40690476190477</v>
      </c>
      <c r="FR133" s="290">
        <v>290.92431818181819</v>
      </c>
      <c r="FS133" s="290">
        <v>233.31631578947369</v>
      </c>
      <c r="FT133" s="290">
        <v>200.29363636363635</v>
      </c>
      <c r="FU133" s="290">
        <v>333.9204545454545</v>
      </c>
      <c r="FV133" s="290">
        <v>232.54452380952381</v>
      </c>
      <c r="FW133" s="290">
        <v>248.99695652173912</v>
      </c>
      <c r="FX133" s="290">
        <v>261.09289473684208</v>
      </c>
      <c r="FY133" s="290">
        <v>183.93236842105264</v>
      </c>
      <c r="FZ133" s="290">
        <v>240.70568181818183</v>
      </c>
      <c r="GA133" s="290">
        <v>257.74694444444447</v>
      </c>
      <c r="GB133" s="290">
        <v>273.95068181818181</v>
      </c>
      <c r="GC133" s="290">
        <v>233.24725000000001</v>
      </c>
      <c r="GD133" s="290">
        <v>231.04868421052632</v>
      </c>
      <c r="GE133" s="290">
        <v>272.50574999999998</v>
      </c>
      <c r="GF133" s="290">
        <v>219.33695652173913</v>
      </c>
      <c r="GG133" s="290">
        <v>221.76880952381001</v>
      </c>
      <c r="GH133" s="290">
        <v>289.4895238095238</v>
      </c>
      <c r="GI133" s="290">
        <v>251.86619047619001</v>
      </c>
      <c r="GJ133" s="290">
        <v>237.70824999999999</v>
      </c>
      <c r="GK133" s="290">
        <v>228.2355</v>
      </c>
      <c r="GL133" s="290">
        <v>300.73957894736799</v>
      </c>
      <c r="GM133" s="290">
        <v>286.63894444444401</v>
      </c>
      <c r="GN133" s="290">
        <v>292.05004347826099</v>
      </c>
      <c r="GO133" s="290">
        <v>248.46290476190501</v>
      </c>
      <c r="GP133" s="290">
        <v>254.800904761905</v>
      </c>
      <c r="GQ133" s="290">
        <v>263.596272727273</v>
      </c>
      <c r="GR133" s="290">
        <v>271.35300000000001</v>
      </c>
      <c r="GS133" s="290">
        <v>303.07499999999999</v>
      </c>
      <c r="GT133" s="290">
        <v>272.57</v>
      </c>
      <c r="GU133" s="290">
        <v>278.04000000000002</v>
      </c>
      <c r="GV133" s="290">
        <v>161.31299999999999</v>
      </c>
      <c r="GW133" s="290">
        <v>220.405</v>
      </c>
      <c r="GX133" s="290">
        <v>238.64</v>
      </c>
      <c r="GY133" s="290">
        <v>284.47300000000001</v>
      </c>
      <c r="GZ133" s="290">
        <v>300.46899999999999</v>
      </c>
      <c r="HA133" s="290">
        <v>349.37700000000001</v>
      </c>
      <c r="HB133" s="290">
        <v>287.077</v>
      </c>
      <c r="HC133" s="290">
        <v>280.83499999999998</v>
      </c>
      <c r="HD133" s="290">
        <v>261.63799999999998</v>
      </c>
      <c r="HE133" s="290">
        <v>328.10300000000001</v>
      </c>
      <c r="HF133" s="290">
        <v>361.53100000000001</v>
      </c>
      <c r="HG133" s="290">
        <v>356.33800000000002</v>
      </c>
      <c r="HH133" s="290">
        <v>316.75375000000008</v>
      </c>
      <c r="HI133" s="290">
        <v>233.81800000000001</v>
      </c>
      <c r="HJ133" s="290">
        <v>305.685</v>
      </c>
      <c r="HK133" s="290">
        <v>330.20100000000002</v>
      </c>
      <c r="HL133" s="290">
        <v>329.50599999999997</v>
      </c>
      <c r="HM133" s="290">
        <v>306.02600000000001</v>
      </c>
      <c r="HN133" s="290">
        <v>326.66500000000002</v>
      </c>
      <c r="HO133" s="290">
        <v>305.01600000000002</v>
      </c>
      <c r="HP133" s="290">
        <v>319.52100000000002</v>
      </c>
      <c r="HQ133" s="290">
        <v>302.99</v>
      </c>
      <c r="HR133" s="290">
        <v>329.35500000000002</v>
      </c>
      <c r="HS133" s="290">
        <v>401.25799999999998</v>
      </c>
      <c r="HT133" s="290">
        <v>281.05099999999999</v>
      </c>
      <c r="HU133" s="290">
        <v>352.65600000000001</v>
      </c>
      <c r="HV133" s="290">
        <v>328.666</v>
      </c>
      <c r="HW133" s="290">
        <v>342.86500000000001</v>
      </c>
    </row>
    <row r="134" spans="1:231">
      <c r="A134" s="39" t="s">
        <v>436</v>
      </c>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9"/>
      <c r="AV134" s="289"/>
      <c r="AW134" s="289"/>
      <c r="AX134" s="289">
        <v>0.37380952380952381</v>
      </c>
      <c r="AY134" s="289">
        <v>0.2994444444444444</v>
      </c>
      <c r="AZ134" s="289">
        <v>0.42</v>
      </c>
      <c r="BA134" s="289">
        <v>0.36299999999999999</v>
      </c>
      <c r="BB134" s="289">
        <v>3.7250000000000001</v>
      </c>
      <c r="BC134" s="289">
        <v>10.655238095238095</v>
      </c>
      <c r="BD134" s="289">
        <v>11.524090909090908</v>
      </c>
      <c r="BE134" s="289">
        <v>16.62047619047619</v>
      </c>
      <c r="BF134" s="289">
        <v>27</v>
      </c>
      <c r="BG134" s="289">
        <v>57.872619047619047</v>
      </c>
      <c r="BH134" s="289">
        <v>40.960263157894701</v>
      </c>
      <c r="BI134" s="289">
        <v>33.57</v>
      </c>
      <c r="BJ134" s="289">
        <v>33.324736842105303</v>
      </c>
      <c r="BK134" s="289">
        <v>45.900833333333303</v>
      </c>
      <c r="BL134" s="289">
        <v>43.339782608695657</v>
      </c>
      <c r="BM134" s="289">
        <v>46.849249999999998</v>
      </c>
      <c r="BN134" s="289">
        <v>61.65190476190476</v>
      </c>
      <c r="BO134" s="289">
        <v>42.103809523809524</v>
      </c>
      <c r="BP134" s="289">
        <v>39.918333333333337</v>
      </c>
      <c r="BQ134" s="289">
        <v>45.147500000000001</v>
      </c>
      <c r="BR134" s="289">
        <v>42.541428571428597</v>
      </c>
      <c r="BS134" s="289">
        <v>45.164250000000003</v>
      </c>
      <c r="BT134" s="289">
        <v>37.597749999999998</v>
      </c>
      <c r="BU134" s="289">
        <v>30.784285714285716</v>
      </c>
      <c r="BV134" s="289">
        <v>29.238</v>
      </c>
      <c r="BW134" s="289">
        <v>50.549750000000003</v>
      </c>
      <c r="BX134" s="289">
        <v>48.092500000000001</v>
      </c>
      <c r="BY134" s="289">
        <v>48.58868421052631</v>
      </c>
      <c r="BZ134" s="289">
        <v>45.186363636363637</v>
      </c>
      <c r="CA134" s="289">
        <v>42.416904761904803</v>
      </c>
      <c r="CB134" s="289">
        <v>48.839761904761907</v>
      </c>
      <c r="CC134" s="289">
        <v>87.76891304347825</v>
      </c>
      <c r="CD134" s="289">
        <v>66.075714285714284</v>
      </c>
      <c r="CE134" s="289">
        <v>61.258749999999999</v>
      </c>
      <c r="CF134" s="289">
        <v>49.996499999999997</v>
      </c>
      <c r="CG134" s="289">
        <v>41.82595238095238</v>
      </c>
      <c r="CH134" s="289">
        <v>40.700476190476188</v>
      </c>
      <c r="CI134" s="289">
        <v>50.185526315789474</v>
      </c>
      <c r="CJ134" s="289">
        <v>48.914318181818182</v>
      </c>
      <c r="CK134" s="289">
        <v>57.735750000000003</v>
      </c>
      <c r="CL134" s="289">
        <v>72.710909090909084</v>
      </c>
      <c r="CM134" s="289">
        <v>61.744750000000003</v>
      </c>
      <c r="CN134" s="289">
        <v>56.183571428571426</v>
      </c>
      <c r="CO134" s="289">
        <v>62.581739130434784</v>
      </c>
      <c r="CP134" s="289">
        <v>55.504736842105267</v>
      </c>
      <c r="CQ134" s="289">
        <v>55.050681818181815</v>
      </c>
      <c r="CR134" s="289">
        <v>57.794210526315787</v>
      </c>
      <c r="CS134" s="289">
        <v>45.604166666666664</v>
      </c>
      <c r="CT134" s="289">
        <v>36.930714285714288</v>
      </c>
      <c r="CU134" s="289">
        <v>47.234444444444442</v>
      </c>
      <c r="CV134" s="289">
        <v>59.601500000000001</v>
      </c>
      <c r="CW134" s="289">
        <v>62.900454545454544</v>
      </c>
      <c r="CX134" s="289">
        <v>63.484761904761903</v>
      </c>
      <c r="CY134" s="289">
        <v>84.266750000000002</v>
      </c>
      <c r="CZ134" s="289">
        <v>60.156590909090909</v>
      </c>
      <c r="DA134" s="289">
        <v>70.573181818181823</v>
      </c>
      <c r="DB134" s="289">
        <v>51.744047619047599</v>
      </c>
      <c r="DC134" s="289">
        <v>53.253260869565217</v>
      </c>
      <c r="DD134" s="289">
        <v>49.819736842105257</v>
      </c>
      <c r="DE134" s="289">
        <v>42.512894736842107</v>
      </c>
      <c r="DF134" s="289">
        <v>41.658636363636397</v>
      </c>
      <c r="DG134" s="289">
        <v>59.350749999999998</v>
      </c>
      <c r="DH134" s="289">
        <v>56.827631578947368</v>
      </c>
      <c r="DI134" s="289">
        <v>64.341250000000002</v>
      </c>
      <c r="DJ134" s="289">
        <v>45.741666666666667</v>
      </c>
      <c r="DK134" s="289">
        <v>39.554736842105264</v>
      </c>
      <c r="DL134" s="289">
        <v>37.649545454545454</v>
      </c>
      <c r="DM134" s="289">
        <v>53.034523809523812</v>
      </c>
      <c r="DN134" s="289">
        <v>68.413636363636371</v>
      </c>
      <c r="DO134" s="289">
        <v>91.971956521739131</v>
      </c>
      <c r="DP134" s="289">
        <v>56.53368421052631</v>
      </c>
      <c r="DQ134" s="289">
        <v>58.158999999999999</v>
      </c>
      <c r="DR134" s="289">
        <v>48.670476190476194</v>
      </c>
      <c r="DS134" s="289">
        <v>48.071944444444448</v>
      </c>
      <c r="DT134" s="289">
        <v>49.146136363636359</v>
      </c>
      <c r="DU134" s="289">
        <v>51.8125</v>
      </c>
      <c r="DV134" s="289">
        <v>43.085749999999997</v>
      </c>
      <c r="DW134" s="289">
        <v>41.412380952380957</v>
      </c>
      <c r="DX134" s="289">
        <v>48.568636363636358</v>
      </c>
      <c r="DY134" s="289">
        <v>69.360714285714295</v>
      </c>
      <c r="DZ134" s="289">
        <v>61.978095238095236</v>
      </c>
      <c r="EA134" s="289">
        <v>58.564047619047621</v>
      </c>
      <c r="EB134" s="289">
        <v>46.821315789473687</v>
      </c>
      <c r="EC134" s="289">
        <v>53.6935</v>
      </c>
      <c r="ED134" s="289">
        <v>56.751052631578943</v>
      </c>
      <c r="EE134" s="289">
        <v>62.39236842105263</v>
      </c>
      <c r="EF134" s="289">
        <v>82.098636363636373</v>
      </c>
      <c r="EG134" s="289">
        <v>54.620750000000001</v>
      </c>
      <c r="EH134" s="289">
        <v>59.341428571428573</v>
      </c>
      <c r="EI134" s="289">
        <v>63.543863636363639</v>
      </c>
      <c r="EJ134" s="289">
        <v>56.027619047619048</v>
      </c>
      <c r="EK134" s="289">
        <v>60.56</v>
      </c>
      <c r="EL134" s="289">
        <v>66.035238095238086</v>
      </c>
      <c r="EM134" s="289">
        <v>66.517750000000007</v>
      </c>
      <c r="EN134" s="289">
        <v>82.958749999999995</v>
      </c>
      <c r="EO134" s="289">
        <v>59.418571428571425</v>
      </c>
      <c r="EP134" s="289">
        <v>47.591904761904765</v>
      </c>
      <c r="EQ134" s="289">
        <v>52.567500000000003</v>
      </c>
      <c r="ER134" s="289">
        <v>64.975869565217394</v>
      </c>
      <c r="ES134" s="289">
        <v>66.859444444444435</v>
      </c>
      <c r="ET134" s="289">
        <v>68.065454545454543</v>
      </c>
      <c r="EU134" s="289">
        <v>59.53404761904762</v>
      </c>
      <c r="EV134" s="289">
        <v>50.841904761904765</v>
      </c>
      <c r="EW134" s="289">
        <v>72.918695652173923</v>
      </c>
      <c r="EX134" s="289">
        <v>73.653499999999994</v>
      </c>
      <c r="EY134" s="289">
        <v>80.821904761904761</v>
      </c>
      <c r="EZ134" s="289">
        <v>76.349473684210523</v>
      </c>
      <c r="FA134" s="289">
        <v>61</v>
      </c>
      <c r="FB134" s="289">
        <v>63.644285714285715</v>
      </c>
      <c r="FC134" s="289">
        <v>87.124722222222218</v>
      </c>
      <c r="FD134" s="289">
        <v>81.579047619047614</v>
      </c>
      <c r="FE134" s="289">
        <v>73.978571428571428</v>
      </c>
      <c r="FF134" s="289">
        <v>90.502499999999998</v>
      </c>
      <c r="FG134" s="289">
        <v>89.351428571428571</v>
      </c>
      <c r="FH134" s="289">
        <v>62.186190476190475</v>
      </c>
      <c r="FI134" s="289">
        <v>76.739347826086956</v>
      </c>
      <c r="FJ134" s="289">
        <v>84.705526315789484</v>
      </c>
      <c r="FK134" s="289">
        <v>121.58022727272729</v>
      </c>
      <c r="FL134" s="289">
        <v>107.15131578947368</v>
      </c>
      <c r="FM134" s="289">
        <v>109.64111111111112</v>
      </c>
      <c r="FN134" s="289">
        <v>132.15309523809523</v>
      </c>
      <c r="FO134" s="289">
        <v>138.25749999999999</v>
      </c>
      <c r="FP134" s="289">
        <v>157.84368421052633</v>
      </c>
      <c r="FQ134" s="289">
        <v>134.8047619047619</v>
      </c>
      <c r="FR134" s="289">
        <v>179.2805909090909</v>
      </c>
      <c r="FS134" s="289">
        <v>181.78668421052632</v>
      </c>
      <c r="FT134" s="289">
        <v>141.80686363636366</v>
      </c>
      <c r="FU134" s="289">
        <v>203.53945454545456</v>
      </c>
      <c r="FV134" s="289">
        <v>176.43795238095237</v>
      </c>
      <c r="FW134" s="289">
        <v>178.62095652173915</v>
      </c>
      <c r="FX134" s="289">
        <v>158.71957894736843</v>
      </c>
      <c r="FY134" s="289">
        <v>118.405</v>
      </c>
      <c r="FZ134" s="289">
        <v>197.16781818181818</v>
      </c>
      <c r="GA134" s="289">
        <v>212.13866666666667</v>
      </c>
      <c r="GB134" s="289">
        <v>193.09945454545456</v>
      </c>
      <c r="GC134" s="289">
        <v>202.00235000000001</v>
      </c>
      <c r="GD134" s="289">
        <v>157.30731578947368</v>
      </c>
      <c r="GE134" s="289">
        <v>175.95275000000001</v>
      </c>
      <c r="GF134" s="289">
        <v>180.65126086956522</v>
      </c>
      <c r="GG134" s="289">
        <v>183.369857142857</v>
      </c>
      <c r="GH134" s="289">
        <v>187.41785714285714</v>
      </c>
      <c r="GI134" s="289">
        <v>192.681761904762</v>
      </c>
      <c r="GJ134" s="289">
        <v>186.64179999999999</v>
      </c>
      <c r="GK134" s="289">
        <v>218.40334999999999</v>
      </c>
      <c r="GL134" s="289">
        <v>229.70463157894699</v>
      </c>
      <c r="GM134" s="289">
        <v>214.213722222222</v>
      </c>
      <c r="GN134" s="289">
        <v>280.42252173912999</v>
      </c>
      <c r="GO134" s="289">
        <v>186.52819047618999</v>
      </c>
      <c r="GP134" s="289">
        <v>218.50933333333299</v>
      </c>
      <c r="GQ134" s="289">
        <v>229.27395454545501</v>
      </c>
      <c r="GR134" s="289">
        <v>300.38600000000002</v>
      </c>
      <c r="GS134" s="289">
        <v>289.52699999999999</v>
      </c>
      <c r="GT134" s="289">
        <v>335.97</v>
      </c>
      <c r="GU134" s="289">
        <v>351.83499999999998</v>
      </c>
      <c r="GV134" s="289">
        <v>202.999</v>
      </c>
      <c r="GW134" s="289">
        <v>221.911</v>
      </c>
      <c r="GX134" s="289">
        <v>224.28100000000001</v>
      </c>
      <c r="GY134" s="289">
        <v>207.07499999999999</v>
      </c>
      <c r="GZ134" s="289">
        <v>200.04599999999999</v>
      </c>
      <c r="HA134" s="289">
        <v>258.29500000000002</v>
      </c>
      <c r="HB134" s="289">
        <v>260.83800000000002</v>
      </c>
      <c r="HC134" s="289">
        <v>292.584</v>
      </c>
      <c r="HD134" s="289">
        <v>181.29</v>
      </c>
      <c r="HE134" s="289">
        <v>260.43</v>
      </c>
      <c r="HF134" s="289">
        <v>349.27100000000002</v>
      </c>
      <c r="HG134" s="289">
        <v>361.02699999999999</v>
      </c>
      <c r="HH134" s="289">
        <v>256.51009999999997</v>
      </c>
      <c r="HI134" s="289">
        <v>218.14500000000001</v>
      </c>
      <c r="HJ134" s="289">
        <v>251.226</v>
      </c>
      <c r="HK134" s="289">
        <v>287.55</v>
      </c>
      <c r="HL134" s="289">
        <v>232.74100000000001</v>
      </c>
      <c r="HM134" s="289">
        <v>187.41300000000001</v>
      </c>
      <c r="HN134" s="289">
        <v>228.441</v>
      </c>
      <c r="HO134" s="289">
        <v>259.78100000000001</v>
      </c>
      <c r="HP134" s="289">
        <v>272.351</v>
      </c>
      <c r="HQ134" s="289">
        <v>320.25400000000002</v>
      </c>
      <c r="HR134" s="289">
        <v>252.64599999999999</v>
      </c>
      <c r="HS134" s="289">
        <v>293.13499999999999</v>
      </c>
      <c r="HT134" s="289">
        <v>164.292</v>
      </c>
      <c r="HU134" s="289">
        <v>202.63800000000001</v>
      </c>
      <c r="HV134" s="289">
        <v>222.273</v>
      </c>
      <c r="HW134" s="289">
        <v>183.148</v>
      </c>
    </row>
    <row r="135" spans="1:231">
      <c r="A135" s="39" t="s">
        <v>56</v>
      </c>
      <c r="B135" s="289"/>
      <c r="C135" s="289"/>
      <c r="D135" s="289"/>
      <c r="E135" s="289"/>
      <c r="F135" s="289"/>
      <c r="G135" s="289"/>
      <c r="H135" s="289"/>
      <c r="I135" s="289"/>
      <c r="J135" s="289"/>
      <c r="K135" s="289"/>
      <c r="L135" s="289"/>
      <c r="M135" s="289"/>
      <c r="N135" s="289"/>
      <c r="O135" s="289"/>
      <c r="P135" s="289"/>
      <c r="Q135" s="289"/>
      <c r="R135" s="289"/>
      <c r="S135" s="289"/>
      <c r="T135" s="289"/>
      <c r="U135" s="289"/>
      <c r="V135" s="289"/>
      <c r="W135" s="289"/>
      <c r="X135" s="289"/>
      <c r="Y135" s="289"/>
      <c r="Z135" s="289"/>
      <c r="AA135" s="289"/>
      <c r="AB135" s="289"/>
      <c r="AC135" s="289"/>
      <c r="AD135" s="289"/>
      <c r="AE135" s="289"/>
      <c r="AF135" s="289"/>
      <c r="AG135" s="289"/>
      <c r="AH135" s="289"/>
      <c r="AI135" s="289"/>
      <c r="AJ135" s="289"/>
      <c r="AK135" s="289"/>
      <c r="AL135" s="289"/>
      <c r="AM135" s="289"/>
      <c r="AN135" s="289"/>
      <c r="AO135" s="289"/>
      <c r="AP135" s="289"/>
      <c r="AQ135" s="289"/>
      <c r="AR135" s="289"/>
      <c r="AS135" s="289"/>
      <c r="AT135" s="289"/>
      <c r="AU135" s="289"/>
      <c r="AV135" s="289"/>
      <c r="AW135" s="289"/>
      <c r="AX135" s="289">
        <v>2.9764761904761903</v>
      </c>
      <c r="AY135" s="289">
        <v>4.5441666666666665</v>
      </c>
      <c r="AZ135" s="289">
        <v>3.7197727272727268</v>
      </c>
      <c r="BA135" s="289">
        <v>1.50065</v>
      </c>
      <c r="BB135" s="289">
        <v>7.4620500000000005</v>
      </c>
      <c r="BC135" s="289">
        <v>11.436428571428571</v>
      </c>
      <c r="BD135" s="289">
        <v>12.483136363636364</v>
      </c>
      <c r="BE135" s="289">
        <v>17.621095238095236</v>
      </c>
      <c r="BF135" s="289">
        <v>36</v>
      </c>
      <c r="BG135" s="289">
        <v>58.811714285714281</v>
      </c>
      <c r="BH135" s="289">
        <v>50.1154736842105</v>
      </c>
      <c r="BI135" s="289">
        <v>49.006749999999997</v>
      </c>
      <c r="BJ135" s="289">
        <v>68.117000000000004</v>
      </c>
      <c r="BK135" s="289">
        <v>80.554833333333306</v>
      </c>
      <c r="BL135" s="289">
        <v>81.891086956521747</v>
      </c>
      <c r="BM135" s="289">
        <v>71.948650000000001</v>
      </c>
      <c r="BN135" s="289">
        <v>120.22738095238094</v>
      </c>
      <c r="BO135" s="289">
        <v>84.423142857142864</v>
      </c>
      <c r="BP135" s="289">
        <v>85.215285714285713</v>
      </c>
      <c r="BQ135" s="289">
        <v>86.995999999999995</v>
      </c>
      <c r="BR135" s="289">
        <v>97.980666666666707</v>
      </c>
      <c r="BS135" s="289">
        <v>125.04655</v>
      </c>
      <c r="BT135" s="289">
        <v>91.9285</v>
      </c>
      <c r="BU135" s="289">
        <v>64.742095238095231</v>
      </c>
      <c r="BV135" s="289">
        <v>67.575649999999996</v>
      </c>
      <c r="BW135" s="289">
        <v>90.151750000000007</v>
      </c>
      <c r="BX135" s="289">
        <v>88.481681818181826</v>
      </c>
      <c r="BY135" s="289">
        <v>89.768631578947378</v>
      </c>
      <c r="BZ135" s="289">
        <v>102.22977272727273</v>
      </c>
      <c r="CA135" s="289">
        <v>91.551380952380896</v>
      </c>
      <c r="CB135" s="289">
        <v>112.83771428571428</v>
      </c>
      <c r="CC135" s="289">
        <v>202.64304347826086</v>
      </c>
      <c r="CD135" s="289">
        <v>218.35966666666667</v>
      </c>
      <c r="CE135" s="289">
        <v>166.86804999999998</v>
      </c>
      <c r="CF135" s="289">
        <v>133.0411</v>
      </c>
      <c r="CG135" s="289">
        <v>119.89314285714285</v>
      </c>
      <c r="CH135" s="289">
        <v>131.01166666666668</v>
      </c>
      <c r="CI135" s="289">
        <v>146.34973684210524</v>
      </c>
      <c r="CJ135" s="289">
        <v>128.35636363636362</v>
      </c>
      <c r="CK135" s="289">
        <v>158.18895000000001</v>
      </c>
      <c r="CL135" s="289">
        <v>224.68700000000001</v>
      </c>
      <c r="CM135" s="289">
        <v>186.49905000000001</v>
      </c>
      <c r="CN135" s="289">
        <v>201.82642857142858</v>
      </c>
      <c r="CO135" s="289">
        <v>222.70247826086955</v>
      </c>
      <c r="CP135" s="289">
        <v>200.59915789473683</v>
      </c>
      <c r="CQ135" s="289">
        <v>196.65140909090908</v>
      </c>
      <c r="CR135" s="289">
        <v>227.31984210526315</v>
      </c>
      <c r="CS135" s="289">
        <v>203.97383333333335</v>
      </c>
      <c r="CT135" s="289">
        <v>156.32038095238096</v>
      </c>
      <c r="CU135" s="289">
        <v>187.12194444444444</v>
      </c>
      <c r="CV135" s="289">
        <v>231.23724999999999</v>
      </c>
      <c r="CW135" s="289">
        <v>235.85672727272728</v>
      </c>
      <c r="CX135" s="289">
        <v>252.38438095238101</v>
      </c>
      <c r="CY135" s="289">
        <v>326.78435000000002</v>
      </c>
      <c r="CZ135" s="289">
        <v>256.51231818181816</v>
      </c>
      <c r="DA135" s="289">
        <v>281.74363636363637</v>
      </c>
      <c r="DB135" s="289">
        <v>212.90238095238101</v>
      </c>
      <c r="DC135" s="289">
        <v>238.86991304347825</v>
      </c>
      <c r="DD135" s="289">
        <v>251.43600000000001</v>
      </c>
      <c r="DE135" s="289">
        <v>232.25221052631579</v>
      </c>
      <c r="DF135" s="289">
        <v>267.19536363636365</v>
      </c>
      <c r="DG135" s="289">
        <v>322.79565000000002</v>
      </c>
      <c r="DH135" s="289">
        <v>318.91521052631578</v>
      </c>
      <c r="DI135" s="289">
        <v>364.71695</v>
      </c>
      <c r="DJ135" s="289">
        <v>291.19085714285717</v>
      </c>
      <c r="DK135" s="289">
        <v>277.7476842105263</v>
      </c>
      <c r="DL135" s="289">
        <v>264.68745454545456</v>
      </c>
      <c r="DM135" s="289">
        <v>392.37309523809523</v>
      </c>
      <c r="DN135" s="289">
        <v>504.89145454545451</v>
      </c>
      <c r="DO135" s="289">
        <v>598.93117391304349</v>
      </c>
      <c r="DP135" s="289">
        <v>467.27821052631577</v>
      </c>
      <c r="DQ135" s="289">
        <v>485.62990000000002</v>
      </c>
      <c r="DR135" s="289">
        <v>476.09357142857141</v>
      </c>
      <c r="DS135" s="289">
        <v>483.18450000000001</v>
      </c>
      <c r="DT135" s="289">
        <v>602.35500000000002</v>
      </c>
      <c r="DU135" s="289">
        <v>579.0625</v>
      </c>
      <c r="DV135" s="289">
        <v>524.64390000000003</v>
      </c>
      <c r="DW135" s="289">
        <v>494.94947619047622</v>
      </c>
      <c r="DX135" s="289">
        <v>560.30813636363632</v>
      </c>
      <c r="DY135" s="289">
        <v>772.48452380952381</v>
      </c>
      <c r="DZ135" s="289">
        <v>894.07404761904752</v>
      </c>
      <c r="EA135" s="289">
        <v>798.96761904761911</v>
      </c>
      <c r="EB135" s="289">
        <v>666.39105263157899</v>
      </c>
      <c r="EC135" s="289">
        <v>743.93119999999999</v>
      </c>
      <c r="ED135" s="289">
        <v>773.66857894736847</v>
      </c>
      <c r="EE135" s="289">
        <v>949.02415789473685</v>
      </c>
      <c r="EF135" s="289">
        <v>1172.1037272727274</v>
      </c>
      <c r="EG135" s="289">
        <v>959.88475000000005</v>
      </c>
      <c r="EH135" s="289">
        <v>907.01761904761906</v>
      </c>
      <c r="EI135" s="289">
        <v>1065.9220909090909</v>
      </c>
      <c r="EJ135" s="289">
        <v>1041.0045238095238</v>
      </c>
      <c r="EK135" s="289">
        <v>1150.4343478260869</v>
      </c>
      <c r="EL135" s="289">
        <v>1302.4731428571429</v>
      </c>
      <c r="EM135" s="289">
        <v>1391.5223999999998</v>
      </c>
      <c r="EN135" s="289">
        <v>1844.1486</v>
      </c>
      <c r="EO135" s="289">
        <v>1354.5793333333334</v>
      </c>
      <c r="EP135" s="289">
        <v>1250.6581904761906</v>
      </c>
      <c r="EQ135" s="289">
        <v>1435.3662222222222</v>
      </c>
      <c r="ER135" s="289">
        <v>1757.8712173913045</v>
      </c>
      <c r="ES135" s="289">
        <v>1784.721</v>
      </c>
      <c r="ET135" s="289">
        <v>1815.2414545454546</v>
      </c>
      <c r="EU135" s="289">
        <v>1858.3971428571429</v>
      </c>
      <c r="EV135" s="289">
        <v>1804.9236666666668</v>
      </c>
      <c r="EW135" s="289">
        <v>2175.1500434782606</v>
      </c>
      <c r="EX135" s="289">
        <v>2488.9319999999998</v>
      </c>
      <c r="EY135" s="289">
        <v>2897.4053809523812</v>
      </c>
      <c r="EZ135" s="289">
        <v>3021.6036315789474</v>
      </c>
      <c r="FA135" s="289">
        <v>2858.9</v>
      </c>
      <c r="FB135" s="289">
        <v>2943.1954761904763</v>
      </c>
      <c r="FC135" s="289">
        <v>3939.9124444444446</v>
      </c>
      <c r="FD135" s="289">
        <v>4037.9921428571429</v>
      </c>
      <c r="FE135" s="289">
        <v>4098.1741428571431</v>
      </c>
      <c r="FF135" s="289">
        <v>4312.6485000000002</v>
      </c>
      <c r="FG135" s="289">
        <v>4709.7619999999997</v>
      </c>
      <c r="FH135" s="289">
        <v>3508.7174761904762</v>
      </c>
      <c r="FI135" s="289">
        <v>4444.5954347826082</v>
      </c>
      <c r="FJ135" s="289">
        <v>4355.3687368421051</v>
      </c>
      <c r="FK135" s="289">
        <v>6183.4282727272721</v>
      </c>
      <c r="FL135" s="289">
        <v>5883.1419999999998</v>
      </c>
      <c r="FM135" s="289">
        <v>6261.38</v>
      </c>
      <c r="FN135" s="289">
        <v>6742.7523809523809</v>
      </c>
      <c r="FO135" s="289">
        <v>8067.0065000000004</v>
      </c>
      <c r="FP135" s="289">
        <v>8593.8724736842105</v>
      </c>
      <c r="FQ135" s="289">
        <v>8309.387238095238</v>
      </c>
      <c r="FR135" s="289">
        <v>9131.668818181819</v>
      </c>
      <c r="FS135" s="289">
        <v>8292.5841578947366</v>
      </c>
      <c r="FT135" s="289">
        <v>8536.2551363636376</v>
      </c>
      <c r="FU135" s="289">
        <v>11731.281954545455</v>
      </c>
      <c r="FV135" s="289">
        <v>9500.7362857142853</v>
      </c>
      <c r="FW135" s="289">
        <v>9587.9670869565216</v>
      </c>
      <c r="FX135" s="289">
        <v>10333.846578947368</v>
      </c>
      <c r="FY135" s="289">
        <v>7916.547263157895</v>
      </c>
      <c r="FZ135" s="289">
        <v>12327.234409090908</v>
      </c>
      <c r="GA135" s="289">
        <v>14569.192166666666</v>
      </c>
      <c r="GB135" s="289">
        <v>13009.5535</v>
      </c>
      <c r="GC135" s="289">
        <v>14578.118899999999</v>
      </c>
      <c r="GD135" s="289">
        <v>14214.660263157895</v>
      </c>
      <c r="GE135" s="289">
        <v>16806.7863</v>
      </c>
      <c r="GF135" s="289">
        <v>17156.079739130433</v>
      </c>
      <c r="GG135" s="289">
        <v>17439.925619047601</v>
      </c>
      <c r="GH135" s="289">
        <v>19069.74838095238</v>
      </c>
      <c r="GI135" s="289">
        <v>17931.630142857099</v>
      </c>
      <c r="GJ135" s="289">
        <v>20049.245350000001</v>
      </c>
      <c r="GK135" s="289">
        <v>19208.893499999998</v>
      </c>
      <c r="GL135" s="289">
        <v>20789.1430526316</v>
      </c>
      <c r="GM135" s="289">
        <v>22304.944722222201</v>
      </c>
      <c r="GN135" s="289">
        <v>22397.241086956499</v>
      </c>
      <c r="GO135" s="289">
        <v>19624.513952380999</v>
      </c>
      <c r="GP135" s="289">
        <v>22075.834999999999</v>
      </c>
      <c r="GQ135" s="289">
        <v>24774.890818181801</v>
      </c>
      <c r="GR135" s="289">
        <v>26618.634999999998</v>
      </c>
      <c r="GS135" s="289">
        <v>27566.308000000001</v>
      </c>
      <c r="GT135" s="289">
        <v>27004.108</v>
      </c>
      <c r="GU135" s="289">
        <v>29509.278999999999</v>
      </c>
      <c r="GV135" s="289">
        <v>19177.151999999998</v>
      </c>
      <c r="GW135" s="289">
        <v>25459.021000000001</v>
      </c>
      <c r="GX135" s="289">
        <v>28369.563999999998</v>
      </c>
      <c r="GY135" s="289">
        <v>24312.277999999998</v>
      </c>
      <c r="GZ135" s="289">
        <v>21870.830999999998</v>
      </c>
      <c r="HA135" s="289">
        <v>23607.844000000001</v>
      </c>
      <c r="HB135" s="289">
        <v>24834.312999999998</v>
      </c>
      <c r="HC135" s="289">
        <v>25396.233</v>
      </c>
      <c r="HD135" s="289">
        <v>22760.674999999999</v>
      </c>
      <c r="HE135" s="289">
        <v>24148.855</v>
      </c>
      <c r="HF135" s="289">
        <v>29914.184000000001</v>
      </c>
      <c r="HG135" s="289">
        <v>29004.882000000001</v>
      </c>
      <c r="HH135" s="289">
        <v>24100.070250000001</v>
      </c>
      <c r="HI135" s="289">
        <v>21593.794999999998</v>
      </c>
      <c r="HJ135" s="289">
        <v>24507.602999999999</v>
      </c>
      <c r="HK135" s="289">
        <v>25169.465</v>
      </c>
      <c r="HL135" s="289">
        <v>24681.736000000001</v>
      </c>
      <c r="HM135" s="289">
        <v>21429.103999999999</v>
      </c>
      <c r="HN135" s="289">
        <v>23551.383000000002</v>
      </c>
      <c r="HO135" s="289">
        <v>21587.752</v>
      </c>
      <c r="HP135" s="289">
        <v>23418.157999999999</v>
      </c>
      <c r="HQ135" s="289">
        <v>26652.932000000001</v>
      </c>
      <c r="HR135" s="289">
        <v>25204.91</v>
      </c>
      <c r="HS135" s="289">
        <v>31416.243999999999</v>
      </c>
      <c r="HT135" s="289">
        <v>23940.927</v>
      </c>
      <c r="HU135" s="289">
        <v>23393.198</v>
      </c>
      <c r="HV135" s="289">
        <v>24845.315999999999</v>
      </c>
      <c r="HW135" s="289">
        <v>23904.882000000001</v>
      </c>
    </row>
    <row r="136" spans="1:231">
      <c r="A136" s="451" t="s">
        <v>405</v>
      </c>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89"/>
      <c r="AK136" s="289"/>
      <c r="AL136" s="289"/>
      <c r="AM136" s="289"/>
      <c r="AN136" s="289"/>
      <c r="AO136" s="289"/>
      <c r="AP136" s="289"/>
      <c r="AQ136" s="289"/>
      <c r="AR136" s="289"/>
      <c r="AS136" s="289"/>
      <c r="AT136" s="289"/>
      <c r="AU136" s="289"/>
      <c r="AV136" s="289"/>
      <c r="AW136" s="289"/>
      <c r="AX136" s="289">
        <v>0</v>
      </c>
      <c r="AY136" s="289">
        <v>0</v>
      </c>
      <c r="AZ136" s="289">
        <v>0</v>
      </c>
      <c r="BA136" s="289">
        <v>0</v>
      </c>
      <c r="BB136" s="289">
        <v>0</v>
      </c>
      <c r="BC136" s="289">
        <v>0</v>
      </c>
      <c r="BD136" s="289">
        <v>0</v>
      </c>
      <c r="BE136" s="289">
        <v>0</v>
      </c>
      <c r="BF136" s="289">
        <v>0</v>
      </c>
      <c r="BG136" s="289">
        <v>0</v>
      </c>
      <c r="BH136" s="289">
        <v>0</v>
      </c>
      <c r="BI136" s="289">
        <v>0</v>
      </c>
      <c r="BJ136" s="289">
        <v>0</v>
      </c>
      <c r="BK136" s="289">
        <v>0</v>
      </c>
      <c r="BL136" s="289">
        <v>0</v>
      </c>
      <c r="BM136" s="289">
        <v>0</v>
      </c>
      <c r="BN136" s="289">
        <v>0</v>
      </c>
      <c r="BO136" s="289">
        <v>0</v>
      </c>
      <c r="BP136" s="289">
        <v>0</v>
      </c>
      <c r="BQ136" s="289">
        <v>0</v>
      </c>
      <c r="BR136" s="289">
        <v>0</v>
      </c>
      <c r="BS136" s="289">
        <v>0</v>
      </c>
      <c r="BT136" s="289">
        <v>0</v>
      </c>
      <c r="BU136" s="289">
        <v>0</v>
      </c>
      <c r="BV136" s="289">
        <v>0</v>
      </c>
      <c r="BW136" s="289">
        <v>0</v>
      </c>
      <c r="BX136" s="289">
        <v>0</v>
      </c>
      <c r="BY136" s="289">
        <v>0</v>
      </c>
      <c r="BZ136" s="289">
        <v>0</v>
      </c>
      <c r="CA136" s="289">
        <v>0</v>
      </c>
      <c r="CB136" s="289">
        <v>0</v>
      </c>
      <c r="CC136" s="289">
        <v>0</v>
      </c>
      <c r="CD136" s="289">
        <v>0</v>
      </c>
      <c r="CE136" s="289">
        <v>0</v>
      </c>
      <c r="CF136" s="289">
        <v>0</v>
      </c>
      <c r="CG136" s="289">
        <v>0</v>
      </c>
      <c r="CH136" s="289">
        <v>0</v>
      </c>
      <c r="CI136" s="289">
        <v>0</v>
      </c>
      <c r="CJ136" s="289">
        <v>0</v>
      </c>
      <c r="CK136" s="289">
        <v>0</v>
      </c>
      <c r="CL136" s="289">
        <v>0</v>
      </c>
      <c r="CM136" s="289">
        <v>0</v>
      </c>
      <c r="CN136" s="289">
        <v>0</v>
      </c>
      <c r="CO136" s="289">
        <v>0</v>
      </c>
      <c r="CP136" s="289">
        <v>0</v>
      </c>
      <c r="CQ136" s="289">
        <v>0</v>
      </c>
      <c r="CR136" s="289">
        <v>0</v>
      </c>
      <c r="CS136" s="289">
        <v>0</v>
      </c>
      <c r="CT136" s="289">
        <v>0</v>
      </c>
      <c r="CU136" s="289">
        <v>0</v>
      </c>
      <c r="CV136" s="289">
        <v>0</v>
      </c>
      <c r="CW136" s="289">
        <v>0</v>
      </c>
      <c r="CX136" s="289">
        <v>0</v>
      </c>
      <c r="CY136" s="289">
        <v>0</v>
      </c>
      <c r="CZ136" s="289">
        <v>0</v>
      </c>
      <c r="DA136" s="289">
        <v>0</v>
      </c>
      <c r="DB136" s="289">
        <v>0</v>
      </c>
      <c r="DC136" s="289">
        <v>0</v>
      </c>
      <c r="DD136" s="289">
        <v>0</v>
      </c>
      <c r="DE136" s="289">
        <v>0</v>
      </c>
      <c r="DF136" s="289">
        <v>0</v>
      </c>
      <c r="DG136" s="289">
        <v>0</v>
      </c>
      <c r="DH136" s="289">
        <v>0</v>
      </c>
      <c r="DI136" s="289">
        <v>0</v>
      </c>
      <c r="DJ136" s="289">
        <v>0</v>
      </c>
      <c r="DK136" s="289">
        <v>0</v>
      </c>
      <c r="DL136" s="289">
        <v>0</v>
      </c>
      <c r="DM136" s="289">
        <v>0</v>
      </c>
      <c r="DN136" s="289">
        <v>0</v>
      </c>
      <c r="DO136" s="289">
        <v>0</v>
      </c>
      <c r="DP136" s="289">
        <v>0</v>
      </c>
      <c r="DQ136" s="289">
        <v>0</v>
      </c>
      <c r="DR136" s="289">
        <v>0</v>
      </c>
      <c r="DS136" s="289">
        <v>0</v>
      </c>
      <c r="DT136" s="289">
        <v>0</v>
      </c>
      <c r="DU136" s="289">
        <v>0</v>
      </c>
      <c r="DV136" s="289">
        <v>0</v>
      </c>
      <c r="DW136" s="289">
        <v>0</v>
      </c>
      <c r="DX136" s="289">
        <v>0</v>
      </c>
      <c r="DY136" s="289">
        <v>0</v>
      </c>
      <c r="DZ136" s="289">
        <v>0</v>
      </c>
      <c r="EA136" s="289">
        <v>0</v>
      </c>
      <c r="EB136" s="289">
        <v>0</v>
      </c>
      <c r="EC136" s="289">
        <v>0</v>
      </c>
      <c r="ED136" s="289">
        <v>0</v>
      </c>
      <c r="EE136" s="289">
        <v>0</v>
      </c>
      <c r="EF136" s="289">
        <v>0</v>
      </c>
      <c r="EG136" s="289">
        <v>0</v>
      </c>
      <c r="EH136" s="289">
        <v>0</v>
      </c>
      <c r="EI136" s="289">
        <v>0</v>
      </c>
      <c r="EJ136" s="289">
        <v>0</v>
      </c>
      <c r="EK136" s="289">
        <v>0</v>
      </c>
      <c r="EL136" s="289">
        <v>0</v>
      </c>
      <c r="EM136" s="289">
        <v>0</v>
      </c>
      <c r="EN136" s="289">
        <v>0</v>
      </c>
      <c r="EO136" s="289">
        <v>0</v>
      </c>
      <c r="EP136" s="289">
        <v>0.18757142857142858</v>
      </c>
      <c r="EQ136" s="289">
        <v>0.23394444444444445</v>
      </c>
      <c r="ER136" s="289">
        <v>0.30360869565217391</v>
      </c>
      <c r="ES136" s="289">
        <v>0.26950000000000002</v>
      </c>
      <c r="ET136" s="289">
        <v>0.23027272727272727</v>
      </c>
      <c r="EU136" s="289">
        <v>0.43223809523809525</v>
      </c>
      <c r="EV136" s="289">
        <v>0.52266666666666661</v>
      </c>
      <c r="EW136" s="289">
        <v>0.45065217391304352</v>
      </c>
      <c r="EX136" s="289">
        <v>0.59870000000000001</v>
      </c>
      <c r="EY136" s="289">
        <v>0.35671428571428571</v>
      </c>
      <c r="EZ136" s="289">
        <v>0.32921052631578945</v>
      </c>
      <c r="FA136" s="289">
        <v>0.3</v>
      </c>
      <c r="FB136" s="289">
        <v>0.32747619047619048</v>
      </c>
      <c r="FC136" s="289">
        <v>0.47244444444444444</v>
      </c>
      <c r="FD136" s="289">
        <v>0.32700000000000001</v>
      </c>
      <c r="FE136" s="289">
        <v>0.25628571428571428</v>
      </c>
      <c r="FF136" s="289">
        <v>0.39</v>
      </c>
      <c r="FG136" s="289">
        <v>0.28304761904761905</v>
      </c>
      <c r="FH136" s="289">
        <v>0.2129047619047619</v>
      </c>
      <c r="FI136" s="289">
        <v>0.27556521739130435</v>
      </c>
      <c r="FJ136" s="289">
        <v>0.26373684210526316</v>
      </c>
      <c r="FK136" s="289">
        <v>0.23050000000000001</v>
      </c>
      <c r="FL136" s="289">
        <v>0.20289473684210527</v>
      </c>
      <c r="FM136" s="289">
        <v>0.16461111111111112</v>
      </c>
      <c r="FN136" s="289">
        <v>0.15885714285714286</v>
      </c>
      <c r="FO136" s="289">
        <v>0.15794999999999998</v>
      </c>
      <c r="FP136" s="289">
        <v>3.468421052631579E-2</v>
      </c>
      <c r="FQ136" s="289">
        <v>8.0047619047619048E-2</v>
      </c>
      <c r="FR136" s="289">
        <v>6.9272727272727264E-2</v>
      </c>
      <c r="FS136" s="289">
        <v>0.10336842105263158</v>
      </c>
      <c r="FT136" s="289">
        <v>9.4409090909090901E-2</v>
      </c>
      <c r="FU136" s="289">
        <v>9.4409090909090901E-2</v>
      </c>
      <c r="FV136" s="289">
        <v>0.10738095238095238</v>
      </c>
      <c r="FW136" s="289">
        <v>5.3260869565217389E-2</v>
      </c>
      <c r="FX136" s="289">
        <v>5.7526315789473682E-2</v>
      </c>
      <c r="FY136" s="289">
        <v>9.747368421052631E-2</v>
      </c>
      <c r="FZ136" s="289">
        <v>7.1136363636363636E-2</v>
      </c>
      <c r="GA136" s="289">
        <v>0.11</v>
      </c>
      <c r="GB136" s="289">
        <v>0.14499999999999999</v>
      </c>
      <c r="GC136" s="289">
        <v>7.9000000000000001E-2</v>
      </c>
      <c r="GD136" s="289">
        <v>6.9263157894736832E-2</v>
      </c>
      <c r="GE136" s="289">
        <v>9.6549999999999997E-2</v>
      </c>
      <c r="GF136" s="289">
        <v>9.6608695652173907E-2</v>
      </c>
      <c r="GG136" s="289">
        <v>0.18042857142857099</v>
      </c>
      <c r="GH136" s="289">
        <v>0.16342857142857142</v>
      </c>
      <c r="GI136" s="289">
        <v>8.204761904761905E-2</v>
      </c>
      <c r="GJ136" s="289">
        <v>0.10105</v>
      </c>
      <c r="GK136" s="289">
        <v>9.6299999999999997E-2</v>
      </c>
      <c r="GL136" s="289">
        <v>3.1768421052631601</v>
      </c>
      <c r="GM136" s="289">
        <v>2.7944444444444398</v>
      </c>
      <c r="GN136" s="289">
        <v>2.97826086956522</v>
      </c>
      <c r="GO136" s="289">
        <v>4.4734285714285704</v>
      </c>
      <c r="GP136" s="289">
        <v>5.5979523809523801</v>
      </c>
      <c r="GQ136" s="289">
        <v>7.2095454545454496</v>
      </c>
      <c r="GR136" s="289">
        <v>6.4409999999999998</v>
      </c>
      <c r="GS136" s="289">
        <v>5.5890000000000004</v>
      </c>
      <c r="GT136" s="289">
        <v>4.6479999999999997</v>
      </c>
      <c r="GU136" s="289">
        <v>5.5519999999999996</v>
      </c>
      <c r="GV136" s="289">
        <v>5.7560000000000002</v>
      </c>
      <c r="GW136" s="289">
        <v>8.2940000000000005</v>
      </c>
      <c r="GX136" s="289">
        <v>7.9059999999999997</v>
      </c>
      <c r="GY136" s="289">
        <v>8.3059999999999992</v>
      </c>
      <c r="GZ136" s="289">
        <v>12.686999999999999</v>
      </c>
      <c r="HA136" s="289">
        <v>13.305999999999999</v>
      </c>
      <c r="HB136" s="289">
        <v>8.2050000000000001</v>
      </c>
      <c r="HC136" s="289">
        <v>9.3260000000000005</v>
      </c>
      <c r="HD136" s="289">
        <v>9.9789999999999992</v>
      </c>
      <c r="HE136" s="289">
        <v>12.099</v>
      </c>
      <c r="HF136" s="289">
        <v>7.4029999999999996</v>
      </c>
      <c r="HG136" s="289">
        <v>7.7960000000000003</v>
      </c>
      <c r="HH136" s="289">
        <v>6.5947500000000003</v>
      </c>
      <c r="HI136" s="289">
        <v>4.782</v>
      </c>
      <c r="HJ136" s="289">
        <v>7.6390000000000002</v>
      </c>
      <c r="HK136" s="289">
        <v>6.1749999999999998</v>
      </c>
      <c r="HL136" s="289">
        <v>6.782</v>
      </c>
      <c r="HM136" s="289">
        <v>9.2270000000000003</v>
      </c>
      <c r="HN136" s="289">
        <v>13.579000000000001</v>
      </c>
      <c r="HO136" s="289">
        <v>14.635999999999999</v>
      </c>
      <c r="HP136" s="289">
        <v>12.587</v>
      </c>
      <c r="HQ136" s="289">
        <v>11.33</v>
      </c>
      <c r="HR136" s="289">
        <v>12.802</v>
      </c>
      <c r="HS136" s="289">
        <v>14.535</v>
      </c>
      <c r="HT136" s="289">
        <v>13.161</v>
      </c>
      <c r="HU136" s="289">
        <v>12.292999999999999</v>
      </c>
      <c r="HV136" s="289">
        <v>13.156000000000001</v>
      </c>
      <c r="HW136" s="289">
        <v>12.882</v>
      </c>
    </row>
    <row r="137" spans="1:231">
      <c r="A137" s="39" t="s">
        <v>80</v>
      </c>
      <c r="B137" s="289"/>
      <c r="C137" s="289"/>
      <c r="D137" s="289"/>
      <c r="E137" s="289"/>
      <c r="F137" s="289"/>
      <c r="G137" s="289"/>
      <c r="H137" s="289"/>
      <c r="I137" s="289"/>
      <c r="J137" s="289"/>
      <c r="K137" s="289"/>
      <c r="L137" s="289"/>
      <c r="M137" s="289"/>
      <c r="N137" s="289"/>
      <c r="O137" s="289"/>
      <c r="P137" s="289"/>
      <c r="Q137" s="289"/>
      <c r="R137" s="289"/>
      <c r="S137" s="289"/>
      <c r="T137" s="289"/>
      <c r="U137" s="289"/>
      <c r="V137" s="289"/>
      <c r="W137" s="289"/>
      <c r="X137" s="289"/>
      <c r="Y137" s="289"/>
      <c r="Z137" s="289"/>
      <c r="AA137" s="289"/>
      <c r="AB137" s="289"/>
      <c r="AC137" s="289"/>
      <c r="AD137" s="289"/>
      <c r="AE137" s="289"/>
      <c r="AF137" s="289"/>
      <c r="AG137" s="289"/>
      <c r="AH137" s="289"/>
      <c r="AI137" s="289"/>
      <c r="AJ137" s="289"/>
      <c r="AK137" s="289"/>
      <c r="AL137" s="289"/>
      <c r="AM137" s="289"/>
      <c r="AN137" s="289"/>
      <c r="AO137" s="289"/>
      <c r="AP137" s="289"/>
      <c r="AQ137" s="289"/>
      <c r="AR137" s="289"/>
      <c r="AS137" s="289"/>
      <c r="AT137" s="289"/>
      <c r="AU137" s="289"/>
      <c r="AV137" s="289"/>
      <c r="AW137" s="289"/>
      <c r="AX137" s="289" t="s">
        <v>1</v>
      </c>
      <c r="AY137" s="289" t="s">
        <v>1</v>
      </c>
      <c r="AZ137" s="289" t="s">
        <v>1</v>
      </c>
      <c r="BA137" s="289" t="s">
        <v>1</v>
      </c>
      <c r="BB137" s="289" t="s">
        <v>1</v>
      </c>
      <c r="BC137" s="289" t="s">
        <v>1</v>
      </c>
      <c r="BD137" s="289" t="s">
        <v>1</v>
      </c>
      <c r="BE137" s="289" t="s">
        <v>1</v>
      </c>
      <c r="BF137" s="289" t="s">
        <v>1</v>
      </c>
      <c r="BG137" s="289" t="s">
        <v>1</v>
      </c>
      <c r="BH137" s="289" t="s">
        <v>1</v>
      </c>
      <c r="BI137" s="289" t="s">
        <v>1</v>
      </c>
      <c r="BJ137" s="289" t="s">
        <v>1</v>
      </c>
      <c r="BK137" s="289" t="s">
        <v>1</v>
      </c>
      <c r="BL137" s="289" t="s">
        <v>1</v>
      </c>
      <c r="BM137" s="289" t="s">
        <v>1</v>
      </c>
      <c r="BN137" s="289" t="s">
        <v>1</v>
      </c>
      <c r="BO137" s="289" t="s">
        <v>1</v>
      </c>
      <c r="BP137" s="289" t="s">
        <v>1</v>
      </c>
      <c r="BQ137" s="289" t="s">
        <v>1</v>
      </c>
      <c r="BR137" s="289" t="s">
        <v>1</v>
      </c>
      <c r="BS137" s="289" t="s">
        <v>1</v>
      </c>
      <c r="BT137" s="289">
        <v>59.036749999999998</v>
      </c>
      <c r="BU137" s="289">
        <v>55.58309523809524</v>
      </c>
      <c r="BV137" s="289">
        <v>16.630500000000001</v>
      </c>
      <c r="BW137" s="289">
        <v>15.641999999999999</v>
      </c>
      <c r="BX137" s="289">
        <v>18.087045454545457</v>
      </c>
      <c r="BY137" s="289">
        <v>18.40657894736842</v>
      </c>
      <c r="BZ137" s="289">
        <v>8.3618181818181814</v>
      </c>
      <c r="CA137" s="289">
        <v>3.60666666666667</v>
      </c>
      <c r="CB137" s="289">
        <v>11.475238095238096</v>
      </c>
      <c r="CC137" s="289">
        <v>28.077608695652174</v>
      </c>
      <c r="CD137" s="289">
        <v>33.156904761904762</v>
      </c>
      <c r="CE137" s="289">
        <v>26.97325</v>
      </c>
      <c r="CF137" s="289">
        <v>26.478249999999999</v>
      </c>
      <c r="CG137" s="289">
        <v>21.121190476190478</v>
      </c>
      <c r="CH137" s="289">
        <v>27.815238095238101</v>
      </c>
      <c r="CI137" s="289">
        <v>74.470210526315782</v>
      </c>
      <c r="CJ137" s="289">
        <v>185.14636363636365</v>
      </c>
      <c r="CK137" s="289">
        <v>30.442</v>
      </c>
      <c r="CL137" s="289">
        <v>0</v>
      </c>
      <c r="CM137" s="289">
        <v>0</v>
      </c>
      <c r="CN137" s="289">
        <v>0.14738095238095239</v>
      </c>
      <c r="CO137" s="289">
        <v>1.9352173913043478</v>
      </c>
      <c r="CP137" s="289">
        <v>0</v>
      </c>
      <c r="CQ137" s="289">
        <v>0</v>
      </c>
      <c r="CR137" s="289">
        <v>0</v>
      </c>
      <c r="CS137" s="289">
        <v>0</v>
      </c>
      <c r="CT137" s="289">
        <v>0</v>
      </c>
      <c r="CU137" s="289">
        <v>0</v>
      </c>
      <c r="CV137" s="289">
        <v>0</v>
      </c>
      <c r="CW137" s="289">
        <v>0</v>
      </c>
      <c r="CX137" s="289">
        <v>0</v>
      </c>
      <c r="CY137" s="289">
        <v>0</v>
      </c>
      <c r="CZ137" s="289">
        <v>0</v>
      </c>
      <c r="DA137" s="289">
        <v>0</v>
      </c>
      <c r="DB137" s="289">
        <v>0</v>
      </c>
      <c r="DC137" s="289">
        <v>0</v>
      </c>
      <c r="DD137" s="289">
        <v>0</v>
      </c>
      <c r="DE137" s="289">
        <v>0</v>
      </c>
      <c r="DF137" s="289">
        <v>0</v>
      </c>
      <c r="DG137" s="289">
        <v>0</v>
      </c>
      <c r="DH137" s="289">
        <v>0.26842105263157895</v>
      </c>
      <c r="DI137" s="289">
        <v>0.16800000000000001</v>
      </c>
      <c r="DJ137" s="289">
        <v>6.2380952380952384E-2</v>
      </c>
      <c r="DK137" s="289">
        <v>0</v>
      </c>
      <c r="DL137" s="289">
        <v>0</v>
      </c>
      <c r="DM137" s="289">
        <v>0</v>
      </c>
      <c r="DN137" s="289">
        <v>0</v>
      </c>
      <c r="DO137" s="289">
        <v>0</v>
      </c>
      <c r="DP137" s="289">
        <v>0</v>
      </c>
      <c r="DQ137" s="289">
        <v>0</v>
      </c>
      <c r="DR137" s="289">
        <v>0</v>
      </c>
      <c r="DS137" s="289">
        <v>0</v>
      </c>
      <c r="DT137" s="289">
        <v>0</v>
      </c>
      <c r="DU137" s="289">
        <v>0</v>
      </c>
      <c r="DV137" s="289">
        <v>0</v>
      </c>
      <c r="DW137" s="289">
        <v>0</v>
      </c>
      <c r="DX137" s="289">
        <v>0</v>
      </c>
      <c r="DY137" s="289">
        <v>0</v>
      </c>
      <c r="DZ137" s="289">
        <v>0</v>
      </c>
      <c r="EA137" s="289">
        <v>0</v>
      </c>
      <c r="EB137" s="289">
        <v>0</v>
      </c>
      <c r="EC137" s="289">
        <v>0</v>
      </c>
      <c r="ED137" s="289">
        <v>0</v>
      </c>
      <c r="EE137" s="289">
        <v>0</v>
      </c>
      <c r="EF137" s="289">
        <v>0</v>
      </c>
      <c r="EG137" s="289">
        <v>0</v>
      </c>
      <c r="EH137" s="289">
        <v>0</v>
      </c>
      <c r="EI137" s="289">
        <v>0</v>
      </c>
      <c r="EJ137" s="289">
        <v>0</v>
      </c>
      <c r="EK137" s="289">
        <v>0</v>
      </c>
      <c r="EL137" s="289">
        <v>0</v>
      </c>
      <c r="EM137" s="289">
        <v>0</v>
      </c>
      <c r="EN137" s="289">
        <v>0</v>
      </c>
      <c r="EO137" s="289">
        <v>0</v>
      </c>
      <c r="EP137" s="289">
        <v>0</v>
      </c>
      <c r="EQ137" s="289">
        <v>0</v>
      </c>
      <c r="ER137" s="289">
        <v>0</v>
      </c>
      <c r="ES137" s="289">
        <v>0</v>
      </c>
      <c r="ET137" s="289">
        <v>0</v>
      </c>
      <c r="EU137" s="289">
        <v>0</v>
      </c>
      <c r="EV137" s="289">
        <v>0</v>
      </c>
      <c r="EW137" s="289">
        <v>0</v>
      </c>
      <c r="EX137" s="289">
        <v>0</v>
      </c>
      <c r="EY137" s="289">
        <v>0</v>
      </c>
      <c r="EZ137" s="289">
        <v>0</v>
      </c>
      <c r="FA137" s="289">
        <v>0</v>
      </c>
      <c r="FB137" s="289">
        <v>0</v>
      </c>
      <c r="FC137" s="289">
        <v>0</v>
      </c>
      <c r="FD137" s="289">
        <v>0</v>
      </c>
      <c r="FE137" s="289">
        <v>0</v>
      </c>
      <c r="FF137" s="289">
        <v>0</v>
      </c>
      <c r="FG137" s="289">
        <v>0</v>
      </c>
      <c r="FH137" s="289">
        <v>0</v>
      </c>
      <c r="FI137" s="289">
        <v>0</v>
      </c>
      <c r="FJ137" s="289">
        <v>0</v>
      </c>
      <c r="FK137" s="289">
        <v>0</v>
      </c>
      <c r="FL137" s="289">
        <v>0</v>
      </c>
      <c r="FM137" s="289">
        <v>0</v>
      </c>
      <c r="FN137" s="289">
        <v>0</v>
      </c>
      <c r="FO137" s="289">
        <v>0</v>
      </c>
      <c r="FP137" s="289">
        <v>0</v>
      </c>
      <c r="FQ137" s="289">
        <v>0</v>
      </c>
      <c r="FR137" s="289">
        <v>0</v>
      </c>
      <c r="FS137" s="289">
        <v>0</v>
      </c>
      <c r="FT137" s="289">
        <v>0</v>
      </c>
      <c r="FU137" s="289">
        <v>0</v>
      </c>
      <c r="FV137" s="289">
        <v>0</v>
      </c>
      <c r="FW137" s="289">
        <v>0</v>
      </c>
      <c r="FX137" s="289">
        <v>0</v>
      </c>
      <c r="FY137" s="289">
        <v>0</v>
      </c>
      <c r="FZ137" s="289">
        <v>0</v>
      </c>
      <c r="GA137" s="289"/>
      <c r="GB137" s="289">
        <v>0</v>
      </c>
      <c r="GC137" s="289">
        <v>0</v>
      </c>
      <c r="GD137" s="289">
        <v>0</v>
      </c>
      <c r="GE137" s="289">
        <v>0</v>
      </c>
      <c r="GF137" s="289">
        <v>0</v>
      </c>
      <c r="GG137" s="289"/>
      <c r="GH137" s="289"/>
      <c r="GI137" s="289"/>
      <c r="GJ137" s="289"/>
      <c r="GK137" s="289"/>
      <c r="GL137" s="289">
        <v>0</v>
      </c>
      <c r="GM137" s="289">
        <v>0</v>
      </c>
      <c r="GN137" s="289">
        <v>0</v>
      </c>
      <c r="GO137" s="289">
        <v>0</v>
      </c>
      <c r="GP137" s="289">
        <v>0</v>
      </c>
      <c r="GQ137" s="289">
        <v>0</v>
      </c>
      <c r="GR137" s="289">
        <v>0</v>
      </c>
      <c r="GS137" s="289">
        <v>0</v>
      </c>
      <c r="GT137" s="289">
        <v>0</v>
      </c>
      <c r="GU137" s="289">
        <v>0</v>
      </c>
      <c r="GV137" s="289">
        <v>0</v>
      </c>
      <c r="GW137" s="289">
        <v>0</v>
      </c>
      <c r="GX137" s="289">
        <v>0</v>
      </c>
      <c r="GY137" s="289">
        <v>0</v>
      </c>
      <c r="GZ137" s="289">
        <v>0</v>
      </c>
      <c r="HA137" s="289">
        <v>0</v>
      </c>
      <c r="HB137" s="289">
        <v>0</v>
      </c>
      <c r="HC137" s="289">
        <v>0</v>
      </c>
      <c r="HD137" s="289">
        <v>0</v>
      </c>
      <c r="HE137" s="289">
        <v>0</v>
      </c>
      <c r="HF137" s="289">
        <v>0</v>
      </c>
      <c r="HG137" s="289">
        <v>0</v>
      </c>
      <c r="HH137" s="289">
        <v>0</v>
      </c>
      <c r="HI137" s="289">
        <v>0</v>
      </c>
      <c r="HJ137" s="289">
        <v>0</v>
      </c>
      <c r="HK137" s="289">
        <v>0</v>
      </c>
      <c r="HL137" s="289">
        <v>0</v>
      </c>
      <c r="HM137" s="289">
        <v>0</v>
      </c>
      <c r="HN137" s="289">
        <v>0</v>
      </c>
      <c r="HO137" s="289">
        <v>0</v>
      </c>
      <c r="HP137" s="289">
        <v>0</v>
      </c>
      <c r="HQ137" s="289">
        <v>0</v>
      </c>
      <c r="HR137" s="289">
        <v>0</v>
      </c>
      <c r="HS137" s="289">
        <v>0</v>
      </c>
      <c r="HT137" s="289">
        <v>0</v>
      </c>
      <c r="HU137" s="289">
        <v>0</v>
      </c>
      <c r="HV137" s="289">
        <v>0</v>
      </c>
      <c r="HW137" s="289">
        <v>0</v>
      </c>
    </row>
    <row r="138" spans="1:231">
      <c r="A138" s="39" t="s">
        <v>79</v>
      </c>
      <c r="B138" s="289"/>
      <c r="C138" s="289"/>
      <c r="D138" s="289"/>
      <c r="E138" s="289"/>
      <c r="F138" s="289"/>
      <c r="G138" s="289"/>
      <c r="H138" s="289"/>
      <c r="I138" s="289"/>
      <c r="J138" s="289"/>
      <c r="K138" s="289"/>
      <c r="L138" s="289"/>
      <c r="M138" s="289"/>
      <c r="N138" s="289"/>
      <c r="O138" s="289"/>
      <c r="P138" s="289"/>
      <c r="Q138" s="289"/>
      <c r="R138" s="289"/>
      <c r="S138" s="289"/>
      <c r="T138" s="289"/>
      <c r="U138" s="289"/>
      <c r="V138" s="289"/>
      <c r="W138" s="289"/>
      <c r="X138" s="289"/>
      <c r="Y138" s="289"/>
      <c r="Z138" s="289"/>
      <c r="AA138" s="289"/>
      <c r="AB138" s="289"/>
      <c r="AC138" s="289"/>
      <c r="AD138" s="289"/>
      <c r="AE138" s="289"/>
      <c r="AF138" s="289"/>
      <c r="AG138" s="289"/>
      <c r="AH138" s="289"/>
      <c r="AI138" s="289"/>
      <c r="AJ138" s="289"/>
      <c r="AK138" s="289"/>
      <c r="AL138" s="289"/>
      <c r="AM138" s="289"/>
      <c r="AN138" s="289"/>
      <c r="AO138" s="289"/>
      <c r="AP138" s="289"/>
      <c r="AQ138" s="289"/>
      <c r="AR138" s="289"/>
      <c r="AS138" s="289"/>
      <c r="AT138" s="289"/>
      <c r="AU138" s="289"/>
      <c r="AV138" s="289"/>
      <c r="AW138" s="289"/>
      <c r="AX138" s="289">
        <v>0</v>
      </c>
      <c r="AY138" s="289">
        <v>0</v>
      </c>
      <c r="AZ138" s="289">
        <v>0</v>
      </c>
      <c r="BA138" s="289">
        <v>0</v>
      </c>
      <c r="BB138" s="289">
        <v>0</v>
      </c>
      <c r="BC138" s="289">
        <v>0</v>
      </c>
      <c r="BD138" s="289">
        <v>0</v>
      </c>
      <c r="BE138" s="289">
        <v>0</v>
      </c>
      <c r="BF138" s="289">
        <v>0</v>
      </c>
      <c r="BG138" s="289">
        <v>8</v>
      </c>
      <c r="BH138" s="289">
        <v>1.8289473684210527</v>
      </c>
      <c r="BI138" s="289">
        <v>1.3545</v>
      </c>
      <c r="BJ138" s="289">
        <v>0.49342105263157898</v>
      </c>
      <c r="BK138" s="289">
        <v>0.15083333333333299</v>
      </c>
      <c r="BL138" s="289">
        <v>0.98173913043478267</v>
      </c>
      <c r="BM138" s="289">
        <v>6.6874500000000001</v>
      </c>
      <c r="BN138" s="289">
        <v>1.56</v>
      </c>
      <c r="BO138" s="289">
        <v>0.53199999999998226</v>
      </c>
      <c r="BP138" s="289">
        <v>0.96500000000000008</v>
      </c>
      <c r="BQ138" s="289">
        <v>2.8341363636363601</v>
      </c>
      <c r="BR138" s="289">
        <v>14.9951428571429</v>
      </c>
      <c r="BS138" s="289">
        <v>12.61285</v>
      </c>
      <c r="BT138" s="289">
        <v>0.50565000000000004</v>
      </c>
      <c r="BU138" s="289">
        <v>0.23776190476190476</v>
      </c>
      <c r="BV138" s="289">
        <v>0.26755000000000001</v>
      </c>
      <c r="BW138" s="289">
        <v>0</v>
      </c>
      <c r="BX138" s="289">
        <v>0.21063636363636365</v>
      </c>
      <c r="BY138" s="289">
        <v>0.39063157894736844</v>
      </c>
      <c r="BZ138" s="289">
        <v>0.24040909090909091</v>
      </c>
      <c r="CA138" s="289">
        <v>0.30509523809523797</v>
      </c>
      <c r="CB138" s="289">
        <v>0.71252380952380956</v>
      </c>
      <c r="CC138" s="289">
        <v>0.72613043478260875</v>
      </c>
      <c r="CD138" s="289">
        <f>CD139-CD133-CD134-CD135-CD137</f>
        <v>0.68395238095238398</v>
      </c>
      <c r="CE138" s="289">
        <f>CE139-CE133-CE134-CE135-CE137</f>
        <v>0.49745000000002193</v>
      </c>
      <c r="CF138" s="289">
        <v>0.35280000000000555</v>
      </c>
      <c r="CG138" s="289">
        <v>0.37828571428571428</v>
      </c>
      <c r="CH138" s="289">
        <v>0.33438095238095239</v>
      </c>
      <c r="CI138" s="289">
        <v>4.9350526315789693</v>
      </c>
      <c r="CJ138" s="289">
        <v>6.1680454545454548</v>
      </c>
      <c r="CK138" s="289">
        <v>0.27179999999999999</v>
      </c>
      <c r="CL138" s="289">
        <v>0.27745454545454545</v>
      </c>
      <c r="CM138" s="289">
        <v>0.2084</v>
      </c>
      <c r="CN138" s="289">
        <v>0.21380952380952378</v>
      </c>
      <c r="CO138" s="289">
        <v>0.14930434782608695</v>
      </c>
      <c r="CP138" s="289">
        <v>0.13021052631578947</v>
      </c>
      <c r="CQ138" s="289">
        <v>0.13772727272727273</v>
      </c>
      <c r="CR138" s="289">
        <v>0.11136842105263157</v>
      </c>
      <c r="CS138" s="289">
        <v>9.5888888888888885E-2</v>
      </c>
      <c r="CT138" s="289">
        <v>2.8857142857142856E-2</v>
      </c>
      <c r="CU138" s="289">
        <v>3.6666666666690162E-2</v>
      </c>
      <c r="CV138" s="289">
        <v>0</v>
      </c>
      <c r="CW138" s="289">
        <v>0</v>
      </c>
      <c r="CX138" s="289">
        <v>0</v>
      </c>
      <c r="CY138" s="289">
        <v>0</v>
      </c>
      <c r="CZ138" s="289">
        <v>0</v>
      </c>
      <c r="DA138" s="289">
        <v>0</v>
      </c>
      <c r="DB138" s="289">
        <v>0</v>
      </c>
      <c r="DC138" s="289">
        <v>0</v>
      </c>
      <c r="DD138" s="289">
        <v>0</v>
      </c>
      <c r="DE138" s="289">
        <v>0</v>
      </c>
      <c r="DF138" s="289">
        <v>0</v>
      </c>
      <c r="DG138" s="289">
        <v>0</v>
      </c>
      <c r="DH138" s="289">
        <v>0</v>
      </c>
      <c r="DI138" s="289">
        <v>0</v>
      </c>
      <c r="DJ138" s="289">
        <v>0</v>
      </c>
      <c r="DK138" s="289">
        <v>0</v>
      </c>
      <c r="DL138" s="289">
        <v>0</v>
      </c>
      <c r="DM138" s="289">
        <v>0</v>
      </c>
      <c r="DN138" s="289">
        <v>0</v>
      </c>
      <c r="DO138" s="289">
        <v>0</v>
      </c>
      <c r="DP138" s="289">
        <v>0</v>
      </c>
      <c r="DQ138" s="289">
        <v>0</v>
      </c>
      <c r="DR138" s="289">
        <v>0</v>
      </c>
      <c r="DS138" s="289">
        <v>0</v>
      </c>
      <c r="DT138" s="289">
        <v>0</v>
      </c>
      <c r="DU138" s="289">
        <v>0</v>
      </c>
      <c r="DV138" s="289">
        <v>0</v>
      </c>
      <c r="DW138" s="289">
        <v>0</v>
      </c>
      <c r="DX138" s="289">
        <v>0</v>
      </c>
      <c r="DY138" s="289">
        <v>0</v>
      </c>
      <c r="DZ138" s="289">
        <v>0</v>
      </c>
      <c r="EA138" s="289">
        <v>0</v>
      </c>
      <c r="EB138" s="289">
        <v>0</v>
      </c>
      <c r="EC138" s="289">
        <v>0</v>
      </c>
      <c r="ED138" s="289">
        <v>0</v>
      </c>
      <c r="EE138" s="289">
        <v>0</v>
      </c>
      <c r="EF138" s="289">
        <v>0</v>
      </c>
      <c r="EG138" s="289">
        <v>0</v>
      </c>
      <c r="EH138" s="289">
        <v>0</v>
      </c>
      <c r="EI138" s="289">
        <v>0</v>
      </c>
      <c r="EJ138" s="289">
        <v>0</v>
      </c>
      <c r="EK138" s="289">
        <v>0</v>
      </c>
      <c r="EL138" s="289">
        <v>0</v>
      </c>
      <c r="EM138" s="289">
        <v>0</v>
      </c>
      <c r="EN138" s="289">
        <v>0</v>
      </c>
      <c r="EO138" s="289">
        <v>0</v>
      </c>
      <c r="EP138" s="289">
        <v>0</v>
      </c>
      <c r="EQ138" s="289">
        <v>0</v>
      </c>
      <c r="ER138" s="289">
        <v>0</v>
      </c>
      <c r="ES138" s="289">
        <v>0</v>
      </c>
      <c r="ET138" s="289">
        <v>0</v>
      </c>
      <c r="EU138" s="289">
        <v>0</v>
      </c>
      <c r="EV138" s="289">
        <v>0</v>
      </c>
      <c r="EW138" s="289">
        <v>0</v>
      </c>
      <c r="EX138" s="289">
        <v>0</v>
      </c>
      <c r="EY138" s="289">
        <v>0</v>
      </c>
      <c r="EZ138" s="289">
        <v>0</v>
      </c>
      <c r="FA138" s="289">
        <v>0</v>
      </c>
      <c r="FB138" s="289">
        <v>0</v>
      </c>
      <c r="FC138" s="289">
        <v>0</v>
      </c>
      <c r="FD138" s="289">
        <v>0</v>
      </c>
      <c r="FE138" s="289">
        <v>0</v>
      </c>
      <c r="FF138" s="289">
        <v>0</v>
      </c>
      <c r="FG138" s="289">
        <v>0</v>
      </c>
      <c r="FH138" s="289">
        <v>0</v>
      </c>
      <c r="FI138" s="289">
        <v>0</v>
      </c>
      <c r="FJ138" s="289">
        <v>0</v>
      </c>
      <c r="FK138" s="289">
        <v>0</v>
      </c>
      <c r="FL138" s="289">
        <v>0</v>
      </c>
      <c r="FM138" s="289">
        <v>0</v>
      </c>
      <c r="FN138" s="289">
        <v>0</v>
      </c>
      <c r="FO138" s="289">
        <v>0</v>
      </c>
      <c r="FP138" s="289">
        <v>0</v>
      </c>
      <c r="FQ138" s="289">
        <v>0</v>
      </c>
      <c r="FR138" s="289">
        <v>0</v>
      </c>
      <c r="FS138" s="289">
        <v>0</v>
      </c>
      <c r="FT138" s="289">
        <v>0</v>
      </c>
      <c r="FU138" s="289">
        <v>0</v>
      </c>
      <c r="FV138" s="289">
        <v>0</v>
      </c>
      <c r="FW138" s="289">
        <v>0</v>
      </c>
      <c r="FX138" s="289">
        <v>0</v>
      </c>
      <c r="FY138" s="289">
        <v>0</v>
      </c>
      <c r="FZ138" s="289">
        <v>0</v>
      </c>
      <c r="GA138" s="289"/>
      <c r="GB138" s="289">
        <v>0</v>
      </c>
      <c r="GC138" s="289">
        <v>0</v>
      </c>
      <c r="GD138" s="289">
        <v>0</v>
      </c>
      <c r="GE138" s="289">
        <v>0</v>
      </c>
      <c r="GF138" s="289">
        <v>0</v>
      </c>
      <c r="GG138" s="289"/>
      <c r="GH138" s="289"/>
      <c r="GI138" s="289"/>
      <c r="GJ138" s="289"/>
      <c r="GK138" s="289"/>
      <c r="GL138" s="289">
        <v>0</v>
      </c>
      <c r="GM138" s="289">
        <v>0</v>
      </c>
      <c r="GN138" s="289">
        <v>0</v>
      </c>
      <c r="GO138" s="289">
        <v>0</v>
      </c>
      <c r="GP138" s="289">
        <v>0</v>
      </c>
      <c r="GQ138" s="289">
        <v>0</v>
      </c>
      <c r="GR138" s="289">
        <v>0</v>
      </c>
      <c r="GS138" s="289">
        <v>0</v>
      </c>
      <c r="GT138" s="289">
        <v>0</v>
      </c>
      <c r="GU138" s="289">
        <v>0</v>
      </c>
      <c r="GV138" s="289">
        <v>0</v>
      </c>
      <c r="GW138" s="289">
        <v>0</v>
      </c>
      <c r="GX138" s="289">
        <v>0</v>
      </c>
      <c r="GY138" s="289">
        <v>0</v>
      </c>
      <c r="GZ138" s="289">
        <v>0</v>
      </c>
      <c r="HA138" s="289">
        <v>0</v>
      </c>
      <c r="HB138" s="289">
        <v>0</v>
      </c>
      <c r="HC138" s="289">
        <v>0</v>
      </c>
      <c r="HD138" s="289">
        <v>0</v>
      </c>
      <c r="HE138" s="289">
        <v>0</v>
      </c>
      <c r="HF138" s="289">
        <v>0</v>
      </c>
      <c r="HG138" s="289">
        <v>0</v>
      </c>
      <c r="HH138" s="289">
        <v>0</v>
      </c>
      <c r="HI138" s="289">
        <v>0</v>
      </c>
      <c r="HJ138" s="289">
        <v>0</v>
      </c>
      <c r="HK138" s="289">
        <v>0</v>
      </c>
      <c r="HL138" s="289">
        <v>0</v>
      </c>
      <c r="HM138" s="289">
        <v>0</v>
      </c>
      <c r="HN138" s="289">
        <v>0</v>
      </c>
      <c r="HO138" s="289">
        <v>0</v>
      </c>
      <c r="HP138" s="289">
        <v>0</v>
      </c>
      <c r="HQ138" s="289">
        <v>0</v>
      </c>
      <c r="HR138" s="289">
        <v>0</v>
      </c>
      <c r="HS138" s="289">
        <v>0</v>
      </c>
      <c r="HT138" s="289">
        <v>0</v>
      </c>
      <c r="HU138" s="289">
        <v>0</v>
      </c>
      <c r="HV138" s="289">
        <v>0</v>
      </c>
      <c r="HW138" s="289">
        <v>0</v>
      </c>
    </row>
    <row r="139" spans="1:231" s="285" customFormat="1">
      <c r="A139" s="421" t="s">
        <v>0</v>
      </c>
      <c r="B139" s="291"/>
      <c r="C139" s="291"/>
      <c r="D139" s="291"/>
      <c r="E139" s="291"/>
      <c r="F139" s="291"/>
      <c r="G139" s="291"/>
      <c r="H139" s="291"/>
      <c r="I139" s="291"/>
      <c r="J139" s="291"/>
      <c r="K139" s="291"/>
      <c r="L139" s="291"/>
      <c r="M139" s="291"/>
      <c r="N139" s="291"/>
      <c r="O139" s="291"/>
      <c r="P139" s="291"/>
      <c r="Q139" s="291"/>
      <c r="R139" s="291"/>
      <c r="S139" s="291"/>
      <c r="T139" s="291"/>
      <c r="U139" s="291"/>
      <c r="V139" s="291"/>
      <c r="W139" s="291"/>
      <c r="X139" s="291"/>
      <c r="Y139" s="291"/>
      <c r="Z139" s="291"/>
      <c r="AA139" s="291"/>
      <c r="AB139" s="291"/>
      <c r="AC139" s="291"/>
      <c r="AD139" s="291"/>
      <c r="AE139" s="291"/>
      <c r="AF139" s="291"/>
      <c r="AG139" s="291"/>
      <c r="AH139" s="291"/>
      <c r="AI139" s="291"/>
      <c r="AJ139" s="291"/>
      <c r="AK139" s="291"/>
      <c r="AL139" s="291"/>
      <c r="AM139" s="291"/>
      <c r="AN139" s="291"/>
      <c r="AO139" s="291"/>
      <c r="AP139" s="291"/>
      <c r="AQ139" s="291"/>
      <c r="AR139" s="291"/>
      <c r="AS139" s="291"/>
      <c r="AT139" s="291"/>
      <c r="AU139" s="291"/>
      <c r="AV139" s="291"/>
      <c r="AW139" s="291"/>
      <c r="AX139" s="291">
        <v>3.4888571428571424</v>
      </c>
      <c r="AY139" s="291">
        <v>4.9966666666666661</v>
      </c>
      <c r="AZ139" s="291">
        <v>15.016590909090908</v>
      </c>
      <c r="BA139" s="291">
        <v>15.671149999999999</v>
      </c>
      <c r="BB139" s="291">
        <v>33.732550000000003</v>
      </c>
      <c r="BC139" s="291">
        <v>44.880476190476188</v>
      </c>
      <c r="BD139" s="291">
        <v>55.239727272727272</v>
      </c>
      <c r="BE139" s="291">
        <v>80.578809523809525</v>
      </c>
      <c r="BF139" s="291">
        <v>108</v>
      </c>
      <c r="BG139" s="291">
        <v>188.49809523809523</v>
      </c>
      <c r="BH139" s="291">
        <v>139.19131578947369</v>
      </c>
      <c r="BI139" s="291">
        <v>122.16930000000001</v>
      </c>
      <c r="BJ139" s="291">
        <v>144.491210526316</v>
      </c>
      <c r="BK139" s="291">
        <v>205.42433333333301</v>
      </c>
      <c r="BL139" s="291">
        <v>209.11143478260871</v>
      </c>
      <c r="BM139" s="291">
        <v>243.90010000000001</v>
      </c>
      <c r="BN139" s="291">
        <v>409.64957142857145</v>
      </c>
      <c r="BO139" s="291">
        <v>245.35104761904762</v>
      </c>
      <c r="BP139" s="291">
        <v>217.92623809523812</v>
      </c>
      <c r="BQ139" s="291">
        <v>208.157863636364</v>
      </c>
      <c r="BR139" s="291">
        <v>213.93609523809499</v>
      </c>
      <c r="BS139" s="291">
        <v>257.8784</v>
      </c>
      <c r="BT139" s="291">
        <v>277.57549999999998</v>
      </c>
      <c r="BU139" s="291">
        <v>220.17333333333335</v>
      </c>
      <c r="BV139" s="291">
        <f>SUM(BV133:BV138)</f>
        <v>178.68010000000001</v>
      </c>
      <c r="BW139" s="291">
        <v>221.7543</v>
      </c>
      <c r="BX139" s="291">
        <v>222.28859090909091</v>
      </c>
      <c r="BY139" s="291">
        <v>238.98057894736843</v>
      </c>
      <c r="BZ139" s="291">
        <v>274.19745454545455</v>
      </c>
      <c r="CA139" s="291">
        <v>238.583142857143</v>
      </c>
      <c r="CB139" s="291">
        <v>300.2447619047619</v>
      </c>
      <c r="CC139" s="291">
        <v>480.98047826086957</v>
      </c>
      <c r="CD139" s="291">
        <v>473.74933333333331</v>
      </c>
      <c r="CE139" s="291">
        <v>408.21449999999999</v>
      </c>
      <c r="CF139" s="291">
        <v>334.07089999999999</v>
      </c>
      <c r="CG139" s="291">
        <v>267.99785714285719</v>
      </c>
      <c r="CH139" s="291">
        <v>287.62295238095237</v>
      </c>
      <c r="CI139" s="291">
        <v>417.30073684210527</v>
      </c>
      <c r="CJ139" s="291">
        <v>527.5873181818182</v>
      </c>
      <c r="CK139" s="291">
        <v>390.95884999999998</v>
      </c>
      <c r="CL139" s="291">
        <v>441.529</v>
      </c>
      <c r="CM139" s="291">
        <v>364.92345</v>
      </c>
      <c r="CN139" s="291">
        <v>347.05785714285719</v>
      </c>
      <c r="CO139" s="291">
        <v>358.31700000000001</v>
      </c>
      <c r="CP139" s="291">
        <v>317.1885789473684</v>
      </c>
      <c r="CQ139" s="291">
        <v>283.0827727272727</v>
      </c>
      <c r="CR139" s="291">
        <v>338.5641052631579</v>
      </c>
      <c r="CS139" s="291">
        <v>304.18333333333334</v>
      </c>
      <c r="CT139" s="291">
        <v>236.96852380952382</v>
      </c>
      <c r="CU139" s="291">
        <v>284.3125</v>
      </c>
      <c r="CV139" s="291">
        <v>357.37025</v>
      </c>
      <c r="CW139" s="291">
        <v>363.44013636363638</v>
      </c>
      <c r="CX139" s="291">
        <v>386.38795238095236</v>
      </c>
      <c r="CY139" s="291">
        <v>512.73035000000004</v>
      </c>
      <c r="CZ139" s="291">
        <v>399.12981818181817</v>
      </c>
      <c r="DA139" s="291">
        <v>458.97363636363639</v>
      </c>
      <c r="DB139" s="291">
        <v>367.25023809523799</v>
      </c>
      <c r="DC139" s="291">
        <v>377.53817391304347</v>
      </c>
      <c r="DD139" s="291">
        <v>400.95126315789474</v>
      </c>
      <c r="DE139" s="291">
        <v>376.60721052631601</v>
      </c>
      <c r="DF139" s="291">
        <v>430.40490909090909</v>
      </c>
      <c r="DG139" s="291">
        <v>515.91714999999999</v>
      </c>
      <c r="DH139" s="291">
        <v>501.17652631578949</v>
      </c>
      <c r="DI139" s="291">
        <v>544.53544999999997</v>
      </c>
      <c r="DJ139" s="291">
        <v>427.97561904761903</v>
      </c>
      <c r="DK139" s="291">
        <v>392.89426315789473</v>
      </c>
      <c r="DL139" s="291">
        <v>372.072</v>
      </c>
      <c r="DM139" s="291">
        <v>558.30452380952386</v>
      </c>
      <c r="DN139" s="291">
        <v>729.19645454545457</v>
      </c>
      <c r="DO139" s="291">
        <v>841.09247826086948</v>
      </c>
      <c r="DP139" s="291">
        <v>624.5963684210526</v>
      </c>
      <c r="DQ139" s="291">
        <v>648.6019</v>
      </c>
      <c r="DR139" s="291">
        <v>627.59976190476186</v>
      </c>
      <c r="DS139" s="291">
        <v>659.91533333333336</v>
      </c>
      <c r="DT139" s="291">
        <v>826.62272727272727</v>
      </c>
      <c r="DU139" s="291">
        <v>786.50175000000002</v>
      </c>
      <c r="DV139" s="291">
        <v>719.40264999999999</v>
      </c>
      <c r="DW139" s="291">
        <v>669.5887619047619</v>
      </c>
      <c r="DX139" s="291">
        <v>743.43609090909092</v>
      </c>
      <c r="DY139" s="291">
        <v>998.53952380952376</v>
      </c>
      <c r="DZ139" s="291">
        <v>1126.5316666666668</v>
      </c>
      <c r="EA139" s="291">
        <v>981.19833333333338</v>
      </c>
      <c r="EB139" s="291">
        <v>827.62026315789467</v>
      </c>
      <c r="EC139" s="291">
        <v>912.81094999999993</v>
      </c>
      <c r="ED139" s="291">
        <v>948.96963157894743</v>
      </c>
      <c r="EE139" s="291">
        <v>1160.6938947368419</v>
      </c>
      <c r="EF139" s="291">
        <v>1417.0757727272728</v>
      </c>
      <c r="EG139" s="291">
        <v>1162.1389999999999</v>
      </c>
      <c r="EH139" s="291">
        <v>1088.6688095238094</v>
      </c>
      <c r="EI139" s="291">
        <v>1270.2018636363634</v>
      </c>
      <c r="EJ139" s="291">
        <v>1218.4076190476189</v>
      </c>
      <c r="EK139" s="291">
        <v>1352.0084782608697</v>
      </c>
      <c r="EL139" s="291">
        <v>1560.6283809523811</v>
      </c>
      <c r="EM139" s="291">
        <v>1620.7046499999999</v>
      </c>
      <c r="EN139" s="291">
        <v>2126.9441000000002</v>
      </c>
      <c r="EO139" s="291">
        <v>1546.3645714285713</v>
      </c>
      <c r="EP139" s="291">
        <v>1397.9598095238096</v>
      </c>
      <c r="EQ139" s="291">
        <v>1614.2887777777778</v>
      </c>
      <c r="ER139" s="291">
        <v>1998.1733043478262</v>
      </c>
      <c r="ES139" s="291">
        <v>2022.5602222222221</v>
      </c>
      <c r="ET139" s="291">
        <v>2071.6590000000001</v>
      </c>
      <c r="EU139" s="291">
        <v>2084.337</v>
      </c>
      <c r="EV139" s="291">
        <v>2006.7018095238095</v>
      </c>
      <c r="EW139" s="291">
        <v>2410.1326521739129</v>
      </c>
      <c r="EX139" s="291">
        <v>2755.6174500000002</v>
      </c>
      <c r="EY139" s="291">
        <v>3230.6963809523809</v>
      </c>
      <c r="EZ139" s="291">
        <v>3335.6636315789474</v>
      </c>
      <c r="FA139" s="291">
        <v>3104.5</v>
      </c>
      <c r="FB139" s="291">
        <v>3212.0603333333333</v>
      </c>
      <c r="FC139" s="291">
        <v>4293.4396111111109</v>
      </c>
      <c r="FD139" s="291">
        <v>4353.5996190476199</v>
      </c>
      <c r="FE139" s="291">
        <v>4435.8754285714285</v>
      </c>
      <c r="FF139" s="291">
        <v>4766.2309999999998</v>
      </c>
      <c r="FG139" s="291">
        <v>5020.271238095238</v>
      </c>
      <c r="FH139" s="291">
        <v>3729.1039523809523</v>
      </c>
      <c r="FI139" s="291">
        <v>4788.991</v>
      </c>
      <c r="FJ139" s="291">
        <v>4678.5345789473677</v>
      </c>
      <c r="FK139" s="291">
        <v>6554.6167272727271</v>
      </c>
      <c r="FL139" s="291">
        <v>6216.1643684210521</v>
      </c>
      <c r="FM139" s="291">
        <v>6565.1229444444443</v>
      </c>
      <c r="FN139" s="291">
        <v>7072.4252857142856</v>
      </c>
      <c r="FO139" s="291">
        <v>8403.2511999999988</v>
      </c>
      <c r="FP139" s="291">
        <v>9028.9418947368413</v>
      </c>
      <c r="FQ139" s="291">
        <v>8670.6789523809512</v>
      </c>
      <c r="FR139" s="291">
        <v>9601.9429999999993</v>
      </c>
      <c r="FS139" s="291">
        <v>8707.79052631579</v>
      </c>
      <c r="FT139" s="291">
        <v>8878.450045454545</v>
      </c>
      <c r="FU139" s="291">
        <v>12268.842045454545</v>
      </c>
      <c r="FV139" s="291">
        <v>9909.8261428571441</v>
      </c>
      <c r="FW139" s="291">
        <v>10015.638260869564</v>
      </c>
      <c r="FX139" s="291">
        <v>10753.716578947369</v>
      </c>
      <c r="FY139" s="291">
        <v>8218.9821052631578</v>
      </c>
      <c r="FZ139" s="291">
        <v>12765.179045454544</v>
      </c>
      <c r="GA139" s="291">
        <v>15039.187777777777</v>
      </c>
      <c r="GB139" s="291">
        <v>13476.748636363636</v>
      </c>
      <c r="GC139" s="291">
        <v>15013.4475</v>
      </c>
      <c r="GD139" s="291">
        <v>14603.08552631579</v>
      </c>
      <c r="GE139" s="291">
        <v>17255.341350000002</v>
      </c>
      <c r="GF139" s="291">
        <v>17556.16456521739</v>
      </c>
      <c r="GG139" s="291">
        <v>17845.244714285702</v>
      </c>
      <c r="GH139" s="291">
        <v>19546.819190476188</v>
      </c>
      <c r="GI139" s="291">
        <v>18376.2601428571</v>
      </c>
      <c r="GJ139" s="291">
        <v>20524.762900000002</v>
      </c>
      <c r="GK139" s="291">
        <v>19655.628649999999</v>
      </c>
      <c r="GL139" s="291">
        <v>21322.764105263177</v>
      </c>
      <c r="GM139" s="291">
        <v>22808.59183333331</v>
      </c>
      <c r="GN139" s="291">
        <v>22972.691913043454</v>
      </c>
      <c r="GO139" s="291">
        <v>20063.978476190525</v>
      </c>
      <c r="GP139" s="291">
        <v>22554.743190476187</v>
      </c>
      <c r="GQ139" s="291">
        <v>25274.970590909074</v>
      </c>
      <c r="GR139" s="291">
        <v>27196.814999999999</v>
      </c>
      <c r="GS139" s="291">
        <v>28164.499</v>
      </c>
      <c r="GT139" s="291">
        <v>27617.296000000002</v>
      </c>
      <c r="GU139" s="291">
        <v>30144.705999999998</v>
      </c>
      <c r="GV139" s="291">
        <v>19547.22</v>
      </c>
      <c r="GW139" s="291">
        <v>25909.631000000001</v>
      </c>
      <c r="GX139" s="291">
        <v>28840.390999999996</v>
      </c>
      <c r="GY139" s="291">
        <v>24812.131999999998</v>
      </c>
      <c r="GZ139" s="291">
        <v>22384.032999999999</v>
      </c>
      <c r="HA139" s="291">
        <v>24228.822</v>
      </c>
      <c r="HB139" s="291">
        <v>25390.433000000001</v>
      </c>
      <c r="HC139" s="291">
        <v>25978.978000000003</v>
      </c>
      <c r="HD139" s="291">
        <v>23213.581999999999</v>
      </c>
      <c r="HE139" s="291">
        <v>24749.486999999997</v>
      </c>
      <c r="HF139" s="291">
        <v>30632.388999999999</v>
      </c>
      <c r="HG139" s="291">
        <v>29730.043000000001</v>
      </c>
      <c r="HH139" s="291">
        <v>24679.92885</v>
      </c>
      <c r="HI139" s="291">
        <v>22050.539999999997</v>
      </c>
      <c r="HJ139" s="291">
        <v>25072.152999999998</v>
      </c>
      <c r="HK139" s="291">
        <v>25793.391</v>
      </c>
      <c r="HL139" s="291">
        <v>25250.764999999999</v>
      </c>
      <c r="HM139" s="291">
        <v>21931.769999999997</v>
      </c>
      <c r="HN139" s="291">
        <v>24120.068000000003</v>
      </c>
      <c r="HO139" s="291">
        <v>22167.184999999998</v>
      </c>
      <c r="HP139" s="291">
        <v>24022.616999999998</v>
      </c>
      <c r="HQ139" s="291">
        <v>27287.506000000001</v>
      </c>
      <c r="HR139" s="291">
        <v>25799.713</v>
      </c>
      <c r="HS139" s="291">
        <v>32125.171999999999</v>
      </c>
      <c r="HT139" s="291">
        <v>24399.431</v>
      </c>
      <c r="HU139" s="291">
        <v>23960.785000000003</v>
      </c>
      <c r="HV139" s="291">
        <v>25409.410999999996</v>
      </c>
      <c r="HW139" s="291">
        <v>24443.777000000002</v>
      </c>
    </row>
    <row r="140" spans="1:231">
      <c r="A140" s="415" t="s">
        <v>438</v>
      </c>
    </row>
    <row r="141" spans="1:231">
      <c r="A141" s="76"/>
    </row>
    <row r="142" spans="1:231">
      <c r="A142" s="415"/>
    </row>
  </sheetData>
  <mergeCells count="1">
    <mergeCell ref="A1:B1"/>
  </mergeCells>
  <phoneticPr fontId="164" type="noConversion"/>
  <hyperlinks>
    <hyperlink ref="A1" location="Índice!A1" display="Voltar / Back" xr:uid="{00000000-0004-0000-0300-000000000000}"/>
  </hyperlinks>
  <pageMargins left="0.78740157499999996" right="0.78740157499999996" top="0.984251969" bottom="0.984251969" header="0.49212598499999999" footer="0.49212598499999999"/>
  <pageSetup paperSize="9" orientation="portrait" r:id="rId1"/>
  <headerFooter alignWithMargins="0">
    <oddFooter>&amp;C&amp;1#&amp;"Calibri"&amp;10&amp;K000000INFORMAÇÃO INTERNA – INTERNAL INFORMATION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98A49-A3AE-4EFF-997D-A7F92BC1D019}">
  <dimension ref="A1:JO99"/>
  <sheetViews>
    <sheetView showGridLines="0" zoomScaleNormal="100" workbookViewId="0">
      <pane xSplit="1" ySplit="5" topLeftCell="GU78" activePane="bottomRight" state="frozen"/>
      <selection activeCell="IY50" sqref="IY50"/>
      <selection pane="topRight" activeCell="IY50" sqref="IY50"/>
      <selection pane="bottomLeft" activeCell="IY50" sqref="IY50"/>
      <selection pane="bottomRight" activeCell="GY94" sqref="GY94"/>
    </sheetView>
  </sheetViews>
  <sheetFormatPr defaultRowHeight="12.5"/>
  <cols>
    <col min="1" max="1" width="69.36328125" customWidth="1"/>
    <col min="2" max="2" width="8.36328125" customWidth="1"/>
    <col min="3" max="3" width="8.453125" customWidth="1"/>
    <col min="4" max="4" width="9.36328125" bestFit="1" customWidth="1"/>
    <col min="5" max="5" width="8.54296875" customWidth="1"/>
    <col min="6" max="6" width="8.90625" customWidth="1"/>
    <col min="7" max="7" width="8.453125" customWidth="1"/>
    <col min="8" max="8" width="7.90625" customWidth="1"/>
    <col min="9" max="9" width="8.6328125" customWidth="1"/>
    <col min="10" max="10" width="8.453125" customWidth="1"/>
    <col min="11" max="11" width="8.6328125" customWidth="1"/>
    <col min="12" max="12" width="8.90625" customWidth="1"/>
    <col min="13" max="13" width="8.6328125" customWidth="1"/>
    <col min="14" max="14" width="8.36328125" customWidth="1"/>
    <col min="15" max="15" width="8.453125" customWidth="1"/>
    <col min="16" max="16" width="9.36328125" bestFit="1" customWidth="1"/>
    <col min="17" max="17" width="8.54296875" customWidth="1"/>
    <col min="18" max="18" width="8.90625" customWidth="1"/>
    <col min="19" max="19" width="8.453125" customWidth="1"/>
    <col min="20" max="20" width="7.90625" customWidth="1"/>
    <col min="21" max="21" width="8.6328125" customWidth="1"/>
    <col min="22" max="22" width="8.453125" customWidth="1"/>
    <col min="23" max="23" width="8.6328125" customWidth="1"/>
    <col min="24" max="24" width="8.90625" customWidth="1"/>
    <col min="25" max="25" width="8.6328125" customWidth="1"/>
    <col min="26" max="26" width="8.36328125" customWidth="1"/>
    <col min="27" max="27" width="8.453125" customWidth="1"/>
    <col min="28" max="28" width="9.36328125" bestFit="1" customWidth="1"/>
    <col min="29" max="29" width="8.54296875" customWidth="1"/>
    <col min="30" max="30" width="8.90625" customWidth="1"/>
    <col min="31" max="31" width="8.453125" customWidth="1"/>
    <col min="32" max="32" width="7.90625" customWidth="1"/>
    <col min="33" max="33" width="8.6328125" customWidth="1"/>
    <col min="34" max="34" width="8.453125" customWidth="1"/>
    <col min="35" max="35" width="8.6328125" customWidth="1"/>
    <col min="36" max="36" width="8.90625" customWidth="1"/>
    <col min="37" max="37" width="8.6328125" customWidth="1"/>
    <col min="38" max="38" width="8.36328125" customWidth="1"/>
    <col min="39" max="39" width="8.453125" customWidth="1"/>
    <col min="40" max="40" width="9.36328125" bestFit="1" customWidth="1"/>
    <col min="41" max="41" width="8.54296875" customWidth="1"/>
    <col min="42" max="42" width="8.90625" customWidth="1"/>
    <col min="43" max="43" width="8.453125" customWidth="1"/>
    <col min="44" max="44" width="7.90625" customWidth="1"/>
    <col min="45" max="45" width="8.6328125" customWidth="1"/>
    <col min="46" max="46" width="8.453125" customWidth="1"/>
    <col min="47" max="47" width="8.6328125" customWidth="1"/>
    <col min="48" max="48" width="8.90625" customWidth="1"/>
    <col min="49" max="49" width="8.6328125" customWidth="1"/>
    <col min="50" max="50" width="8.36328125" customWidth="1"/>
    <col min="51" max="51" width="8.453125" customWidth="1"/>
    <col min="52" max="52" width="9.36328125" bestFit="1" customWidth="1"/>
    <col min="53" max="53" width="8.54296875" customWidth="1"/>
    <col min="54" max="54" width="8.90625" customWidth="1"/>
    <col min="55" max="55" width="8.453125" customWidth="1"/>
    <col min="56" max="56" width="7.90625" customWidth="1"/>
    <col min="57" max="57" width="8.6328125" customWidth="1"/>
    <col min="58" max="58" width="8.453125" customWidth="1"/>
    <col min="59" max="59" width="8.6328125" customWidth="1"/>
    <col min="60" max="60" width="8.90625" customWidth="1"/>
    <col min="61" max="61" width="8.6328125" customWidth="1"/>
    <col min="62" max="62" width="8.36328125" customWidth="1"/>
    <col min="63" max="63" width="8.453125" customWidth="1"/>
    <col min="64" max="64" width="9.36328125" bestFit="1" customWidth="1"/>
    <col min="65" max="65" width="8.54296875" customWidth="1"/>
    <col min="66" max="66" width="8.90625" customWidth="1"/>
    <col min="67" max="67" width="8.453125" customWidth="1"/>
    <col min="68" max="68" width="8" bestFit="1" customWidth="1"/>
    <col min="69" max="69" width="8.6328125" customWidth="1"/>
    <col min="70" max="70" width="8.453125" customWidth="1"/>
    <col min="71" max="71" width="8.6328125" customWidth="1"/>
    <col min="72" max="72" width="8.90625" customWidth="1"/>
    <col min="73" max="73" width="8.6328125" customWidth="1"/>
    <col min="74" max="74" width="8.36328125" customWidth="1"/>
    <col min="75" max="75" width="8.453125" customWidth="1"/>
    <col min="76" max="76" width="9.36328125" bestFit="1" customWidth="1"/>
    <col min="77" max="77" width="8.54296875" customWidth="1"/>
    <col min="78" max="78" width="8.90625" customWidth="1"/>
    <col min="79" max="79" width="8.453125" customWidth="1"/>
    <col min="80" max="80" width="8" bestFit="1" customWidth="1"/>
    <col min="81" max="81" width="8.6328125" customWidth="1"/>
    <col min="82" max="82" width="8.453125" customWidth="1"/>
    <col min="83" max="83" width="8.6328125" customWidth="1"/>
    <col min="84" max="84" width="8.90625" customWidth="1"/>
    <col min="85" max="85" width="8.6328125" customWidth="1"/>
    <col min="86" max="86" width="8.36328125" customWidth="1"/>
    <col min="87" max="87" width="8.453125" customWidth="1"/>
    <col min="88" max="88" width="9.36328125" bestFit="1" customWidth="1"/>
    <col min="89" max="89" width="8.54296875" customWidth="1"/>
    <col min="90" max="90" width="8.90625" customWidth="1"/>
    <col min="91" max="91" width="8.453125" customWidth="1"/>
    <col min="92" max="92" width="8.90625" bestFit="1" customWidth="1"/>
    <col min="93" max="93" width="8.6328125" customWidth="1"/>
    <col min="94" max="94" width="8.453125" customWidth="1"/>
    <col min="95" max="95" width="8.6328125" customWidth="1"/>
    <col min="96" max="96" width="8.90625" customWidth="1"/>
    <col min="97" max="97" width="8.6328125" customWidth="1"/>
    <col min="98" max="98" width="8.36328125" customWidth="1"/>
    <col min="99" max="99" width="8.453125" customWidth="1"/>
    <col min="100" max="100" width="9.36328125" bestFit="1" customWidth="1"/>
    <col min="101" max="101" width="8.54296875" customWidth="1"/>
    <col min="102" max="102" width="8.90625" customWidth="1"/>
    <col min="103" max="103" width="8.453125" customWidth="1"/>
    <col min="104" max="104" width="8.90625" bestFit="1" customWidth="1"/>
    <col min="105" max="105" width="8.6328125" customWidth="1"/>
    <col min="106" max="106" width="8.453125" customWidth="1"/>
    <col min="107" max="107" width="8.6328125" customWidth="1"/>
    <col min="108" max="108" width="8.90625" customWidth="1"/>
    <col min="109" max="109" width="8.6328125" customWidth="1"/>
    <col min="110" max="110" width="8.36328125" customWidth="1"/>
    <col min="111" max="111" width="8.453125" customWidth="1"/>
    <col min="112" max="112" width="9.36328125" bestFit="1" customWidth="1"/>
    <col min="113" max="113" width="8.54296875" customWidth="1"/>
    <col min="114" max="114" width="8.90625" customWidth="1"/>
    <col min="115" max="115" width="8.453125" customWidth="1"/>
    <col min="116" max="116" width="8.90625" bestFit="1" customWidth="1"/>
    <col min="117" max="117" width="8.6328125" customWidth="1"/>
    <col min="118" max="118" width="8.453125" customWidth="1"/>
    <col min="119" max="119" width="8.6328125" customWidth="1"/>
    <col min="120" max="120" width="8.90625" customWidth="1"/>
    <col min="121" max="121" width="8.6328125" customWidth="1"/>
    <col min="122" max="122" width="8.36328125" customWidth="1"/>
    <col min="123" max="123" width="8.453125" customWidth="1"/>
    <col min="124" max="124" width="9.36328125" bestFit="1" customWidth="1"/>
    <col min="125" max="125" width="8.54296875" customWidth="1"/>
    <col min="126" max="126" width="8.90625" customWidth="1"/>
    <col min="127" max="127" width="8.453125" customWidth="1"/>
    <col min="128" max="128" width="8.90625" bestFit="1" customWidth="1"/>
    <col min="129" max="129" width="8.6328125" customWidth="1"/>
    <col min="130" max="130" width="8.453125" customWidth="1"/>
    <col min="131" max="131" width="8.6328125" customWidth="1"/>
    <col min="132" max="132" width="8.90625" customWidth="1"/>
    <col min="133" max="133" width="8.6328125" customWidth="1"/>
    <col min="134" max="134" width="8.36328125" customWidth="1"/>
    <col min="135" max="135" width="8.453125" customWidth="1"/>
    <col min="136" max="136" width="9.36328125" bestFit="1" customWidth="1"/>
    <col min="137" max="137" width="8.54296875" customWidth="1"/>
    <col min="138" max="138" width="8.90625" customWidth="1"/>
    <col min="139" max="139" width="8.453125" customWidth="1"/>
    <col min="140" max="140" width="8.90625" bestFit="1" customWidth="1"/>
    <col min="141" max="141" width="8.6328125" customWidth="1"/>
    <col min="142" max="142" width="8.453125" customWidth="1"/>
    <col min="143" max="143" width="8.6328125" customWidth="1"/>
    <col min="144" max="144" width="8.90625" customWidth="1"/>
    <col min="145" max="145" width="8.6328125" customWidth="1"/>
    <col min="146" max="146" width="8.36328125" customWidth="1"/>
    <col min="147" max="147" width="8.453125" customWidth="1"/>
    <col min="148" max="148" width="9.36328125" bestFit="1" customWidth="1"/>
    <col min="149" max="149" width="9" bestFit="1" customWidth="1"/>
    <col min="150" max="150" width="8.90625" customWidth="1"/>
    <col min="151" max="153" width="9.6328125" customWidth="1"/>
    <col min="154" max="154" width="9.08984375" customWidth="1"/>
    <col min="155" max="155" width="10.36328125" customWidth="1"/>
    <col min="156" max="159" width="8.90625" customWidth="1"/>
    <col min="160" max="162" width="9" bestFit="1" customWidth="1"/>
    <col min="163" max="163" width="8.90625" bestFit="1" customWidth="1"/>
    <col min="164" max="167" width="9.90625" bestFit="1" customWidth="1"/>
    <col min="171" max="171" width="8.90625" bestFit="1" customWidth="1"/>
    <col min="174" max="192" width="9.54296875" customWidth="1"/>
    <col min="193" max="203" width="12.6328125" bestFit="1" customWidth="1"/>
    <col min="204" max="207" width="12.453125" customWidth="1"/>
  </cols>
  <sheetData>
    <row r="1" spans="1:207" ht="15.5">
      <c r="A1" s="612" t="s">
        <v>41</v>
      </c>
      <c r="B1" s="613"/>
      <c r="C1" s="24"/>
      <c r="D1" s="24"/>
      <c r="E1" s="24"/>
      <c r="F1" s="24"/>
      <c r="G1" s="284"/>
      <c r="H1" s="24"/>
      <c r="I1" s="24"/>
      <c r="J1" s="24"/>
      <c r="K1" s="24"/>
      <c r="L1" s="24"/>
      <c r="M1" s="24"/>
      <c r="N1" s="24"/>
      <c r="O1" s="24"/>
      <c r="P1" s="24"/>
      <c r="Q1" s="24"/>
      <c r="R1" s="24"/>
      <c r="S1" s="24"/>
      <c r="T1" s="24"/>
      <c r="U1" s="24"/>
      <c r="V1" s="24"/>
      <c r="W1" s="284"/>
      <c r="X1" s="24"/>
      <c r="Y1" s="28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row>
    <row r="2" spans="1:207" ht="16" thickBot="1">
      <c r="A2" s="409"/>
      <c r="B2" s="408"/>
      <c r="C2" s="24"/>
      <c r="D2" s="24"/>
      <c r="E2" s="24"/>
      <c r="F2" s="24"/>
      <c r="G2" s="284"/>
      <c r="H2" s="24"/>
      <c r="I2" s="24"/>
      <c r="J2" s="24"/>
      <c r="K2" s="24"/>
      <c r="L2" s="24"/>
      <c r="M2" s="24"/>
      <c r="N2" s="24"/>
      <c r="O2" s="24"/>
      <c r="P2" s="24"/>
      <c r="Q2" s="24"/>
      <c r="R2" s="24"/>
      <c r="S2" s="24"/>
      <c r="T2" s="24"/>
      <c r="U2" s="24"/>
      <c r="V2" s="24"/>
      <c r="W2" s="284"/>
      <c r="X2" s="24"/>
      <c r="Y2" s="28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row>
    <row r="3" spans="1:207" ht="16.5" customHeight="1">
      <c r="A3" s="594" t="s">
        <v>301</v>
      </c>
      <c r="B3" s="24"/>
      <c r="C3" s="24"/>
      <c r="D3" s="24"/>
      <c r="E3" s="24"/>
      <c r="F3" s="24"/>
      <c r="G3" s="284"/>
      <c r="H3" s="24"/>
      <c r="I3" s="24"/>
      <c r="J3" s="24"/>
      <c r="K3" s="24"/>
      <c r="L3" s="24"/>
      <c r="M3" s="24"/>
      <c r="N3" s="24"/>
      <c r="O3" s="24"/>
      <c r="P3" s="24"/>
      <c r="Q3" s="24"/>
      <c r="R3" s="24"/>
      <c r="S3" s="24"/>
      <c r="T3" s="24"/>
      <c r="U3" s="24"/>
      <c r="V3" s="24"/>
      <c r="W3" s="284"/>
      <c r="X3" s="24"/>
      <c r="Y3" s="28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row>
    <row r="4" spans="1:207" ht="16.5" customHeight="1">
      <c r="A4" s="593" t="s">
        <v>81</v>
      </c>
      <c r="B4" s="24"/>
      <c r="C4" s="24"/>
      <c r="D4" s="24"/>
      <c r="E4" s="24"/>
      <c r="F4" s="24"/>
      <c r="G4" s="284"/>
      <c r="H4" s="24"/>
      <c r="I4" s="24"/>
      <c r="J4" s="24"/>
      <c r="K4" s="24"/>
      <c r="L4" s="24"/>
      <c r="M4" s="24"/>
      <c r="N4" s="24"/>
      <c r="O4" s="24"/>
      <c r="P4" s="24"/>
      <c r="Q4" s="24"/>
      <c r="R4" s="24"/>
      <c r="S4" s="24"/>
      <c r="T4" s="24"/>
      <c r="U4" s="24"/>
      <c r="V4" s="24"/>
      <c r="W4" s="284"/>
      <c r="X4" s="24"/>
      <c r="Y4" s="28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row>
    <row r="5" spans="1:207" ht="16.5" customHeight="1">
      <c r="A5" s="596" t="s">
        <v>82</v>
      </c>
      <c r="B5" s="24"/>
      <c r="C5" s="24"/>
      <c r="D5" s="24"/>
      <c r="E5" s="24"/>
      <c r="F5" s="24"/>
      <c r="G5" s="284"/>
      <c r="H5" s="24"/>
      <c r="I5" s="24"/>
      <c r="J5" s="24"/>
      <c r="K5" s="24"/>
      <c r="L5" s="24"/>
      <c r="M5" s="24"/>
      <c r="N5" s="24"/>
      <c r="O5" s="24"/>
      <c r="P5" s="24"/>
      <c r="Q5" s="24"/>
      <c r="R5" s="24"/>
      <c r="S5" s="24"/>
      <c r="T5" s="24"/>
      <c r="U5" s="24"/>
      <c r="V5" s="24"/>
      <c r="W5" s="284"/>
      <c r="X5" s="24"/>
      <c r="Y5" s="28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GW5" s="598"/>
      <c r="GX5" s="598"/>
      <c r="GY5" s="598"/>
    </row>
    <row r="6" spans="1:207">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L6" s="344"/>
      <c r="AM6" s="344"/>
      <c r="AN6" s="344"/>
      <c r="AO6" s="344"/>
      <c r="AP6" s="344"/>
      <c r="AQ6" s="344"/>
      <c r="AR6" s="344"/>
      <c r="AS6" s="344"/>
      <c r="AT6" s="344"/>
      <c r="AU6" s="344"/>
      <c r="AV6" s="344"/>
      <c r="AW6" s="344"/>
      <c r="AX6" s="344"/>
      <c r="AY6" s="344"/>
      <c r="AZ6" s="344"/>
      <c r="BA6" s="344"/>
      <c r="BB6" s="344"/>
      <c r="BC6" s="344"/>
      <c r="BD6" s="344"/>
      <c r="BE6" s="344"/>
      <c r="BF6" s="344"/>
      <c r="BG6" s="344"/>
      <c r="BH6" s="344"/>
      <c r="BI6" s="344"/>
      <c r="BJ6" s="344"/>
      <c r="BK6" s="344"/>
      <c r="BL6" s="344"/>
      <c r="BM6" s="344"/>
      <c r="BN6" s="344"/>
      <c r="BO6" s="344"/>
      <c r="BP6" s="344"/>
      <c r="BQ6" s="344"/>
      <c r="BR6" s="344"/>
      <c r="BS6" s="344"/>
      <c r="BT6" s="344"/>
      <c r="BU6" s="344"/>
      <c r="BV6" s="344"/>
      <c r="BW6" s="344"/>
      <c r="BX6" s="344"/>
      <c r="BY6" s="344"/>
      <c r="BZ6" s="344"/>
      <c r="CA6" s="344"/>
      <c r="CB6" s="344"/>
      <c r="CC6" s="344"/>
      <c r="CD6" s="344"/>
      <c r="CE6" s="344"/>
      <c r="CF6" s="344"/>
      <c r="CG6" s="344"/>
      <c r="CH6" s="344"/>
      <c r="CI6" s="344"/>
      <c r="CJ6" s="344"/>
      <c r="CK6" s="344"/>
      <c r="CL6" s="344"/>
      <c r="CM6" s="344"/>
      <c r="CN6" s="344"/>
      <c r="CO6" s="344"/>
      <c r="CP6" s="344"/>
      <c r="CQ6" s="344"/>
      <c r="CR6" s="344"/>
      <c r="CS6" s="344"/>
      <c r="CT6" s="344"/>
      <c r="CU6" s="344"/>
      <c r="CV6" s="344"/>
      <c r="CW6" s="344"/>
      <c r="CX6" s="344"/>
      <c r="CY6" s="344"/>
      <c r="CZ6" s="344"/>
      <c r="DA6" s="344"/>
      <c r="DB6" s="344"/>
      <c r="DC6" s="344"/>
      <c r="DD6" s="344"/>
      <c r="DE6" s="344"/>
      <c r="DF6" s="344"/>
      <c r="DG6" s="344"/>
      <c r="DH6" s="344"/>
      <c r="DI6" s="344"/>
      <c r="DJ6" s="344"/>
      <c r="DK6" s="344"/>
      <c r="DL6" s="344"/>
      <c r="DM6" s="344"/>
      <c r="DN6" s="344"/>
      <c r="DO6" s="344"/>
      <c r="DP6" s="344"/>
      <c r="DQ6" s="344"/>
      <c r="DR6" s="344"/>
      <c r="DS6" s="344"/>
      <c r="DT6" s="344"/>
      <c r="DU6" s="344"/>
      <c r="DV6" s="344"/>
      <c r="DW6" s="344"/>
      <c r="DX6" s="344"/>
      <c r="DY6" s="344"/>
      <c r="DZ6" s="344"/>
      <c r="EA6" s="344"/>
      <c r="EB6" s="344"/>
      <c r="EC6" s="344"/>
      <c r="ED6" s="344"/>
      <c r="EE6" s="344"/>
      <c r="EF6" s="344"/>
      <c r="EG6" s="344"/>
      <c r="EH6" s="344"/>
      <c r="EI6" s="344"/>
      <c r="EJ6" s="344"/>
      <c r="EK6" s="344"/>
      <c r="EL6" s="344"/>
      <c r="EM6" s="344"/>
      <c r="EN6" s="344"/>
      <c r="EO6" s="344"/>
      <c r="EP6" s="344"/>
      <c r="EQ6" s="344"/>
      <c r="ER6" s="344"/>
      <c r="ES6" s="344"/>
      <c r="ET6" s="344"/>
      <c r="EU6" s="344"/>
      <c r="EV6" s="344"/>
      <c r="EW6" s="344"/>
      <c r="EX6" s="344"/>
      <c r="EY6" s="344"/>
      <c r="EZ6" s="344"/>
      <c r="FA6" s="344"/>
      <c r="FB6" s="344"/>
      <c r="FC6" s="344"/>
      <c r="FD6" s="344"/>
      <c r="FE6" s="344"/>
      <c r="FF6" s="344"/>
      <c r="FG6" s="344"/>
      <c r="FH6" s="344"/>
      <c r="FI6" s="344"/>
      <c r="FJ6" s="344"/>
      <c r="FK6" s="344"/>
      <c r="FL6" s="344"/>
      <c r="FM6" s="344"/>
      <c r="FN6" s="344"/>
      <c r="FO6" s="344"/>
      <c r="FP6" s="344"/>
      <c r="FQ6" s="344"/>
      <c r="FR6" s="344"/>
      <c r="FS6" s="344"/>
      <c r="FT6" s="344"/>
      <c r="FU6" s="344"/>
      <c r="FV6" s="344"/>
      <c r="FW6" s="344"/>
      <c r="FX6" s="344"/>
      <c r="FY6" s="344"/>
      <c r="FZ6" s="344"/>
      <c r="GA6" s="344"/>
      <c r="GB6" s="344"/>
      <c r="GC6" s="344"/>
      <c r="GD6" s="344"/>
      <c r="GE6" s="344"/>
      <c r="GF6" s="344"/>
      <c r="GG6" s="344"/>
      <c r="GH6" s="344"/>
      <c r="GI6" s="344"/>
      <c r="GJ6" s="344"/>
      <c r="GK6" s="344"/>
      <c r="GL6" s="344"/>
      <c r="GM6" s="344"/>
      <c r="GN6" s="344"/>
      <c r="GO6" s="344"/>
      <c r="GP6" s="344"/>
      <c r="GQ6" s="344"/>
      <c r="GR6" s="344"/>
      <c r="GS6" s="344"/>
      <c r="GT6" s="344"/>
      <c r="GU6" s="344"/>
      <c r="GV6" s="344"/>
      <c r="GW6" s="344"/>
      <c r="GX6" s="344"/>
      <c r="GY6" s="344"/>
    </row>
    <row r="7" spans="1:207" ht="13">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row>
    <row r="8" spans="1:207" ht="18.5">
      <c r="A8" s="592" t="s">
        <v>519</v>
      </c>
      <c r="B8" s="24"/>
      <c r="C8" s="24"/>
      <c r="D8" s="24"/>
      <c r="E8" s="24"/>
      <c r="F8" s="24"/>
      <c r="G8" s="284"/>
      <c r="H8" s="24"/>
      <c r="I8" s="24"/>
      <c r="J8" s="24"/>
      <c r="K8" s="24"/>
      <c r="L8" s="24"/>
      <c r="M8" s="24"/>
      <c r="N8" s="24"/>
      <c r="O8" s="24"/>
      <c r="P8" s="24"/>
      <c r="Q8" s="24"/>
      <c r="R8" s="24"/>
      <c r="S8" s="24"/>
      <c r="T8" s="24"/>
      <c r="U8" s="24"/>
      <c r="V8" s="24"/>
      <c r="W8" s="284"/>
      <c r="X8" s="24"/>
      <c r="Y8" s="28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row>
    <row r="9" spans="1:207" ht="14.5">
      <c r="A9" s="24"/>
      <c r="B9" s="24"/>
      <c r="C9" s="24"/>
      <c r="D9" s="24"/>
      <c r="E9" s="24"/>
      <c r="F9" s="284"/>
      <c r="G9" s="24"/>
      <c r="H9" s="24"/>
      <c r="I9" s="24"/>
      <c r="J9" s="24"/>
      <c r="K9" s="24"/>
      <c r="L9" s="24"/>
      <c r="M9" s="24"/>
      <c r="N9" s="24"/>
      <c r="O9" s="24"/>
      <c r="P9" s="24"/>
      <c r="Q9" s="24"/>
      <c r="R9" s="24"/>
      <c r="S9" s="24"/>
      <c r="T9" s="24"/>
      <c r="U9" s="24"/>
      <c r="V9" s="284"/>
      <c r="W9" s="24"/>
      <c r="X9" s="28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row>
    <row r="10" spans="1:207" ht="15.5">
      <c r="A10" s="411" t="s">
        <v>296</v>
      </c>
    </row>
    <row r="11" spans="1:207" ht="13">
      <c r="A11" s="307" t="s">
        <v>423</v>
      </c>
      <c r="B11" s="225" t="s">
        <v>88</v>
      </c>
      <c r="C11" s="225" t="s">
        <v>89</v>
      </c>
      <c r="D11" s="225" t="s">
        <v>90</v>
      </c>
      <c r="E11" s="225" t="s">
        <v>91</v>
      </c>
      <c r="F11" s="225" t="s">
        <v>92</v>
      </c>
      <c r="G11" s="225" t="s">
        <v>93</v>
      </c>
      <c r="H11" s="225" t="s">
        <v>94</v>
      </c>
      <c r="I11" s="225" t="s">
        <v>95</v>
      </c>
      <c r="J11" s="225" t="s">
        <v>96</v>
      </c>
      <c r="K11" s="225" t="s">
        <v>97</v>
      </c>
      <c r="L11" s="225" t="s">
        <v>98</v>
      </c>
      <c r="M11" s="225" t="s">
        <v>99</v>
      </c>
      <c r="N11" s="225" t="s">
        <v>100</v>
      </c>
      <c r="O11" s="225" t="s">
        <v>101</v>
      </c>
      <c r="P11" s="225" t="s">
        <v>102</v>
      </c>
      <c r="Q11" s="225" t="s">
        <v>103</v>
      </c>
      <c r="R11" s="225" t="s">
        <v>104</v>
      </c>
      <c r="S11" s="225" t="s">
        <v>105</v>
      </c>
      <c r="T11" s="225" t="s">
        <v>106</v>
      </c>
      <c r="U11" s="225" t="s">
        <v>107</v>
      </c>
      <c r="V11" s="225" t="s">
        <v>108</v>
      </c>
      <c r="W11" s="225" t="s">
        <v>109</v>
      </c>
      <c r="X11" s="225" t="s">
        <v>110</v>
      </c>
      <c r="Y11" s="225" t="s">
        <v>111</v>
      </c>
      <c r="Z11" s="225" t="s">
        <v>112</v>
      </c>
      <c r="AA11" s="225" t="s">
        <v>113</v>
      </c>
      <c r="AB11" s="225" t="s">
        <v>114</v>
      </c>
      <c r="AC11" s="225" t="s">
        <v>115</v>
      </c>
      <c r="AD11" s="225" t="s">
        <v>116</v>
      </c>
      <c r="AE11" s="225" t="s">
        <v>117</v>
      </c>
      <c r="AF11" s="225" t="s">
        <v>118</v>
      </c>
      <c r="AG11" s="225" t="s">
        <v>119</v>
      </c>
      <c r="AH11" s="225" t="s">
        <v>120</v>
      </c>
      <c r="AI11" s="225" t="s">
        <v>121</v>
      </c>
      <c r="AJ11" s="225" t="s">
        <v>122</v>
      </c>
      <c r="AK11" s="225" t="s">
        <v>123</v>
      </c>
      <c r="AL11" s="225" t="s">
        <v>124</v>
      </c>
      <c r="AM11" s="225" t="s">
        <v>125</v>
      </c>
      <c r="AN11" s="225" t="s">
        <v>126</v>
      </c>
      <c r="AO11" s="225" t="s">
        <v>127</v>
      </c>
      <c r="AP11" s="225" t="s">
        <v>128</v>
      </c>
      <c r="AQ11" s="225" t="s">
        <v>129</v>
      </c>
      <c r="AR11" s="225" t="s">
        <v>130</v>
      </c>
      <c r="AS11" s="225" t="s">
        <v>131</v>
      </c>
      <c r="AT11" s="225" t="s">
        <v>132</v>
      </c>
      <c r="AU11" s="225" t="s">
        <v>133</v>
      </c>
      <c r="AV11" s="225" t="s">
        <v>134</v>
      </c>
      <c r="AW11" s="225" t="s">
        <v>135</v>
      </c>
      <c r="AX11" s="225" t="s">
        <v>136</v>
      </c>
      <c r="AY11" s="225" t="s">
        <v>137</v>
      </c>
      <c r="AZ11" s="225" t="s">
        <v>138</v>
      </c>
      <c r="BA11" s="225" t="s">
        <v>139</v>
      </c>
      <c r="BB11" s="225" t="s">
        <v>140</v>
      </c>
      <c r="BC11" s="225" t="s">
        <v>141</v>
      </c>
      <c r="BD11" s="225" t="s">
        <v>142</v>
      </c>
      <c r="BE11" s="225" t="s">
        <v>143</v>
      </c>
      <c r="BF11" s="225" t="s">
        <v>144</v>
      </c>
      <c r="BG11" s="225" t="s">
        <v>145</v>
      </c>
      <c r="BH11" s="225" t="s">
        <v>146</v>
      </c>
      <c r="BI11" s="225" t="s">
        <v>147</v>
      </c>
      <c r="BJ11" s="225" t="s">
        <v>148</v>
      </c>
      <c r="BK11" s="225" t="s">
        <v>149</v>
      </c>
      <c r="BL11" s="225" t="s">
        <v>150</v>
      </c>
      <c r="BM11" s="225" t="s">
        <v>151</v>
      </c>
      <c r="BN11" s="225" t="s">
        <v>152</v>
      </c>
      <c r="BO11" s="225" t="s">
        <v>153</v>
      </c>
      <c r="BP11" s="225" t="s">
        <v>154</v>
      </c>
      <c r="BQ11" s="225" t="s">
        <v>155</v>
      </c>
      <c r="BR11" s="225" t="s">
        <v>156</v>
      </c>
      <c r="BS11" s="225" t="s">
        <v>157</v>
      </c>
      <c r="BT11" s="225" t="s">
        <v>158</v>
      </c>
      <c r="BU11" s="225" t="s">
        <v>159</v>
      </c>
      <c r="BV11" s="225" t="s">
        <v>160</v>
      </c>
      <c r="BW11" s="225" t="s">
        <v>161</v>
      </c>
      <c r="BX11" s="225" t="s">
        <v>162</v>
      </c>
      <c r="BY11" s="225" t="s">
        <v>163</v>
      </c>
      <c r="BZ11" s="225" t="s">
        <v>164</v>
      </c>
      <c r="CA11" s="225" t="s">
        <v>165</v>
      </c>
      <c r="CB11" s="225" t="s">
        <v>166</v>
      </c>
      <c r="CC11" s="225" t="s">
        <v>167</v>
      </c>
      <c r="CD11" s="225" t="s">
        <v>168</v>
      </c>
      <c r="CE11" s="225" t="s">
        <v>169</v>
      </c>
      <c r="CF11" s="225" t="s">
        <v>170</v>
      </c>
      <c r="CG11" s="225" t="s">
        <v>171</v>
      </c>
      <c r="CH11" s="225" t="s">
        <v>172</v>
      </c>
      <c r="CI11" s="225" t="s">
        <v>173</v>
      </c>
      <c r="CJ11" s="225" t="s">
        <v>174</v>
      </c>
      <c r="CK11" s="225" t="s">
        <v>175</v>
      </c>
      <c r="CL11" s="225" t="s">
        <v>176</v>
      </c>
      <c r="CM11" s="225" t="s">
        <v>177</v>
      </c>
      <c r="CN11" s="225" t="s">
        <v>178</v>
      </c>
      <c r="CO11" s="225" t="s">
        <v>179</v>
      </c>
      <c r="CP11" s="225" t="s">
        <v>180</v>
      </c>
      <c r="CQ11" s="225" t="s">
        <v>181</v>
      </c>
      <c r="CR11" s="225" t="s">
        <v>182</v>
      </c>
      <c r="CS11" s="225" t="s">
        <v>183</v>
      </c>
      <c r="CT11" s="225" t="s">
        <v>184</v>
      </c>
      <c r="CU11" s="225" t="s">
        <v>185</v>
      </c>
      <c r="CV11" s="225" t="s">
        <v>186</v>
      </c>
      <c r="CW11" s="225" t="s">
        <v>187</v>
      </c>
      <c r="CX11" s="225" t="s">
        <v>188</v>
      </c>
      <c r="CY11" s="225" t="s">
        <v>189</v>
      </c>
      <c r="CZ11" s="225" t="s">
        <v>190</v>
      </c>
      <c r="DA11" s="225" t="s">
        <v>191</v>
      </c>
      <c r="DB11" s="225" t="s">
        <v>192</v>
      </c>
      <c r="DC11" s="225" t="s">
        <v>193</v>
      </c>
      <c r="DD11" s="225" t="s">
        <v>194</v>
      </c>
      <c r="DE11" s="225" t="s">
        <v>195</v>
      </c>
      <c r="DF11" s="225" t="s">
        <v>196</v>
      </c>
      <c r="DG11" s="225" t="s">
        <v>197</v>
      </c>
      <c r="DH11" s="225" t="s">
        <v>198</v>
      </c>
      <c r="DI11" s="225" t="s">
        <v>199</v>
      </c>
      <c r="DJ11" s="225" t="s">
        <v>200</v>
      </c>
      <c r="DK11" s="225" t="s">
        <v>201</v>
      </c>
      <c r="DL11" s="225" t="s">
        <v>202</v>
      </c>
      <c r="DM11" s="225" t="s">
        <v>203</v>
      </c>
      <c r="DN11" s="225" t="s">
        <v>204</v>
      </c>
      <c r="DO11" s="225" t="s">
        <v>205</v>
      </c>
      <c r="DP11" s="225" t="s">
        <v>206</v>
      </c>
      <c r="DQ11" s="225" t="s">
        <v>207</v>
      </c>
      <c r="DR11" s="225" t="s">
        <v>208</v>
      </c>
      <c r="DS11" s="225" t="s">
        <v>209</v>
      </c>
      <c r="DT11" s="225" t="s">
        <v>210</v>
      </c>
      <c r="DU11" s="225" t="s">
        <v>211</v>
      </c>
      <c r="DV11" s="225" t="s">
        <v>212</v>
      </c>
      <c r="DW11" s="225" t="s">
        <v>213</v>
      </c>
      <c r="DX11" s="225" t="s">
        <v>214</v>
      </c>
      <c r="DY11" s="225" t="s">
        <v>215</v>
      </c>
      <c r="DZ11" s="225" t="s">
        <v>216</v>
      </c>
      <c r="EA11" s="225" t="s">
        <v>217</v>
      </c>
      <c r="EB11" s="225" t="s">
        <v>218</v>
      </c>
      <c r="EC11" s="225" t="s">
        <v>219</v>
      </c>
      <c r="ED11" s="225" t="s">
        <v>220</v>
      </c>
      <c r="EE11" s="225" t="s">
        <v>221</v>
      </c>
      <c r="EF11" s="225" t="s">
        <v>222</v>
      </c>
      <c r="EG11" s="225" t="s">
        <v>223</v>
      </c>
      <c r="EH11" s="225" t="s">
        <v>224</v>
      </c>
      <c r="EI11" s="225" t="s">
        <v>225</v>
      </c>
      <c r="EJ11" s="225" t="s">
        <v>226</v>
      </c>
      <c r="EK11" s="225" t="s">
        <v>227</v>
      </c>
      <c r="EL11" s="225" t="s">
        <v>228</v>
      </c>
      <c r="EM11" s="225" t="s">
        <v>229</v>
      </c>
      <c r="EN11" s="225" t="s">
        <v>230</v>
      </c>
      <c r="EO11" s="225" t="s">
        <v>231</v>
      </c>
      <c r="EP11" s="225" t="s">
        <v>232</v>
      </c>
      <c r="EQ11" s="225" t="s">
        <v>233</v>
      </c>
      <c r="ER11" s="225" t="s">
        <v>234</v>
      </c>
      <c r="ES11" s="225" t="s">
        <v>235</v>
      </c>
      <c r="ET11" s="225" t="s">
        <v>236</v>
      </c>
      <c r="EU11" s="225">
        <v>43617</v>
      </c>
      <c r="EV11" s="225">
        <v>43647</v>
      </c>
      <c r="EW11" s="225">
        <v>43678</v>
      </c>
      <c r="EX11" s="225">
        <v>43709</v>
      </c>
      <c r="EY11" s="225">
        <v>43739</v>
      </c>
      <c r="EZ11" s="225">
        <v>43770</v>
      </c>
      <c r="FA11" s="225">
        <v>43800</v>
      </c>
      <c r="FB11" s="225">
        <v>43831</v>
      </c>
      <c r="FC11" s="225">
        <v>43862</v>
      </c>
      <c r="FD11" s="225">
        <v>43891</v>
      </c>
      <c r="FE11" s="225">
        <v>43922</v>
      </c>
      <c r="FF11" s="225">
        <v>43952</v>
      </c>
      <c r="FG11" s="225">
        <v>43983</v>
      </c>
      <c r="FH11" s="225">
        <v>44013</v>
      </c>
      <c r="FI11" s="225">
        <v>44044</v>
      </c>
      <c r="FJ11" s="225">
        <v>44075</v>
      </c>
      <c r="FK11" s="225">
        <v>44105</v>
      </c>
      <c r="FL11" s="225">
        <v>44136</v>
      </c>
      <c r="FM11" s="225">
        <v>44166</v>
      </c>
      <c r="FN11" s="225">
        <v>44197</v>
      </c>
      <c r="FO11" s="225">
        <v>44228</v>
      </c>
      <c r="FP11" s="225">
        <v>44256</v>
      </c>
      <c r="FQ11" s="225">
        <v>44287</v>
      </c>
      <c r="FR11" s="225">
        <v>44317</v>
      </c>
      <c r="FS11" s="225">
        <v>44348</v>
      </c>
      <c r="FT11" s="225">
        <v>44378</v>
      </c>
      <c r="FU11" s="225">
        <v>44409</v>
      </c>
      <c r="FV11" s="225">
        <v>44440</v>
      </c>
      <c r="FW11" s="225">
        <v>44470</v>
      </c>
      <c r="FX11" s="225">
        <v>44501</v>
      </c>
      <c r="FY11" s="225">
        <v>44531</v>
      </c>
      <c r="FZ11" s="225">
        <v>44562</v>
      </c>
      <c r="GA11" s="225">
        <v>44593</v>
      </c>
      <c r="GB11" s="225">
        <v>44621</v>
      </c>
      <c r="GC11" s="225">
        <v>44652</v>
      </c>
      <c r="GD11" s="225">
        <v>44682</v>
      </c>
      <c r="GE11" s="225">
        <v>44713</v>
      </c>
      <c r="GF11" s="225">
        <v>44743</v>
      </c>
      <c r="GG11" s="225">
        <v>44774</v>
      </c>
      <c r="GH11" s="225">
        <v>44805</v>
      </c>
      <c r="GI11" s="225">
        <v>44835</v>
      </c>
      <c r="GJ11" s="225">
        <v>44866</v>
      </c>
      <c r="GK11" s="225">
        <v>44896</v>
      </c>
      <c r="GL11" s="225">
        <v>44927</v>
      </c>
      <c r="GM11" s="225">
        <v>44958</v>
      </c>
      <c r="GN11" s="225">
        <v>44986</v>
      </c>
      <c r="GO11" s="225">
        <v>45017</v>
      </c>
      <c r="GP11" s="225">
        <v>45047</v>
      </c>
      <c r="GQ11" s="225">
        <v>45078</v>
      </c>
      <c r="GR11" s="225">
        <v>45108</v>
      </c>
      <c r="GS11" s="225">
        <v>45139</v>
      </c>
      <c r="GT11" s="225">
        <v>45170</v>
      </c>
      <c r="GU11" s="225">
        <v>45200</v>
      </c>
      <c r="GV11" s="225">
        <v>45231</v>
      </c>
      <c r="GW11" s="225">
        <v>45261</v>
      </c>
      <c r="GX11" s="225">
        <v>45292</v>
      </c>
      <c r="GY11" s="225">
        <v>45323</v>
      </c>
    </row>
    <row r="12" spans="1:207" ht="13">
      <c r="A12" s="304" t="s">
        <v>411</v>
      </c>
      <c r="B12" s="239">
        <v>135.54334154307</v>
      </c>
      <c r="C12" s="239">
        <v>117.29589434384002</v>
      </c>
      <c r="D12" s="239">
        <v>126.48450069586998</v>
      </c>
      <c r="E12" s="239">
        <v>125.39838941072999</v>
      </c>
      <c r="F12" s="239">
        <v>127.35999508081001</v>
      </c>
      <c r="G12" s="239">
        <v>125.59241573245001</v>
      </c>
      <c r="H12" s="239">
        <v>175.16209907031998</v>
      </c>
      <c r="I12" s="239">
        <v>176.48848115926998</v>
      </c>
      <c r="J12" s="239">
        <v>160.37514384671999</v>
      </c>
      <c r="K12" s="239">
        <v>165.68962823231999</v>
      </c>
      <c r="L12" s="239">
        <v>176.49239116492001</v>
      </c>
      <c r="M12" s="239">
        <v>254.02269508455004</v>
      </c>
      <c r="N12" s="239">
        <v>202.91474625710998</v>
      </c>
      <c r="O12" s="239">
        <v>160.36775780188998</v>
      </c>
      <c r="P12" s="239">
        <v>235.34782833473002</v>
      </c>
      <c r="Q12" s="239">
        <v>188.30295836761002</v>
      </c>
      <c r="R12" s="239">
        <v>177.30953949325996</v>
      </c>
      <c r="S12" s="239">
        <v>201.30791582270999</v>
      </c>
      <c r="T12" s="239">
        <v>196.08895249917998</v>
      </c>
      <c r="U12" s="239">
        <v>198.36801477215997</v>
      </c>
      <c r="V12" s="239">
        <v>228.49495532220001</v>
      </c>
      <c r="W12" s="239">
        <v>244.49118923122001</v>
      </c>
      <c r="X12" s="239">
        <v>242.58342402692</v>
      </c>
      <c r="Y12" s="239">
        <v>261.95448244846</v>
      </c>
      <c r="Z12" s="239">
        <v>437.97088511062998</v>
      </c>
      <c r="AA12" s="239">
        <v>362.36758254723009</v>
      </c>
      <c r="AB12" s="239">
        <v>321.23005094823003</v>
      </c>
      <c r="AC12" s="239">
        <v>329.52707114421003</v>
      </c>
      <c r="AD12" s="239">
        <v>340.73080045222997</v>
      </c>
      <c r="AE12" s="239">
        <v>199.86828398886999</v>
      </c>
      <c r="AF12" s="239">
        <v>300.77111972745996</v>
      </c>
      <c r="AG12" s="239">
        <v>299.09020468375007</v>
      </c>
      <c r="AH12" s="239">
        <v>284.88768361712999</v>
      </c>
      <c r="AI12" s="239">
        <v>224.48545493146</v>
      </c>
      <c r="AJ12" s="239">
        <v>194.66602415093001</v>
      </c>
      <c r="AK12" s="239">
        <v>281.63224782360004</v>
      </c>
      <c r="AL12" s="239">
        <v>226.95880534235997</v>
      </c>
      <c r="AM12" s="239">
        <v>197.91183490520004</v>
      </c>
      <c r="AN12" s="239">
        <v>388.63266968330998</v>
      </c>
      <c r="AO12" s="239">
        <v>246.18826072438998</v>
      </c>
      <c r="AP12" s="239">
        <v>262.31508234064</v>
      </c>
      <c r="AQ12" s="239">
        <v>247.24378131880999</v>
      </c>
      <c r="AR12" s="239">
        <v>406.54872361285004</v>
      </c>
      <c r="AS12" s="239">
        <v>266.57090906787005</v>
      </c>
      <c r="AT12" s="239">
        <v>222.88273316377993</v>
      </c>
      <c r="AU12" s="239">
        <v>493.48509910603002</v>
      </c>
      <c r="AV12" s="239">
        <v>407.45880300879003</v>
      </c>
      <c r="AW12" s="239">
        <v>449.95975631723996</v>
      </c>
      <c r="AX12" s="239">
        <v>409.72734466083006</v>
      </c>
      <c r="AY12" s="239">
        <v>355.41557945070008</v>
      </c>
      <c r="AZ12" s="239">
        <v>325.58056544598992</v>
      </c>
      <c r="BA12" s="239">
        <v>281.92236620981004</v>
      </c>
      <c r="BB12" s="239">
        <v>264.53771753947996</v>
      </c>
      <c r="BC12" s="239">
        <v>318.9500203158301</v>
      </c>
      <c r="BD12" s="239">
        <v>566.17349169290992</v>
      </c>
      <c r="BE12" s="239">
        <v>521.46539288275994</v>
      </c>
      <c r="BF12" s="239">
        <v>501.62995833241001</v>
      </c>
      <c r="BG12" s="239">
        <v>333.80585332295993</v>
      </c>
      <c r="BH12" s="239">
        <v>291.82045000316003</v>
      </c>
      <c r="BI12" s="239">
        <v>331.29146698074999</v>
      </c>
      <c r="BJ12" s="239">
        <v>291.96499588799003</v>
      </c>
      <c r="BK12" s="239">
        <v>252.64072301929002</v>
      </c>
      <c r="BL12" s="239">
        <v>256.74782120139997</v>
      </c>
      <c r="BM12" s="239">
        <v>223.13739171908003</v>
      </c>
      <c r="BN12" s="239">
        <v>257.60597971946999</v>
      </c>
      <c r="BO12" s="239">
        <v>293.23247805362001</v>
      </c>
      <c r="BP12" s="239">
        <v>237.38909461161995</v>
      </c>
      <c r="BQ12" s="239">
        <v>288.03397270528995</v>
      </c>
      <c r="BR12" s="239">
        <v>244.59380497795999</v>
      </c>
      <c r="BS12" s="239">
        <v>308.24204308867991</v>
      </c>
      <c r="BT12" s="239">
        <v>273.46851840939001</v>
      </c>
      <c r="BU12" s="239">
        <v>484.19534126424998</v>
      </c>
      <c r="BV12" s="239">
        <v>297.73688367835996</v>
      </c>
      <c r="BW12" s="239">
        <v>281.62497536929999</v>
      </c>
      <c r="BX12" s="239">
        <v>292.51968436578005</v>
      </c>
      <c r="BY12" s="239">
        <v>292.73821367958004</v>
      </c>
      <c r="BZ12" s="239">
        <v>279.78995447316004</v>
      </c>
      <c r="CA12" s="239">
        <v>428.04269574578996</v>
      </c>
      <c r="CB12" s="239">
        <v>286.75720551826998</v>
      </c>
      <c r="CC12" s="239">
        <v>276.03128662525</v>
      </c>
      <c r="CD12" s="239">
        <v>329.16526118079003</v>
      </c>
      <c r="CE12" s="239">
        <v>329.83132810325009</v>
      </c>
      <c r="CF12" s="239">
        <v>288.61390045155997</v>
      </c>
      <c r="CG12" s="239">
        <v>371.90531645376001</v>
      </c>
      <c r="CH12" s="239">
        <v>273.26245732865004</v>
      </c>
      <c r="CI12" s="239">
        <v>301.63257512673999</v>
      </c>
      <c r="CJ12" s="239">
        <v>281.26898843027999</v>
      </c>
      <c r="CK12" s="239">
        <v>236.50132767271</v>
      </c>
      <c r="CL12" s="239">
        <v>262.19856124918999</v>
      </c>
      <c r="CM12" s="239">
        <v>286.70691908297005</v>
      </c>
      <c r="CN12" s="239">
        <v>291.52570776547998</v>
      </c>
      <c r="CO12" s="239">
        <v>435.25543015982009</v>
      </c>
      <c r="CP12" s="239">
        <v>295.39729283491999</v>
      </c>
      <c r="CQ12" s="239">
        <v>264.15491757185004</v>
      </c>
      <c r="CR12" s="239">
        <v>218.69099171160002</v>
      </c>
      <c r="CS12" s="239">
        <v>372.36422671185994</v>
      </c>
      <c r="CT12" s="239">
        <v>285.84143816636998</v>
      </c>
      <c r="CU12" s="239">
        <v>292.86037133243002</v>
      </c>
      <c r="CV12" s="239">
        <v>380.50696110852999</v>
      </c>
      <c r="CW12" s="239">
        <v>345.52253726119</v>
      </c>
      <c r="CX12" s="239">
        <v>391.91993467747011</v>
      </c>
      <c r="CY12" s="239">
        <v>410.29282424105998</v>
      </c>
      <c r="CZ12" s="239">
        <v>401.51142692411992</v>
      </c>
      <c r="DA12" s="239">
        <v>359.26568542977998</v>
      </c>
      <c r="DB12" s="239">
        <v>414.08518246131001</v>
      </c>
      <c r="DC12" s="239">
        <v>375.62333658324002</v>
      </c>
      <c r="DD12" s="239">
        <v>406.51581784250993</v>
      </c>
      <c r="DE12" s="239">
        <v>405.42645216753004</v>
      </c>
      <c r="DF12" s="239">
        <v>348.98477361515995</v>
      </c>
      <c r="DG12" s="239">
        <v>345.29534092419004</v>
      </c>
      <c r="DH12" s="239">
        <v>303.86215881674008</v>
      </c>
      <c r="DI12" s="239">
        <v>306.76956838782996</v>
      </c>
      <c r="DJ12" s="239">
        <v>362.20988758489995</v>
      </c>
      <c r="DK12" s="239">
        <v>342.78139760768994</v>
      </c>
      <c r="DL12" s="239">
        <v>346.46615586402999</v>
      </c>
      <c r="DM12" s="239">
        <v>316.4101478943</v>
      </c>
      <c r="DN12" s="239">
        <v>285.73671815916998</v>
      </c>
      <c r="DO12" s="239">
        <v>286.78902009296996</v>
      </c>
      <c r="DP12" s="239">
        <v>342.85974070418007</v>
      </c>
      <c r="DQ12" s="239">
        <v>279.72574628931</v>
      </c>
      <c r="DR12" s="239">
        <v>294.80805860211007</v>
      </c>
      <c r="DS12" s="239">
        <v>234.34340772308002</v>
      </c>
      <c r="DT12" s="239">
        <v>297.27644521213</v>
      </c>
      <c r="DU12" s="239">
        <v>219.53286446998004</v>
      </c>
      <c r="DV12" s="305">
        <v>275.65100935604005</v>
      </c>
      <c r="DW12" s="305">
        <v>266.43281087818002</v>
      </c>
      <c r="DX12" s="305">
        <v>317.05446824465997</v>
      </c>
      <c r="DY12" s="305">
        <v>284.73559767792</v>
      </c>
      <c r="DZ12" s="305">
        <v>243.22575716588</v>
      </c>
      <c r="EA12" s="306">
        <v>287.60522107431001</v>
      </c>
      <c r="EB12" s="306">
        <v>252.31252975042003</v>
      </c>
      <c r="EC12" s="306">
        <v>268.50754562519001</v>
      </c>
      <c r="ED12" s="306">
        <v>302.77885325910995</v>
      </c>
      <c r="EE12" s="306">
        <v>185.55333591837004</v>
      </c>
      <c r="EF12" s="306">
        <v>233.30684770817999</v>
      </c>
      <c r="EG12" s="306">
        <v>239.55170064097999</v>
      </c>
      <c r="EH12" s="306">
        <v>270.16618017571005</v>
      </c>
      <c r="EI12" s="306">
        <v>246.12740764043997</v>
      </c>
      <c r="EJ12" s="306">
        <v>265.31622652013999</v>
      </c>
      <c r="EK12" s="306">
        <v>271.32376496273002</v>
      </c>
      <c r="EL12" s="306">
        <v>260.23361116674999</v>
      </c>
      <c r="EM12" s="306">
        <v>280.71448232463001</v>
      </c>
      <c r="EN12" s="306">
        <v>259.65311814108998</v>
      </c>
      <c r="EO12" s="306">
        <v>249.16218521829003</v>
      </c>
      <c r="EP12" s="306">
        <v>331.51056188091997</v>
      </c>
      <c r="EQ12" s="306">
        <v>254.18309592084998</v>
      </c>
      <c r="ER12" s="306">
        <v>240.66999711697997</v>
      </c>
      <c r="ES12" s="306">
        <v>259.23013565598995</v>
      </c>
      <c r="ET12" s="306">
        <v>285.11661544504005</v>
      </c>
      <c r="EU12" s="306">
        <v>208.78279846887003</v>
      </c>
      <c r="EV12" s="306">
        <v>336.85018814607008</v>
      </c>
      <c r="EW12" s="306">
        <v>287.84069641752001</v>
      </c>
      <c r="EX12" s="306">
        <v>273.94012702822005</v>
      </c>
      <c r="EY12" s="306">
        <v>288.36592120902003</v>
      </c>
      <c r="EZ12" s="306">
        <v>247.97137226904002</v>
      </c>
      <c r="FA12" s="306">
        <v>285.40783951871998</v>
      </c>
      <c r="FB12" s="306">
        <v>303.13441350198997</v>
      </c>
      <c r="FC12" s="306">
        <v>233.82218129231998</v>
      </c>
      <c r="FD12" s="306">
        <v>310.95732836977004</v>
      </c>
      <c r="FE12" s="306">
        <v>290.95167540634003</v>
      </c>
      <c r="FF12" s="306">
        <v>275.50645769344999</v>
      </c>
      <c r="FG12" s="306">
        <v>298.95119523850008</v>
      </c>
      <c r="FH12" s="306">
        <v>523.47935142257006</v>
      </c>
      <c r="FI12" s="306">
        <v>402.44076796782002</v>
      </c>
      <c r="FJ12" s="306">
        <v>328.36948868202001</v>
      </c>
      <c r="FK12" s="306">
        <v>344.81039215622002</v>
      </c>
      <c r="FL12" s="306">
        <v>351.15221122540999</v>
      </c>
      <c r="FM12" s="306">
        <v>367.01502249692999</v>
      </c>
      <c r="FN12" s="306">
        <v>211.10735626273998</v>
      </c>
      <c r="FO12" s="306">
        <v>184.97651628656999</v>
      </c>
      <c r="FP12" s="306">
        <v>243.75375422136</v>
      </c>
      <c r="FQ12" s="306">
        <v>197.10596833740001</v>
      </c>
      <c r="FR12" s="306">
        <v>212.80722043613</v>
      </c>
      <c r="FS12" s="306">
        <v>226.14657815455999</v>
      </c>
      <c r="FT12" s="306">
        <v>237.81467980608002</v>
      </c>
      <c r="FU12" s="306">
        <v>235.40132077857999</v>
      </c>
      <c r="FV12" s="306">
        <v>208.71779325128003</v>
      </c>
      <c r="FW12" s="306">
        <v>212.39568266741998</v>
      </c>
      <c r="FX12" s="306">
        <v>196.47224944742999</v>
      </c>
      <c r="FY12" s="306">
        <v>246.79210159640996</v>
      </c>
      <c r="FZ12" s="306">
        <v>235.83506527722</v>
      </c>
      <c r="GA12" s="306">
        <v>211.02392225490999</v>
      </c>
      <c r="GB12" s="306">
        <v>276.03149164563001</v>
      </c>
      <c r="GC12" s="306">
        <v>197.45824412787996</v>
      </c>
      <c r="GD12" s="306">
        <v>212.70473406946999</v>
      </c>
      <c r="GE12" s="306">
        <v>218.9</v>
      </c>
      <c r="GF12" s="306">
        <v>219.21110636914003</v>
      </c>
      <c r="GG12" s="306">
        <v>241.22638604725</v>
      </c>
      <c r="GH12" s="306">
        <v>237.92038017127999</v>
      </c>
      <c r="GI12" s="306">
        <v>220.71056309928997</v>
      </c>
      <c r="GJ12" s="306">
        <v>228.35728919180002</v>
      </c>
      <c r="GK12" s="306">
        <v>310.90453072391006</v>
      </c>
      <c r="GL12" s="306">
        <v>248.30115793332999</v>
      </c>
      <c r="GM12" s="306">
        <v>198.63557542608999</v>
      </c>
      <c r="GN12" s="306">
        <v>256.70592654599005</v>
      </c>
      <c r="GO12" s="306">
        <v>232.39381173800001</v>
      </c>
      <c r="GP12" s="306">
        <v>336.11017442977004</v>
      </c>
      <c r="GQ12" s="306">
        <v>284.10000000000002</v>
      </c>
      <c r="GR12" s="306">
        <v>255.5</v>
      </c>
      <c r="GS12" s="306">
        <v>265.60000000000002</v>
      </c>
      <c r="GT12" s="306">
        <v>240.4</v>
      </c>
      <c r="GU12" s="306">
        <v>256.39999999999998</v>
      </c>
      <c r="GV12" s="306">
        <v>249.2</v>
      </c>
      <c r="GW12" s="306">
        <v>291.78498633239002</v>
      </c>
      <c r="GX12" s="306">
        <v>238.51812371312997</v>
      </c>
      <c r="GY12" s="306">
        <v>209.3</v>
      </c>
    </row>
    <row r="13" spans="1:207" ht="13">
      <c r="A13" s="96" t="s">
        <v>412</v>
      </c>
      <c r="B13" s="239">
        <v>41.442994627839994</v>
      </c>
      <c r="C13" s="238">
        <v>35.810857250429997</v>
      </c>
      <c r="D13" s="238">
        <v>44.046202187729996</v>
      </c>
      <c r="E13" s="238">
        <v>40.805227878669996</v>
      </c>
      <c r="F13" s="238">
        <v>52.937478758890009</v>
      </c>
      <c r="G13" s="238">
        <v>43.122768672639999</v>
      </c>
      <c r="H13" s="238">
        <v>43.645706697949997</v>
      </c>
      <c r="I13" s="238">
        <v>51.741421014549992</v>
      </c>
      <c r="J13" s="238">
        <v>44.25350602676</v>
      </c>
      <c r="K13" s="238">
        <v>49.851334386609999</v>
      </c>
      <c r="L13" s="238">
        <v>44.90884253638</v>
      </c>
      <c r="M13" s="238">
        <v>49.085656241490007</v>
      </c>
      <c r="N13" s="238">
        <v>67.691177916870004</v>
      </c>
      <c r="O13" s="238">
        <v>56.573537608650007</v>
      </c>
      <c r="P13" s="238">
        <v>76.015547443079996</v>
      </c>
      <c r="Q13" s="238">
        <v>109.11903083431001</v>
      </c>
      <c r="R13" s="238">
        <v>102.07267586857</v>
      </c>
      <c r="S13" s="238">
        <v>110.27189074324001</v>
      </c>
      <c r="T13" s="238">
        <v>112.62035291230001</v>
      </c>
      <c r="U13" s="238">
        <v>128.68250414964001</v>
      </c>
      <c r="V13" s="238">
        <v>133.13410144174003</v>
      </c>
      <c r="W13" s="238">
        <v>192.86658254116998</v>
      </c>
      <c r="X13" s="238">
        <v>133.61141317549999</v>
      </c>
      <c r="Y13" s="238">
        <v>152.55004018271998</v>
      </c>
      <c r="Z13" s="238">
        <v>112.66485521276</v>
      </c>
      <c r="AA13" s="238">
        <v>101.97619719816998</v>
      </c>
      <c r="AB13" s="238">
        <v>113.54022305938999</v>
      </c>
      <c r="AC13" s="238">
        <v>92.480325758589998</v>
      </c>
      <c r="AD13" s="238">
        <v>94.285899049029993</v>
      </c>
      <c r="AE13" s="238">
        <v>102.80317024848001</v>
      </c>
      <c r="AF13" s="238">
        <v>107.82064940248999</v>
      </c>
      <c r="AG13" s="238">
        <v>96.311783661149988</v>
      </c>
      <c r="AH13" s="238">
        <v>112.00191697715</v>
      </c>
      <c r="AI13" s="238">
        <v>107.32131705641999</v>
      </c>
      <c r="AJ13" s="238">
        <v>117.79915160251001</v>
      </c>
      <c r="AK13" s="238">
        <v>136.59765925833</v>
      </c>
      <c r="AL13" s="238">
        <v>109.721954731</v>
      </c>
      <c r="AM13" s="238">
        <v>100.41402944257999</v>
      </c>
      <c r="AN13" s="238">
        <v>129.21152877403</v>
      </c>
      <c r="AO13" s="238">
        <v>135.16293861892001</v>
      </c>
      <c r="AP13" s="238">
        <v>128.43660786788001</v>
      </c>
      <c r="AQ13" s="238">
        <v>134.06313714589999</v>
      </c>
      <c r="AR13" s="238">
        <v>133.51322141705998</v>
      </c>
      <c r="AS13" s="238">
        <v>149.74718818650001</v>
      </c>
      <c r="AT13" s="238">
        <v>155.93814676898998</v>
      </c>
      <c r="AU13" s="238">
        <v>153.19481936199003</v>
      </c>
      <c r="AV13" s="238">
        <v>181.00513929626996</v>
      </c>
      <c r="AW13" s="238">
        <v>303.81206605724998</v>
      </c>
      <c r="AX13" s="238">
        <v>176.76606968791998</v>
      </c>
      <c r="AY13" s="238">
        <v>173.76483230127997</v>
      </c>
      <c r="AZ13" s="238">
        <v>250.90414881953998</v>
      </c>
      <c r="BA13" s="238">
        <v>184.80656760944001</v>
      </c>
      <c r="BB13" s="238">
        <v>212.28743630227009</v>
      </c>
      <c r="BC13" s="238">
        <v>197.38318489068999</v>
      </c>
      <c r="BD13" s="238">
        <v>214.32941586065002</v>
      </c>
      <c r="BE13" s="238">
        <v>213.34681895315003</v>
      </c>
      <c r="BF13" s="238">
        <v>213.56867155293003</v>
      </c>
      <c r="BG13" s="238">
        <v>207.19821306092001</v>
      </c>
      <c r="BH13" s="238">
        <v>210.77811480328003</v>
      </c>
      <c r="BI13" s="238">
        <v>276.06455234761</v>
      </c>
      <c r="BJ13" s="238">
        <v>209.64007677353001</v>
      </c>
      <c r="BK13" s="238">
        <v>182.77985091828998</v>
      </c>
      <c r="BL13" s="238">
        <v>217.11914678777009</v>
      </c>
      <c r="BM13" s="238">
        <v>267.36588284855003</v>
      </c>
      <c r="BN13" s="238">
        <v>218.65913519971005</v>
      </c>
      <c r="BO13" s="238">
        <v>200.20861320371003</v>
      </c>
      <c r="BP13" s="238">
        <v>208.80477512469989</v>
      </c>
      <c r="BQ13" s="238">
        <v>212.09951320511996</v>
      </c>
      <c r="BR13" s="238">
        <v>189.11727855248003</v>
      </c>
      <c r="BS13" s="238">
        <v>214.13470738933998</v>
      </c>
      <c r="BT13" s="238">
        <v>191.12252911412006</v>
      </c>
      <c r="BU13" s="238">
        <v>222.92954315257001</v>
      </c>
      <c r="BV13" s="238">
        <v>197.91469281705</v>
      </c>
      <c r="BW13" s="238">
        <v>169.00471349707001</v>
      </c>
      <c r="BX13" s="238">
        <v>190.16612655841007</v>
      </c>
      <c r="BY13" s="238">
        <v>206.48601304050004</v>
      </c>
      <c r="BZ13" s="238">
        <v>202.47677670075001</v>
      </c>
      <c r="CA13" s="238">
        <v>205.94307188520997</v>
      </c>
      <c r="CB13" s="238">
        <v>215.53059944704</v>
      </c>
      <c r="CC13" s="238">
        <v>203.96036623089</v>
      </c>
      <c r="CD13" s="238">
        <v>197.67605469758001</v>
      </c>
      <c r="CE13" s="238">
        <v>223.17799381774</v>
      </c>
      <c r="CF13" s="238">
        <v>204.70662478207996</v>
      </c>
      <c r="CG13" s="238">
        <v>259.81798502613003</v>
      </c>
      <c r="CH13" s="238">
        <v>220.36603562664007</v>
      </c>
      <c r="CI13" s="238">
        <v>248.20555012618004</v>
      </c>
      <c r="CJ13" s="238">
        <v>321.76098874103991</v>
      </c>
      <c r="CK13" s="238">
        <v>237.26298761179001</v>
      </c>
      <c r="CL13" s="238">
        <v>208.97510416172003</v>
      </c>
      <c r="CM13" s="238">
        <v>200.60473524126999</v>
      </c>
      <c r="CN13" s="238">
        <v>210.42104812624001</v>
      </c>
      <c r="CO13" s="238">
        <v>189.04263081815</v>
      </c>
      <c r="CP13" s="238">
        <v>200.91591018708999</v>
      </c>
      <c r="CQ13" s="238">
        <v>205.72330347097</v>
      </c>
      <c r="CR13" s="238">
        <v>183.47754490097003</v>
      </c>
      <c r="CS13" s="238">
        <v>241.51671260244999</v>
      </c>
      <c r="CT13" s="238">
        <v>183.28062688922998</v>
      </c>
      <c r="CU13" s="238">
        <v>158.73178872819997</v>
      </c>
      <c r="CV13" s="238">
        <v>174.69345439420999</v>
      </c>
      <c r="CW13" s="238">
        <v>169.14806537997003</v>
      </c>
      <c r="CX13" s="238">
        <v>166.82031275272996</v>
      </c>
      <c r="CY13" s="238">
        <v>180.41753760325</v>
      </c>
      <c r="CZ13" s="238">
        <v>180.80621819153998</v>
      </c>
      <c r="DA13" s="238">
        <v>178.82038487206998</v>
      </c>
      <c r="DB13" s="238">
        <v>174.00853210060001</v>
      </c>
      <c r="DC13" s="238">
        <v>169.52844690248011</v>
      </c>
      <c r="DD13" s="238">
        <v>169.18117110217003</v>
      </c>
      <c r="DE13" s="238">
        <v>224.59079726937992</v>
      </c>
      <c r="DF13" s="238">
        <v>166.62441069476003</v>
      </c>
      <c r="DG13" s="238">
        <v>157.35654515149994</v>
      </c>
      <c r="DH13" s="238">
        <v>182.60834426956995</v>
      </c>
      <c r="DI13" s="238">
        <v>164.05800760660003</v>
      </c>
      <c r="DJ13" s="238">
        <v>198.27170434400992</v>
      </c>
      <c r="DK13" s="238">
        <v>203.97995789243998</v>
      </c>
      <c r="DL13" s="238">
        <v>187.52563576114997</v>
      </c>
      <c r="DM13" s="238">
        <v>198.30700100488008</v>
      </c>
      <c r="DN13" s="238">
        <v>187.62040405370993</v>
      </c>
      <c r="DO13" s="238">
        <v>198.04627163632998</v>
      </c>
      <c r="DP13" s="238">
        <v>203.80863784921002</v>
      </c>
      <c r="DQ13" s="238">
        <v>251.20698414701002</v>
      </c>
      <c r="DR13" s="238">
        <v>216.35270873133999</v>
      </c>
      <c r="DS13" s="238">
        <v>180.54808622630995</v>
      </c>
      <c r="DT13" s="238">
        <v>259.32608521588998</v>
      </c>
      <c r="DU13" s="238">
        <v>246.73731421256005</v>
      </c>
      <c r="DV13" s="247">
        <v>348.17645119706998</v>
      </c>
      <c r="DW13" s="248">
        <v>337.87408791332012</v>
      </c>
      <c r="DX13" s="248">
        <v>335.01030448329016</v>
      </c>
      <c r="DY13" s="248">
        <v>353.45985651169008</v>
      </c>
      <c r="DZ13" s="248">
        <v>278.25098381780003</v>
      </c>
      <c r="EA13" s="250">
        <v>271.51309864584999</v>
      </c>
      <c r="EB13" s="250">
        <v>273.81320910104</v>
      </c>
      <c r="EC13" s="250">
        <v>331.11135605767998</v>
      </c>
      <c r="ED13" s="250">
        <v>379.96756269654003</v>
      </c>
      <c r="EE13" s="250">
        <v>334.88150791450005</v>
      </c>
      <c r="EF13" s="250">
        <v>376.54061859813157</v>
      </c>
      <c r="EG13" s="250">
        <v>421.96691076832013</v>
      </c>
      <c r="EH13" s="250">
        <v>407.56220965023982</v>
      </c>
      <c r="EI13" s="250">
        <v>409.20850443296001</v>
      </c>
      <c r="EJ13" s="250">
        <v>416.44788762533005</v>
      </c>
      <c r="EK13" s="250">
        <v>430.81624544606996</v>
      </c>
      <c r="EL13" s="250">
        <v>392.5016938741698</v>
      </c>
      <c r="EM13" s="250">
        <v>447.23020925174006</v>
      </c>
      <c r="EN13" s="250">
        <v>408.82224883610996</v>
      </c>
      <c r="EO13" s="250">
        <v>499.18832771483005</v>
      </c>
      <c r="EP13" s="250">
        <v>432.83011235457008</v>
      </c>
      <c r="EQ13" s="250">
        <v>385.29826960552998</v>
      </c>
      <c r="ER13" s="250">
        <v>396.53133950387991</v>
      </c>
      <c r="ES13" s="250">
        <v>432.79925826867014</v>
      </c>
      <c r="ET13" s="250">
        <v>469.85759700433016</v>
      </c>
      <c r="EU13" s="250">
        <v>416.19281014868994</v>
      </c>
      <c r="EV13" s="250">
        <v>510.11420704108991</v>
      </c>
      <c r="EW13" s="250">
        <v>460.27215167026009</v>
      </c>
      <c r="EX13" s="250">
        <v>461.86333347662003</v>
      </c>
      <c r="EY13" s="250">
        <v>489.33833637906986</v>
      </c>
      <c r="EZ13" s="250">
        <v>480.09869271994006</v>
      </c>
      <c r="FA13" s="250">
        <v>623.96247328695995</v>
      </c>
      <c r="FB13" s="250">
        <v>524.94899114431996</v>
      </c>
      <c r="FC13" s="250">
        <v>454.51305093744003</v>
      </c>
      <c r="FD13" s="250">
        <v>678.06946775281995</v>
      </c>
      <c r="FE13" s="250">
        <v>662.56927619048997</v>
      </c>
      <c r="FF13" s="250">
        <v>577.95073290488995</v>
      </c>
      <c r="FG13" s="250">
        <v>599.03110952196994</v>
      </c>
      <c r="FH13" s="250">
        <v>659.61306914655006</v>
      </c>
      <c r="FI13" s="250">
        <v>607.64414162855007</v>
      </c>
      <c r="FJ13" s="250">
        <v>653.81878376367001</v>
      </c>
      <c r="FK13" s="250">
        <v>782.25064458496001</v>
      </c>
      <c r="FL13" s="250">
        <v>666.12813194622993</v>
      </c>
      <c r="FM13" s="250">
        <v>841.51422543657009</v>
      </c>
      <c r="FN13" s="250">
        <v>626.39113953863</v>
      </c>
      <c r="FO13" s="250">
        <v>615.49467762885001</v>
      </c>
      <c r="FP13" s="250">
        <v>774.93616647082001</v>
      </c>
      <c r="FQ13" s="250">
        <v>861.00440149270003</v>
      </c>
      <c r="FR13" s="250">
        <v>730.70768027552003</v>
      </c>
      <c r="FS13" s="250">
        <v>771.97770411541001</v>
      </c>
      <c r="FT13" s="250">
        <v>847.81323347067996</v>
      </c>
      <c r="FU13" s="250">
        <v>890.47771708843993</v>
      </c>
      <c r="FV13" s="250">
        <v>824.47556476889997</v>
      </c>
      <c r="FW13" s="250">
        <v>794.91179292342997</v>
      </c>
      <c r="FX13" s="250">
        <v>822.32339346249012</v>
      </c>
      <c r="FY13" s="250">
        <v>1095.43918744546</v>
      </c>
      <c r="FZ13" s="250">
        <v>769.7110012735701</v>
      </c>
      <c r="GA13" s="250">
        <v>739.14701968838995</v>
      </c>
      <c r="GB13" s="250">
        <v>961.41353478468989</v>
      </c>
      <c r="GC13" s="250">
        <v>878.51815043667011</v>
      </c>
      <c r="GD13" s="250">
        <v>1046.94227592981</v>
      </c>
      <c r="GE13" s="250">
        <v>1033.9000000000001</v>
      </c>
      <c r="GF13" s="250">
        <v>1022.65269910252</v>
      </c>
      <c r="GG13" s="250">
        <v>1038.6095179915201</v>
      </c>
      <c r="GH13" s="250">
        <v>1034.9037068425898</v>
      </c>
      <c r="GI13" s="250">
        <v>977.89500825968992</v>
      </c>
      <c r="GJ13" s="250">
        <v>1002.1067315518699</v>
      </c>
      <c r="GK13" s="250">
        <v>1195.9959088808598</v>
      </c>
      <c r="GL13" s="250">
        <v>1006.0286276053499</v>
      </c>
      <c r="GM13" s="250">
        <v>881.67234998379001</v>
      </c>
      <c r="GN13" s="250">
        <v>1140.68478235059</v>
      </c>
      <c r="GO13" s="250">
        <v>956.80204494300006</v>
      </c>
      <c r="GP13" s="250">
        <v>1101.2756634241598</v>
      </c>
      <c r="GQ13" s="250">
        <v>1083.0999999999999</v>
      </c>
      <c r="GR13" s="250">
        <v>1069.7</v>
      </c>
      <c r="GS13" s="250">
        <v>1111.8</v>
      </c>
      <c r="GT13" s="250">
        <v>985.9</v>
      </c>
      <c r="GU13" s="250">
        <v>1020.1</v>
      </c>
      <c r="GV13" s="250">
        <v>947.4</v>
      </c>
      <c r="GW13" s="250">
        <v>1263.795944452</v>
      </c>
      <c r="GX13" s="250">
        <v>999.10278640201989</v>
      </c>
      <c r="GY13" s="250">
        <v>927</v>
      </c>
    </row>
    <row r="14" spans="1:207" ht="13">
      <c r="A14" s="96" t="s">
        <v>413</v>
      </c>
      <c r="B14" s="239"/>
      <c r="C14" s="238"/>
      <c r="D14" s="238"/>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v>0</v>
      </c>
      <c r="AO14" s="238">
        <v>1.3272390000000001</v>
      </c>
      <c r="AP14" s="238">
        <v>1.58818079556</v>
      </c>
      <c r="AQ14" s="238">
        <v>1.86073582138</v>
      </c>
      <c r="AR14" s="238">
        <v>2.5564093277600004</v>
      </c>
      <c r="AS14" s="238">
        <v>3.8646382421400003</v>
      </c>
      <c r="AT14" s="238">
        <v>5.7645895699799992</v>
      </c>
      <c r="AU14" s="238">
        <v>1.7942464040699999</v>
      </c>
      <c r="AV14" s="238">
        <v>0.63893804556999989</v>
      </c>
      <c r="AW14" s="238">
        <v>9.7128695160700005</v>
      </c>
      <c r="AX14" s="238">
        <v>8.8663526916099986</v>
      </c>
      <c r="AY14" s="238">
        <v>7.6269298298599999</v>
      </c>
      <c r="AZ14" s="238">
        <v>6.4446438878099999</v>
      </c>
      <c r="BA14" s="238">
        <v>17.319106294779999</v>
      </c>
      <c r="BB14" s="238">
        <v>9.5625924887099991</v>
      </c>
      <c r="BC14" s="238">
        <v>7.5576282897799993</v>
      </c>
      <c r="BD14" s="238">
        <v>4.890732333559999</v>
      </c>
      <c r="BE14" s="238">
        <v>8.8572567157000002</v>
      </c>
      <c r="BF14" s="238">
        <v>7.5185016019000006</v>
      </c>
      <c r="BG14" s="238">
        <v>8.5589399115199996</v>
      </c>
      <c r="BH14" s="238">
        <v>14.617287127590002</v>
      </c>
      <c r="BI14" s="238">
        <v>6.3104235913800002</v>
      </c>
      <c r="BJ14" s="238">
        <v>6.9637814044100006</v>
      </c>
      <c r="BK14" s="238">
        <v>8.7275576860899999</v>
      </c>
      <c r="BL14" s="238">
        <v>7.9954615475899988</v>
      </c>
      <c r="BM14" s="238">
        <v>7.4138399806800006</v>
      </c>
      <c r="BN14" s="238">
        <v>12.715302698</v>
      </c>
      <c r="BO14" s="238">
        <v>8.8213782871499973</v>
      </c>
      <c r="BP14" s="238">
        <v>7.8357374595299998</v>
      </c>
      <c r="BQ14" s="238">
        <v>7.9582921392000001</v>
      </c>
      <c r="BR14" s="238">
        <v>8.6327207027700013</v>
      </c>
      <c r="BS14" s="238">
        <v>8.3343841137499997</v>
      </c>
      <c r="BT14" s="238">
        <v>5.3551273610400001</v>
      </c>
      <c r="BU14" s="238">
        <v>9.8732920273799998</v>
      </c>
      <c r="BV14" s="238">
        <v>14.54429002963</v>
      </c>
      <c r="BW14" s="238">
        <v>7.2567233830999998</v>
      </c>
      <c r="BX14" s="238">
        <v>9.4047033936699993</v>
      </c>
      <c r="BY14" s="238">
        <v>19.144888787500001</v>
      </c>
      <c r="BZ14" s="238">
        <v>10.56345880686</v>
      </c>
      <c r="CA14" s="238">
        <v>9.5839321774700004</v>
      </c>
      <c r="CB14" s="238">
        <v>4.5389877076199996</v>
      </c>
      <c r="CC14" s="238">
        <v>11.137022871979999</v>
      </c>
      <c r="CD14" s="238">
        <v>5.2268141330300004</v>
      </c>
      <c r="CE14" s="238">
        <v>9.7266173199099999</v>
      </c>
      <c r="CF14" s="238">
        <v>7.9220775592399999</v>
      </c>
      <c r="CG14" s="238">
        <v>3.3613778310299995</v>
      </c>
      <c r="CH14" s="238">
        <v>9.5019345904799994</v>
      </c>
      <c r="CI14" s="238">
        <v>7.5108462771899998</v>
      </c>
      <c r="CJ14" s="238">
        <v>11.662364860889999</v>
      </c>
      <c r="CK14" s="238">
        <v>10.042737289809999</v>
      </c>
      <c r="CL14" s="238">
        <v>6.8960170048899991</v>
      </c>
      <c r="CM14" s="238">
        <v>10.22021144282</v>
      </c>
      <c r="CN14" s="238">
        <v>14.346657321139999</v>
      </c>
      <c r="CO14" s="238">
        <v>8.4526157095399999</v>
      </c>
      <c r="CP14" s="238">
        <v>6.8811123912199994</v>
      </c>
      <c r="CQ14" s="238">
        <v>7.9525495287300005</v>
      </c>
      <c r="CR14" s="238">
        <v>8.9729186270699994</v>
      </c>
      <c r="CS14" s="238">
        <v>13.44857976706</v>
      </c>
      <c r="CT14" s="238">
        <v>9.03211185362</v>
      </c>
      <c r="CU14" s="238">
        <v>7.2930492465599999</v>
      </c>
      <c r="CV14" s="238">
        <v>14.395872588049999</v>
      </c>
      <c r="CW14" s="238">
        <v>10.73057737303</v>
      </c>
      <c r="CX14" s="238">
        <v>18.894417221059996</v>
      </c>
      <c r="CY14" s="238">
        <v>9.3244402308299996</v>
      </c>
      <c r="CZ14" s="238">
        <v>6.9260796960200004</v>
      </c>
      <c r="DA14" s="238">
        <v>11.113673553130001</v>
      </c>
      <c r="DB14" s="238">
        <v>11.34933226153</v>
      </c>
      <c r="DC14" s="238">
        <v>18.103492533160001</v>
      </c>
      <c r="DD14" s="238">
        <v>7.7269465648000004</v>
      </c>
      <c r="DE14" s="238">
        <v>10.0903383746</v>
      </c>
      <c r="DF14" s="238">
        <v>6.7929846979400006</v>
      </c>
      <c r="DG14" s="238">
        <v>3.0447911895300002</v>
      </c>
      <c r="DH14" s="238">
        <v>4.5935254028099992</v>
      </c>
      <c r="DI14" s="238">
        <v>16.157507735549999</v>
      </c>
      <c r="DJ14" s="238">
        <v>3.4497102690600006</v>
      </c>
      <c r="DK14" s="238">
        <v>7.3321221293500001</v>
      </c>
      <c r="DL14" s="238">
        <v>7.1196672999799997</v>
      </c>
      <c r="DM14" s="238">
        <v>8.53231510062</v>
      </c>
      <c r="DN14" s="238">
        <v>5.8698012675299998</v>
      </c>
      <c r="DO14" s="238">
        <v>16.257997218450001</v>
      </c>
      <c r="DP14" s="238">
        <v>7.9794382066499994</v>
      </c>
      <c r="DQ14" s="238">
        <v>14.045316717619999</v>
      </c>
      <c r="DR14" s="238">
        <v>6.7982231977899996</v>
      </c>
      <c r="DS14" s="238">
        <v>3.4283610090000001</v>
      </c>
      <c r="DT14" s="238">
        <v>7.5110902242600002</v>
      </c>
      <c r="DU14" s="238">
        <v>4.2402805398299996</v>
      </c>
      <c r="DV14" s="247">
        <v>15.97109416412</v>
      </c>
      <c r="DW14" s="248">
        <v>10.05644579578</v>
      </c>
      <c r="DX14" s="248">
        <v>8.1415390046600002</v>
      </c>
      <c r="DY14" s="248">
        <v>7.2495792338000014</v>
      </c>
      <c r="DZ14" s="248">
        <v>6.89926198664</v>
      </c>
      <c r="EA14" s="250">
        <v>3.4769459412499999</v>
      </c>
      <c r="EB14" s="250">
        <v>14.41510968383</v>
      </c>
      <c r="EC14" s="250">
        <v>13.78072288762</v>
      </c>
      <c r="ED14" s="250">
        <v>12.32847635649</v>
      </c>
      <c r="EE14" s="250">
        <v>19.111419602489999</v>
      </c>
      <c r="EF14" s="250">
        <v>17.873218692869997</v>
      </c>
      <c r="EG14" s="250">
        <v>9.1799563904700001</v>
      </c>
      <c r="EH14" s="250">
        <v>14.706165645310001</v>
      </c>
      <c r="EI14" s="250">
        <v>11.698691393080001</v>
      </c>
      <c r="EJ14" s="250">
        <v>7.6750794733400003</v>
      </c>
      <c r="EK14" s="250">
        <v>8.863395120909999</v>
      </c>
      <c r="EL14" s="250">
        <v>20.681620603439999</v>
      </c>
      <c r="EM14" s="250">
        <v>7.9593189662800006</v>
      </c>
      <c r="EN14" s="250">
        <v>5.5872853192500003</v>
      </c>
      <c r="EO14" s="250">
        <v>14.860531432610001</v>
      </c>
      <c r="EP14" s="250">
        <v>6.5418762876800001</v>
      </c>
      <c r="EQ14" s="250">
        <v>11.412487692440001</v>
      </c>
      <c r="ER14" s="250">
        <v>15.462120790350001</v>
      </c>
      <c r="ES14" s="250">
        <v>20.81006055257</v>
      </c>
      <c r="ET14" s="250">
        <v>8.6971985907300002</v>
      </c>
      <c r="EU14" s="250">
        <v>10.374218465569999</v>
      </c>
      <c r="EV14" s="250">
        <v>4.33855319212</v>
      </c>
      <c r="EW14" s="250">
        <v>14.423525889970001</v>
      </c>
      <c r="EX14" s="250">
        <v>3.6255759389500004</v>
      </c>
      <c r="EY14" s="250">
        <v>18.005055941269998</v>
      </c>
      <c r="EZ14" s="250">
        <v>6.8174529690300005</v>
      </c>
      <c r="FA14" s="250">
        <v>10.92142253231</v>
      </c>
      <c r="FB14" s="250">
        <v>10.506724003799999</v>
      </c>
      <c r="FC14" s="250">
        <v>4.6870822266800003</v>
      </c>
      <c r="FD14" s="250">
        <v>8.4550980363400008</v>
      </c>
      <c r="FE14" s="250">
        <v>2.7830554779700001</v>
      </c>
      <c r="FF14" s="250">
        <v>21.847354517009997</v>
      </c>
      <c r="FG14" s="250">
        <v>11.803832701059999</v>
      </c>
      <c r="FH14" s="250">
        <v>10.26298913774</v>
      </c>
      <c r="FI14" s="250">
        <v>9.2037778318400001</v>
      </c>
      <c r="FJ14" s="250">
        <v>10.17283740601</v>
      </c>
      <c r="FK14" s="250">
        <v>11.663384075510001</v>
      </c>
      <c r="FL14" s="250">
        <v>9.4933275611199992</v>
      </c>
      <c r="FM14" s="250">
        <v>51.537506702539993</v>
      </c>
      <c r="FN14" s="250">
        <v>4.7063313715599993</v>
      </c>
      <c r="FO14" s="250">
        <v>7.4839203178600009</v>
      </c>
      <c r="FP14" s="250">
        <v>15.58319533625</v>
      </c>
      <c r="FQ14" s="250">
        <v>9.9113923710100007</v>
      </c>
      <c r="FR14" s="250">
        <v>13.702044476859999</v>
      </c>
      <c r="FS14" s="250">
        <v>22.654422725130001</v>
      </c>
      <c r="FT14" s="250">
        <v>14.160697479049999</v>
      </c>
      <c r="FU14" s="250">
        <v>19.182559200920004</v>
      </c>
      <c r="FV14" s="250">
        <v>17.012408043879997</v>
      </c>
      <c r="FW14" s="250">
        <v>14.52964494782</v>
      </c>
      <c r="FX14" s="250">
        <v>5.2100872527299993</v>
      </c>
      <c r="FY14" s="250">
        <v>22.942456916330002</v>
      </c>
      <c r="FZ14" s="250">
        <v>19.296840393489997</v>
      </c>
      <c r="GA14" s="250">
        <v>18.06043494048</v>
      </c>
      <c r="GB14" s="250">
        <v>40.14067879185</v>
      </c>
      <c r="GC14" s="250">
        <v>18.927344202930001</v>
      </c>
      <c r="GD14" s="250">
        <v>18.158296147440002</v>
      </c>
      <c r="GE14" s="250">
        <v>16.5</v>
      </c>
      <c r="GF14" s="250">
        <v>9.0588431398899996</v>
      </c>
      <c r="GG14" s="250">
        <v>19.810032215060001</v>
      </c>
      <c r="GH14" s="250">
        <v>12.253183878069999</v>
      </c>
      <c r="GI14" s="250">
        <v>7.5846745742999993</v>
      </c>
      <c r="GJ14" s="250">
        <v>12.195071490329999</v>
      </c>
      <c r="GK14" s="250">
        <v>16.544210337119999</v>
      </c>
      <c r="GL14" s="250">
        <v>7.2209118222499997</v>
      </c>
      <c r="GM14" s="250">
        <v>5.5058203006299999</v>
      </c>
      <c r="GN14" s="250">
        <v>8.5740127222899982</v>
      </c>
      <c r="GO14" s="250">
        <v>5.8542808170000002</v>
      </c>
      <c r="GP14" s="250">
        <v>6.5533026596399999</v>
      </c>
      <c r="GQ14" s="250">
        <v>9.3000000000000007</v>
      </c>
      <c r="GR14" s="250">
        <v>8.6</v>
      </c>
      <c r="GS14" s="250">
        <v>17.399999999999999</v>
      </c>
      <c r="GT14" s="250">
        <v>10.3</v>
      </c>
      <c r="GU14" s="250">
        <v>17</v>
      </c>
      <c r="GV14" s="250">
        <v>10.3</v>
      </c>
      <c r="GW14" s="250">
        <v>9.6010999999999989</v>
      </c>
      <c r="GX14" s="250">
        <v>15.510282979469999</v>
      </c>
      <c r="GY14" s="250">
        <v>15.6</v>
      </c>
    </row>
    <row r="15" spans="1:207" ht="13">
      <c r="A15" s="96" t="s">
        <v>416</v>
      </c>
      <c r="B15" s="239">
        <v>0.92745647341999993</v>
      </c>
      <c r="C15" s="238">
        <v>0.81691462473000009</v>
      </c>
      <c r="D15" s="238">
        <v>2.3660116488700003</v>
      </c>
      <c r="E15" s="238">
        <v>0.82142166315000009</v>
      </c>
      <c r="F15" s="238">
        <v>1.5827711677500003</v>
      </c>
      <c r="G15" s="238">
        <v>1.5365149743100002</v>
      </c>
      <c r="H15" s="238">
        <v>1.3529919938200001</v>
      </c>
      <c r="I15" s="238">
        <v>0.49303854064000002</v>
      </c>
      <c r="J15" s="238">
        <v>0.69119366475999999</v>
      </c>
      <c r="K15" s="238">
        <v>1.1196733403699997</v>
      </c>
      <c r="L15" s="238">
        <v>0.69049977549999986</v>
      </c>
      <c r="M15" s="238">
        <v>1.8406348276000004</v>
      </c>
      <c r="N15" s="238">
        <v>3.0244664392700003</v>
      </c>
      <c r="O15" s="238">
        <v>1.9564497342700002</v>
      </c>
      <c r="P15" s="238">
        <v>1.1558536068599998</v>
      </c>
      <c r="Q15" s="238">
        <v>1.2463370397000002</v>
      </c>
      <c r="R15" s="238">
        <v>1.5687957427100001</v>
      </c>
      <c r="S15" s="238">
        <v>1.0653332799999999</v>
      </c>
      <c r="T15" s="238">
        <v>0.70203356901999991</v>
      </c>
      <c r="U15" s="238">
        <v>0.90026719203999994</v>
      </c>
      <c r="V15" s="238">
        <v>0.97303986400999987</v>
      </c>
      <c r="W15" s="238">
        <v>1.1661909639600001</v>
      </c>
      <c r="X15" s="238">
        <v>0.87010142886000008</v>
      </c>
      <c r="Y15" s="238">
        <v>3.0720124399800004</v>
      </c>
      <c r="Z15" s="238">
        <v>2.16904848198</v>
      </c>
      <c r="AA15" s="238">
        <v>1.8325307255899999</v>
      </c>
      <c r="AB15" s="238">
        <v>0.97626320300000002</v>
      </c>
      <c r="AC15" s="238">
        <v>5.2527334826400001</v>
      </c>
      <c r="AD15" s="238">
        <v>3.1603011332800004</v>
      </c>
      <c r="AE15" s="238">
        <v>2.6487099945999999</v>
      </c>
      <c r="AF15" s="238">
        <v>1.4491386069099996</v>
      </c>
      <c r="AG15" s="238">
        <v>1.4660482643699999</v>
      </c>
      <c r="AH15" s="238">
        <v>1.1654954362899999</v>
      </c>
      <c r="AI15" s="238">
        <v>1.67983311352</v>
      </c>
      <c r="AJ15" s="238">
        <v>1.1844212090599999</v>
      </c>
      <c r="AK15" s="238">
        <v>1.1269667368400003</v>
      </c>
      <c r="AL15" s="238">
        <v>0.58853722925999985</v>
      </c>
      <c r="AM15" s="238">
        <v>1.0978255950300002</v>
      </c>
      <c r="AN15" s="238">
        <v>1.6272092212400002</v>
      </c>
      <c r="AO15" s="238">
        <v>1.5822357264499995</v>
      </c>
      <c r="AP15" s="238">
        <v>1.34991814072</v>
      </c>
      <c r="AQ15" s="238">
        <v>1.01600625257</v>
      </c>
      <c r="AR15" s="238">
        <v>1.06159693157</v>
      </c>
      <c r="AS15" s="238">
        <v>4.8</v>
      </c>
      <c r="AT15" s="238">
        <v>0.95179835006000013</v>
      </c>
      <c r="AU15" s="238">
        <v>1.1938644298399999</v>
      </c>
      <c r="AV15" s="238">
        <v>1.3937643878499999</v>
      </c>
      <c r="AW15" s="238">
        <v>1.4913035322099999</v>
      </c>
      <c r="AX15" s="238">
        <v>1.1865403425400003</v>
      </c>
      <c r="AY15" s="238">
        <v>1.1679593585400001</v>
      </c>
      <c r="AZ15" s="238">
        <v>1.13620241369</v>
      </c>
      <c r="BA15" s="238">
        <v>1.374488351345738</v>
      </c>
      <c r="BB15" s="238">
        <v>1.8909834990099232</v>
      </c>
      <c r="BC15" s="238">
        <v>2.4292997703100006</v>
      </c>
      <c r="BD15" s="238">
        <v>1.28593271351</v>
      </c>
      <c r="BE15" s="238">
        <v>1.0489488394399999</v>
      </c>
      <c r="BF15" s="238">
        <v>1.66518343634</v>
      </c>
      <c r="BG15" s="238">
        <v>1.8243802607599997</v>
      </c>
      <c r="BH15" s="238">
        <v>1.0734368748099998</v>
      </c>
      <c r="BI15" s="238">
        <v>1.3144298678399999</v>
      </c>
      <c r="BJ15" s="238">
        <v>0.68270738197000003</v>
      </c>
      <c r="BK15" s="238">
        <v>0.43854970964000006</v>
      </c>
      <c r="BL15" s="238">
        <v>0.62801593971000003</v>
      </c>
      <c r="BM15" s="238">
        <v>0.56884876902000003</v>
      </c>
      <c r="BN15" s="238">
        <v>0.56792693724999987</v>
      </c>
      <c r="BO15" s="238">
        <v>1.1675112356200001</v>
      </c>
      <c r="BP15" s="238">
        <v>1.3463830328600002</v>
      </c>
      <c r="BQ15" s="238">
        <v>1.3312328129500002</v>
      </c>
      <c r="BR15" s="238">
        <v>1.1934238794900001</v>
      </c>
      <c r="BS15" s="238">
        <v>0.90369235728000008</v>
      </c>
      <c r="BT15" s="238">
        <v>1.37795459203</v>
      </c>
      <c r="BU15" s="238">
        <v>1.94930771481</v>
      </c>
      <c r="BV15" s="238">
        <v>0.7575988898899999</v>
      </c>
      <c r="BW15" s="238">
        <v>0.53292478946999988</v>
      </c>
      <c r="BX15" s="238">
        <v>0.65195137133999992</v>
      </c>
      <c r="BY15" s="238">
        <v>0.72665816701999997</v>
      </c>
      <c r="BZ15" s="238">
        <v>0.89339624026999997</v>
      </c>
      <c r="CA15" s="238">
        <v>1.1261819644000002</v>
      </c>
      <c r="CB15" s="238">
        <v>1.0632624181199999</v>
      </c>
      <c r="CC15" s="238">
        <v>0.95049763124999997</v>
      </c>
      <c r="CD15" s="238">
        <v>2.2548782690000002</v>
      </c>
      <c r="CE15" s="238">
        <v>23.644249480809997</v>
      </c>
      <c r="CF15" s="238">
        <v>11.376942679680001</v>
      </c>
      <c r="CG15" s="238">
        <v>25.738103489220002</v>
      </c>
      <c r="CH15" s="238">
        <v>7.0559181420099994</v>
      </c>
      <c r="CI15" s="238">
        <v>1.1308011576500001</v>
      </c>
      <c r="CJ15" s="238">
        <v>8.8454238051299985</v>
      </c>
      <c r="CK15" s="238">
        <v>1.41604388675</v>
      </c>
      <c r="CL15" s="238">
        <v>2.7892751626299992</v>
      </c>
      <c r="CM15" s="238">
        <v>7.047987785330001</v>
      </c>
      <c r="CN15" s="238">
        <v>16.6907427113</v>
      </c>
      <c r="CO15" s="238">
        <v>4.3332359673599994</v>
      </c>
      <c r="CP15" s="238">
        <v>19.114048876549994</v>
      </c>
      <c r="CQ15" s="238">
        <v>7.5563339851699993</v>
      </c>
      <c r="CR15" s="238">
        <v>0.87877392910999996</v>
      </c>
      <c r="CS15" s="238">
        <v>11.300058684800003</v>
      </c>
      <c r="CT15" s="238">
        <v>1.2103074948099999</v>
      </c>
      <c r="CU15" s="238">
        <v>1.0688279518700001</v>
      </c>
      <c r="CV15" s="238">
        <v>2.8896306333799999</v>
      </c>
      <c r="CW15" s="238">
        <v>0.70739467110999998</v>
      </c>
      <c r="CX15" s="238">
        <v>0.86842917541999998</v>
      </c>
      <c r="CY15" s="238">
        <v>0.59215568675999997</v>
      </c>
      <c r="CZ15" s="238">
        <v>1.2341664368299996</v>
      </c>
      <c r="DA15" s="238">
        <v>0.54657933222999999</v>
      </c>
      <c r="DB15" s="238">
        <v>3.8090008955600001</v>
      </c>
      <c r="DC15" s="238">
        <v>2.0133346277199999</v>
      </c>
      <c r="DD15" s="238">
        <v>7.5070903167599994</v>
      </c>
      <c r="DE15" s="238">
        <v>8.8154408046599997</v>
      </c>
      <c r="DF15" s="238">
        <v>1.4897337789400016</v>
      </c>
      <c r="DG15" s="238">
        <v>1.0066900036000002</v>
      </c>
      <c r="DH15" s="238">
        <v>1.4883024558300002</v>
      </c>
      <c r="DI15" s="238">
        <v>1.83467625046</v>
      </c>
      <c r="DJ15" s="238">
        <v>0.89199468897</v>
      </c>
      <c r="DK15" s="238">
        <v>1.0095828335999999</v>
      </c>
      <c r="DL15" s="238">
        <v>1.3677756123400002</v>
      </c>
      <c r="DM15" s="238">
        <v>1.18634951659</v>
      </c>
      <c r="DN15" s="238">
        <v>5.06547985017</v>
      </c>
      <c r="DO15" s="238">
        <v>1.12619495352</v>
      </c>
      <c r="DP15" s="238">
        <v>2.0473127630099999</v>
      </c>
      <c r="DQ15" s="238">
        <v>1.2572100228000003</v>
      </c>
      <c r="DR15" s="238">
        <v>2.1943481711100001</v>
      </c>
      <c r="DS15" s="238">
        <v>1.21954912079</v>
      </c>
      <c r="DT15" s="238">
        <v>0.69374033963999981</v>
      </c>
      <c r="DU15" s="238">
        <v>6.8019367168599993</v>
      </c>
      <c r="DV15" s="247">
        <v>9.6045927765499997</v>
      </c>
      <c r="DW15" s="248">
        <v>0.78490432036000002</v>
      </c>
      <c r="DX15" s="248">
        <v>1.1490069569800001</v>
      </c>
      <c r="DY15" s="248">
        <v>0.91766453006999971</v>
      </c>
      <c r="DZ15" s="248">
        <v>4.1697789995400001</v>
      </c>
      <c r="EA15" s="250">
        <v>4.7856488689900001</v>
      </c>
      <c r="EB15" s="250">
        <v>0.85646924267000013</v>
      </c>
      <c r="EC15" s="250">
        <v>1.0825057864800001</v>
      </c>
      <c r="ED15" s="250">
        <v>2.0341462519100002</v>
      </c>
      <c r="EE15" s="250">
        <v>0.87889232050999999</v>
      </c>
      <c r="EF15" s="250">
        <v>6.0107406306400009</v>
      </c>
      <c r="EG15" s="250">
        <v>1.0926329425199997</v>
      </c>
      <c r="EH15" s="250">
        <v>1.7532940650900004</v>
      </c>
      <c r="EI15" s="250">
        <v>1.1735992151299999</v>
      </c>
      <c r="EJ15" s="250">
        <v>3.2735402486600003</v>
      </c>
      <c r="EK15" s="250">
        <v>8.2116220015400003</v>
      </c>
      <c r="EL15" s="250">
        <v>11.544521994239991</v>
      </c>
      <c r="EM15" s="250">
        <v>14.299092215729987</v>
      </c>
      <c r="EN15" s="250">
        <v>13.012297475820001</v>
      </c>
      <c r="EO15" s="250">
        <v>11.917346993529991</v>
      </c>
      <c r="EP15" s="250">
        <v>16.713223009779998</v>
      </c>
      <c r="EQ15" s="250">
        <v>11.083565081970017</v>
      </c>
      <c r="ER15" s="250">
        <v>18.812318207249987</v>
      </c>
      <c r="ES15" s="250">
        <v>18.063608795590003</v>
      </c>
      <c r="ET15" s="250">
        <v>18.87088289463999</v>
      </c>
      <c r="EU15" s="250">
        <v>15.890534215820006</v>
      </c>
      <c r="EV15" s="250">
        <v>15.782124148969956</v>
      </c>
      <c r="EW15" s="250">
        <v>19.133886719690022</v>
      </c>
      <c r="EX15" s="250">
        <v>18.582526025610004</v>
      </c>
      <c r="EY15" s="250">
        <v>17.693247979479981</v>
      </c>
      <c r="EZ15" s="250">
        <v>18.064632497620011</v>
      </c>
      <c r="FA15" s="250">
        <v>18.749342843580006</v>
      </c>
      <c r="FB15" s="250">
        <v>17.212426826049978</v>
      </c>
      <c r="FC15" s="250">
        <v>13.932923049200006</v>
      </c>
      <c r="FD15" s="250">
        <v>23.452585211899979</v>
      </c>
      <c r="FE15" s="250">
        <v>22.052102439590033</v>
      </c>
      <c r="FF15" s="250">
        <v>24.380399954369985</v>
      </c>
      <c r="FG15" s="250">
        <v>24.279188453870002</v>
      </c>
      <c r="FH15" s="250">
        <v>30.215639315060013</v>
      </c>
      <c r="FI15" s="250">
        <v>24.452686132539974</v>
      </c>
      <c r="FJ15" s="250">
        <v>29.376398789740005</v>
      </c>
      <c r="FK15" s="250">
        <v>27.752572087950004</v>
      </c>
      <c r="FL15" s="250">
        <v>28.137837722460006</v>
      </c>
      <c r="FM15" s="250">
        <v>29.621159904320017</v>
      </c>
      <c r="FN15" s="250">
        <v>25.925381584559986</v>
      </c>
      <c r="FO15" s="250">
        <v>21.297872808650038</v>
      </c>
      <c r="FP15" s="250">
        <v>26.072377431229981</v>
      </c>
      <c r="FQ15" s="250">
        <v>26.307545340610027</v>
      </c>
      <c r="FR15" s="250">
        <v>30.347625913080044</v>
      </c>
      <c r="FS15" s="250">
        <v>34.740239233239997</v>
      </c>
      <c r="FT15" s="250">
        <v>32.77320615663001</v>
      </c>
      <c r="FU15" s="250">
        <v>32.179016715690011</v>
      </c>
      <c r="FV15" s="250">
        <v>39.00905140645996</v>
      </c>
      <c r="FW15" s="250">
        <v>34.202912318970014</v>
      </c>
      <c r="FX15" s="250">
        <v>34.965209340159923</v>
      </c>
      <c r="FY15" s="250">
        <v>36.531578172480039</v>
      </c>
      <c r="FZ15" s="250">
        <v>30.466095509660001</v>
      </c>
      <c r="GA15" s="250">
        <v>28.067267003989965</v>
      </c>
      <c r="GB15" s="250">
        <v>37.858193771350045</v>
      </c>
      <c r="GC15" s="250">
        <v>35.588514781229996</v>
      </c>
      <c r="GD15" s="250">
        <v>38.404211728250004</v>
      </c>
      <c r="GE15" s="250">
        <v>43</v>
      </c>
      <c r="GF15" s="250">
        <v>38.532468345630043</v>
      </c>
      <c r="GG15" s="250">
        <v>45.439810040969981</v>
      </c>
      <c r="GH15" s="250">
        <v>44.640708446779918</v>
      </c>
      <c r="GI15" s="250">
        <v>40.605111033189978</v>
      </c>
      <c r="GJ15" s="250">
        <v>43.930985284599984</v>
      </c>
      <c r="GK15" s="250">
        <v>43.809325475980003</v>
      </c>
      <c r="GL15" s="250">
        <v>38.629530024439994</v>
      </c>
      <c r="GM15" s="250">
        <v>31.77159173087</v>
      </c>
      <c r="GN15" s="250">
        <v>45.335423199309965</v>
      </c>
      <c r="GO15" s="250">
        <v>37.197623346</v>
      </c>
      <c r="GP15" s="250">
        <v>45.762160813649999</v>
      </c>
      <c r="GQ15" s="250">
        <v>46.2</v>
      </c>
      <c r="GR15" s="250">
        <v>40.200000000000003</v>
      </c>
      <c r="GS15" s="250">
        <v>49.9</v>
      </c>
      <c r="GT15" s="250">
        <v>40.299999999999997</v>
      </c>
      <c r="GU15" s="250">
        <v>50.1</v>
      </c>
      <c r="GV15" s="250">
        <v>41.9</v>
      </c>
      <c r="GW15" s="250">
        <v>47.745107872440002</v>
      </c>
      <c r="GX15" s="250">
        <v>45.258590546340002</v>
      </c>
      <c r="GY15" s="250">
        <v>46.1</v>
      </c>
    </row>
    <row r="16" spans="1:207" ht="13">
      <c r="A16" s="96" t="s">
        <v>417</v>
      </c>
      <c r="B16" s="239">
        <v>0.73754516019000005</v>
      </c>
      <c r="C16" s="238">
        <v>0.7262197736799999</v>
      </c>
      <c r="D16" s="238">
        <v>0.84123715142</v>
      </c>
      <c r="E16" s="238">
        <v>1.4068510965000001</v>
      </c>
      <c r="F16" s="238">
        <v>0.98239005359999998</v>
      </c>
      <c r="G16" s="238">
        <v>0.91763219911000005</v>
      </c>
      <c r="H16" s="238">
        <v>0.99315785993000005</v>
      </c>
      <c r="I16" s="238">
        <v>1.3439077096800001</v>
      </c>
      <c r="J16" s="238">
        <v>0.93273046986999997</v>
      </c>
      <c r="K16" s="238">
        <v>1.5500261081600002</v>
      </c>
      <c r="L16" s="238">
        <v>0.93820342474999996</v>
      </c>
      <c r="M16" s="238">
        <v>0.88118753875</v>
      </c>
      <c r="N16" s="238">
        <v>1.22409264698</v>
      </c>
      <c r="O16" s="238">
        <v>1.1493952469599999</v>
      </c>
      <c r="P16" s="238">
        <v>1.5255484718299999</v>
      </c>
      <c r="Q16" s="238">
        <v>1.97950725102</v>
      </c>
      <c r="R16" s="238">
        <v>1.34750421668</v>
      </c>
      <c r="S16" s="238">
        <v>1.8662426759200001</v>
      </c>
      <c r="T16" s="238">
        <v>2.77837345948</v>
      </c>
      <c r="U16" s="238">
        <v>2.1245483966700003</v>
      </c>
      <c r="V16" s="238">
        <v>1.8923293299799999</v>
      </c>
      <c r="W16" s="238">
        <v>2.7344611834299997</v>
      </c>
      <c r="X16" s="238">
        <v>4.6003340468400005</v>
      </c>
      <c r="Y16" s="238">
        <v>3.4937572813199997</v>
      </c>
      <c r="Z16" s="238">
        <v>2.2159401884299998</v>
      </c>
      <c r="AA16" s="238">
        <v>2.4411649359099998</v>
      </c>
      <c r="AB16" s="238">
        <v>2.6032224681500002</v>
      </c>
      <c r="AC16" s="238">
        <v>3.29037537995</v>
      </c>
      <c r="AD16" s="238">
        <v>3.01117032323</v>
      </c>
      <c r="AE16" s="238">
        <v>2.4294246683899998</v>
      </c>
      <c r="AF16" s="238">
        <v>3.3576263319400002</v>
      </c>
      <c r="AG16" s="238">
        <v>2.8681519792600003</v>
      </c>
      <c r="AH16" s="238">
        <v>3.5996772394100001</v>
      </c>
      <c r="AI16" s="238">
        <v>3.4608715168499997</v>
      </c>
      <c r="AJ16" s="238">
        <v>4.4457112544199999</v>
      </c>
      <c r="AK16" s="238">
        <v>4.5374743259699999</v>
      </c>
      <c r="AL16" s="238">
        <v>3.5477597375600003</v>
      </c>
      <c r="AM16" s="238">
        <v>2.7830124515500003</v>
      </c>
      <c r="AN16" s="238">
        <v>3.6612063616200006</v>
      </c>
      <c r="AO16" s="238">
        <v>3.2478404037700002</v>
      </c>
      <c r="AP16" s="238">
        <v>4.6770625144900002</v>
      </c>
      <c r="AQ16" s="238">
        <v>5.7127943880100016</v>
      </c>
      <c r="AR16" s="238">
        <v>4.5522497460100002</v>
      </c>
      <c r="AS16" s="238">
        <v>8.7441138412800008</v>
      </c>
      <c r="AT16" s="238">
        <v>4.9645222770000013</v>
      </c>
      <c r="AU16" s="238">
        <v>6.6676906669300005</v>
      </c>
      <c r="AV16" s="238">
        <v>5.1746355489999996</v>
      </c>
      <c r="AW16" s="238">
        <v>7.6884962288100001</v>
      </c>
      <c r="AX16" s="238">
        <v>6.8878107630400001</v>
      </c>
      <c r="AY16" s="238">
        <v>7.4990068815799997</v>
      </c>
      <c r="AZ16" s="238">
        <v>7.1951594591899983</v>
      </c>
      <c r="BA16" s="238">
        <v>5.5850022054600004</v>
      </c>
      <c r="BB16" s="238">
        <v>5.95894935873</v>
      </c>
      <c r="BC16" s="238">
        <v>6.6511822590499996</v>
      </c>
      <c r="BD16" s="238">
        <v>6.4720439452800003</v>
      </c>
      <c r="BE16" s="238">
        <v>7.0920051734699996</v>
      </c>
      <c r="BF16" s="238">
        <v>8.4929309715599999</v>
      </c>
      <c r="BG16" s="238">
        <v>7.5215399092699995</v>
      </c>
      <c r="BH16" s="238">
        <v>9.0874961845999991</v>
      </c>
      <c r="BI16" s="238">
        <v>10.203029929129999</v>
      </c>
      <c r="BJ16" s="238">
        <v>7.2578533446799991</v>
      </c>
      <c r="BK16" s="238">
        <v>6.865818170979999</v>
      </c>
      <c r="BL16" s="238">
        <v>9.2284650066600005</v>
      </c>
      <c r="BM16" s="238">
        <v>7.8390109043000002</v>
      </c>
      <c r="BN16" s="238">
        <v>8.2946294288600004</v>
      </c>
      <c r="BO16" s="238">
        <v>11.163650419590001</v>
      </c>
      <c r="BP16" s="238">
        <v>8.6868434844299998</v>
      </c>
      <c r="BQ16" s="238">
        <v>8.9215569386800002</v>
      </c>
      <c r="BR16" s="238">
        <v>7.7531517897400004</v>
      </c>
      <c r="BS16" s="238">
        <v>7.6280253033000003</v>
      </c>
      <c r="BT16" s="238">
        <v>8.4888984546199993</v>
      </c>
      <c r="BU16" s="238">
        <v>13.998667577449995</v>
      </c>
      <c r="BV16" s="238">
        <v>7.6972750611699992</v>
      </c>
      <c r="BW16" s="238">
        <v>8.8521831569099998</v>
      </c>
      <c r="BX16" s="238">
        <v>10.08146480565</v>
      </c>
      <c r="BY16" s="238">
        <v>10.087523206719998</v>
      </c>
      <c r="BZ16" s="238">
        <v>10.343755109109999</v>
      </c>
      <c r="CA16" s="238">
        <v>10.192343339990002</v>
      </c>
      <c r="CB16" s="238">
        <v>12.26000775526</v>
      </c>
      <c r="CC16" s="238">
        <v>12.340499715720002</v>
      </c>
      <c r="CD16" s="238">
        <v>14.051952311459996</v>
      </c>
      <c r="CE16" s="238">
        <v>21.25463350187</v>
      </c>
      <c r="CF16" s="238">
        <v>14.196690634719996</v>
      </c>
      <c r="CG16" s="238">
        <v>15.357243091189998</v>
      </c>
      <c r="CH16" s="238">
        <v>13.29061514018</v>
      </c>
      <c r="CI16" s="238">
        <v>15.260847637689997</v>
      </c>
      <c r="CJ16" s="238">
        <v>18.395396708480003</v>
      </c>
      <c r="CK16" s="238">
        <v>14.811828640419998</v>
      </c>
      <c r="CL16" s="238">
        <v>12.384334485010003</v>
      </c>
      <c r="CM16" s="238">
        <v>16.083015220090001</v>
      </c>
      <c r="CN16" s="238">
        <v>20.205293513320001</v>
      </c>
      <c r="CO16" s="238">
        <v>14.858459880330003</v>
      </c>
      <c r="CP16" s="238">
        <v>17.808270653970002</v>
      </c>
      <c r="CQ16" s="238">
        <v>19.483233078289992</v>
      </c>
      <c r="CR16" s="238">
        <v>16.289905613390001</v>
      </c>
      <c r="CS16" s="238">
        <v>26.956443266629996</v>
      </c>
      <c r="CT16" s="238">
        <v>24.303257045949998</v>
      </c>
      <c r="CU16" s="238">
        <v>16.565621929630002</v>
      </c>
      <c r="CV16" s="238">
        <v>18.227007447549997</v>
      </c>
      <c r="CW16" s="238">
        <v>18.643742174579998</v>
      </c>
      <c r="CX16" s="238">
        <v>17.531117175839999</v>
      </c>
      <c r="CY16" s="238">
        <v>15.409870558659998</v>
      </c>
      <c r="CZ16" s="238">
        <v>12.522389826439994</v>
      </c>
      <c r="DA16" s="238">
        <v>12.620887392749996</v>
      </c>
      <c r="DB16" s="238">
        <v>12.14011163064</v>
      </c>
      <c r="DC16" s="238">
        <v>12.708465316629914</v>
      </c>
      <c r="DD16" s="238">
        <v>13.395278052909999</v>
      </c>
      <c r="DE16" s="238">
        <v>21.838820507810006</v>
      </c>
      <c r="DF16" s="238">
        <v>16.106149352949995</v>
      </c>
      <c r="DG16" s="238">
        <v>13.479572588059998</v>
      </c>
      <c r="DH16" s="238">
        <v>13.646474065309999</v>
      </c>
      <c r="DI16" s="238">
        <v>11.378450900180001</v>
      </c>
      <c r="DJ16" s="238">
        <v>15.760761091490004</v>
      </c>
      <c r="DK16" s="238">
        <v>15.245770561629998</v>
      </c>
      <c r="DL16" s="238">
        <v>13.700798459000001</v>
      </c>
      <c r="DM16" s="238">
        <v>14.997667578090001</v>
      </c>
      <c r="DN16" s="238">
        <v>11.799322763940003</v>
      </c>
      <c r="DO16" s="238">
        <v>12.788359009099999</v>
      </c>
      <c r="DP16" s="238">
        <v>11.723158401879997</v>
      </c>
      <c r="DQ16" s="238">
        <v>25.411370248149996</v>
      </c>
      <c r="DR16" s="238">
        <v>16.381353217389997</v>
      </c>
      <c r="DS16" s="238">
        <v>10.922875461390003</v>
      </c>
      <c r="DT16" s="238">
        <v>14.915921718310003</v>
      </c>
      <c r="DU16" s="238">
        <v>10.697138215460001</v>
      </c>
      <c r="DV16" s="247">
        <v>9.9317486108799979</v>
      </c>
      <c r="DW16" s="248">
        <v>11.037117432979997</v>
      </c>
      <c r="DX16" s="248">
        <v>9.8862768513399981</v>
      </c>
      <c r="DY16" s="248">
        <v>10.811871619569999</v>
      </c>
      <c r="DZ16" s="248">
        <v>11.720343704630006</v>
      </c>
      <c r="EA16" s="250">
        <v>11.747858063800045</v>
      </c>
      <c r="EB16" s="250">
        <v>10.209269201709999</v>
      </c>
      <c r="EC16" s="250">
        <v>12.285134082474389</v>
      </c>
      <c r="ED16" s="250">
        <v>14.192127115380002</v>
      </c>
      <c r="EE16" s="250">
        <v>7.8717507788300001</v>
      </c>
      <c r="EF16" s="250">
        <v>10.74816372932</v>
      </c>
      <c r="EG16" s="250">
        <v>10.146443238428255</v>
      </c>
      <c r="EH16" s="250">
        <v>14.483566123630002</v>
      </c>
      <c r="EI16" s="250">
        <v>13.60643586758</v>
      </c>
      <c r="EJ16" s="250">
        <v>14.96488873519</v>
      </c>
      <c r="EK16" s="250">
        <v>14.012082001359996</v>
      </c>
      <c r="EL16" s="250">
        <v>9.1382264606399985</v>
      </c>
      <c r="EM16" s="250">
        <v>11.427418353270001</v>
      </c>
      <c r="EN16" s="250">
        <v>13.485402955469997</v>
      </c>
      <c r="EO16" s="250">
        <v>14.956828632889996</v>
      </c>
      <c r="EP16" s="250">
        <v>13.658400105610001</v>
      </c>
      <c r="EQ16" s="250">
        <v>11.48836043709</v>
      </c>
      <c r="ER16" s="250">
        <v>10.332575963400002</v>
      </c>
      <c r="ES16" s="250">
        <v>11.37873249005</v>
      </c>
      <c r="ET16" s="250">
        <v>13.408163151740002</v>
      </c>
      <c r="EU16" s="250">
        <v>15.607402821769998</v>
      </c>
      <c r="EV16" s="250">
        <v>16.383833278920005</v>
      </c>
      <c r="EW16" s="250">
        <v>15.559163907409998</v>
      </c>
      <c r="EX16" s="250">
        <v>13.11597421317</v>
      </c>
      <c r="EY16" s="250">
        <v>13.182701366319998</v>
      </c>
      <c r="EZ16" s="250">
        <v>13.475412488659998</v>
      </c>
      <c r="FA16" s="250">
        <v>18.594621870770002</v>
      </c>
      <c r="FB16" s="250">
        <v>21.215284939969997</v>
      </c>
      <c r="FC16" s="250">
        <v>10.712873212239998</v>
      </c>
      <c r="FD16" s="250">
        <v>13.848718871029998</v>
      </c>
      <c r="FE16" s="250">
        <v>12.23634569521</v>
      </c>
      <c r="FF16" s="250">
        <v>10.530667890069999</v>
      </c>
      <c r="FG16" s="250">
        <v>10.081585344459999</v>
      </c>
      <c r="FH16" s="250">
        <v>13.142366322540001</v>
      </c>
      <c r="FI16" s="250">
        <v>11.565669467620001</v>
      </c>
      <c r="FJ16" s="250">
        <v>11.98114756965</v>
      </c>
      <c r="FK16" s="250">
        <v>11.620103939970001</v>
      </c>
      <c r="FL16" s="250">
        <v>11.286844123010001</v>
      </c>
      <c r="FM16" s="250">
        <v>12.225402968829998</v>
      </c>
      <c r="FN16" s="250">
        <v>9.8924533644799997</v>
      </c>
      <c r="FO16" s="250">
        <v>7.7862991451399992</v>
      </c>
      <c r="FP16" s="250">
        <v>15.144577179420001</v>
      </c>
      <c r="FQ16" s="250">
        <v>10.32282931748</v>
      </c>
      <c r="FR16" s="250">
        <v>15.146882535920001</v>
      </c>
      <c r="FS16" s="250">
        <v>10.931690708100001</v>
      </c>
      <c r="FT16" s="250">
        <v>14.621991694379997</v>
      </c>
      <c r="FU16" s="250">
        <v>17.45655848586</v>
      </c>
      <c r="FV16" s="250">
        <v>17.927031404450002</v>
      </c>
      <c r="FW16" s="250">
        <v>20.7158685693</v>
      </c>
      <c r="FX16" s="250">
        <v>24.69019041092</v>
      </c>
      <c r="FY16" s="250">
        <v>30.32244276071</v>
      </c>
      <c r="FZ16" s="250">
        <v>20.859246501560001</v>
      </c>
      <c r="GA16" s="250">
        <v>19.22612986523</v>
      </c>
      <c r="GB16" s="250">
        <v>27.658145364070002</v>
      </c>
      <c r="GC16" s="250">
        <v>19.168870743429999</v>
      </c>
      <c r="GD16" s="250">
        <v>19.380066421310001</v>
      </c>
      <c r="GE16" s="250">
        <v>22.4</v>
      </c>
      <c r="GF16" s="250">
        <v>20.163462625210006</v>
      </c>
      <c r="GG16" s="250">
        <v>29.443179147182583</v>
      </c>
      <c r="GH16" s="250">
        <v>20.935690629173401</v>
      </c>
      <c r="GI16" s="250">
        <v>27.030952148450002</v>
      </c>
      <c r="GJ16" s="250">
        <v>39.689064556086585</v>
      </c>
      <c r="GK16" s="250">
        <v>34.360361458710003</v>
      </c>
      <c r="GL16" s="250">
        <v>23.967748093429996</v>
      </c>
      <c r="GM16" s="250">
        <v>23.748279083874404</v>
      </c>
      <c r="GN16" s="250">
        <v>44.509754791111682</v>
      </c>
      <c r="GO16" s="250">
        <v>26.968221743000001</v>
      </c>
      <c r="GP16" s="250">
        <v>24.884599536540001</v>
      </c>
      <c r="GQ16" s="250">
        <v>28.69</v>
      </c>
      <c r="GR16" s="250">
        <v>31.3</v>
      </c>
      <c r="GS16" s="250">
        <v>30.3</v>
      </c>
      <c r="GT16" s="250">
        <v>28</v>
      </c>
      <c r="GU16" s="250">
        <v>32.799999999999997</v>
      </c>
      <c r="GV16" s="250">
        <v>34</v>
      </c>
      <c r="GW16" s="250">
        <v>43.418442852319998</v>
      </c>
      <c r="GX16" s="250">
        <v>39.692651784809996</v>
      </c>
      <c r="GY16" s="250">
        <v>16.2</v>
      </c>
    </row>
    <row r="17" spans="1:207" ht="13">
      <c r="A17" s="96" t="s">
        <v>418</v>
      </c>
      <c r="B17" s="239">
        <v>3.0167235340000001E-2</v>
      </c>
      <c r="C17" s="238">
        <v>5.8399E-2</v>
      </c>
      <c r="D17" s="238">
        <v>9.9689559590000004E-2</v>
      </c>
      <c r="E17" s="238">
        <v>0.26556561723</v>
      </c>
      <c r="F17" s="238">
        <v>0.26682493588</v>
      </c>
      <c r="G17" s="238">
        <v>0.15106566019000001</v>
      </c>
      <c r="H17" s="238">
        <v>0.39512548014999999</v>
      </c>
      <c r="I17" s="238">
        <v>0.36282780582000002</v>
      </c>
      <c r="J17" s="238">
        <v>0.43407044788999999</v>
      </c>
      <c r="K17" s="238">
        <v>0.82731807572000005</v>
      </c>
      <c r="L17" s="238">
        <v>0.91025278584000002</v>
      </c>
      <c r="M17" s="238">
        <v>1.4535663542000001</v>
      </c>
      <c r="N17" s="238">
        <v>0.89975930240000002</v>
      </c>
      <c r="O17" s="238">
        <v>1.3033390679400001</v>
      </c>
      <c r="P17" s="238">
        <v>2.1866410811199999</v>
      </c>
      <c r="Q17" s="238">
        <v>1.8644383310199999</v>
      </c>
      <c r="R17" s="238">
        <v>2.12599509585</v>
      </c>
      <c r="S17" s="238">
        <v>1.95112076499</v>
      </c>
      <c r="T17" s="238">
        <v>3.4798049631699999</v>
      </c>
      <c r="U17" s="238">
        <v>3.3692710633000003</v>
      </c>
      <c r="V17" s="238">
        <v>3.0395816240999998</v>
      </c>
      <c r="W17" s="238">
        <v>3.2472383011799999</v>
      </c>
      <c r="X17" s="238">
        <v>3.0113907535000002</v>
      </c>
      <c r="Y17" s="238">
        <v>3.85305274659</v>
      </c>
      <c r="Z17" s="238">
        <v>2.7503787933200003</v>
      </c>
      <c r="AA17" s="238">
        <v>2.9303920506300001</v>
      </c>
      <c r="AB17" s="238">
        <v>2.7192638487600003</v>
      </c>
      <c r="AC17" s="238">
        <v>2.6601270043</v>
      </c>
      <c r="AD17" s="238">
        <v>4.4635965370600008</v>
      </c>
      <c r="AE17" s="238">
        <v>5.38134393125</v>
      </c>
      <c r="AF17" s="238">
        <v>5.4789347495760001</v>
      </c>
      <c r="AG17" s="238">
        <v>6.2222083800801</v>
      </c>
      <c r="AH17" s="238">
        <v>8.3343392574626005</v>
      </c>
      <c r="AI17" s="238">
        <v>7.6844912599292003</v>
      </c>
      <c r="AJ17" s="238">
        <v>7.1958628112858003</v>
      </c>
      <c r="AK17" s="238">
        <v>7.4922714957031005</v>
      </c>
      <c r="AL17" s="238">
        <v>7.7406598601929995</v>
      </c>
      <c r="AM17" s="238">
        <v>6.7277819585351999</v>
      </c>
      <c r="AN17" s="238">
        <v>9.8544402249190011</v>
      </c>
      <c r="AO17" s="238">
        <v>8.2603159979260994</v>
      </c>
      <c r="AP17" s="238">
        <v>7.4224186337436002</v>
      </c>
      <c r="AQ17" s="238">
        <v>9.0442824829932995</v>
      </c>
      <c r="AR17" s="238">
        <v>12.8400908153407</v>
      </c>
      <c r="AS17" s="238">
        <v>11.811909511190001</v>
      </c>
      <c r="AT17" s="238">
        <v>11.829006009655899</v>
      </c>
      <c r="AU17" s="238">
        <v>14.238564595038699</v>
      </c>
      <c r="AV17" s="238">
        <v>12.114769703289401</v>
      </c>
      <c r="AW17" s="238">
        <v>16.166545632483999</v>
      </c>
      <c r="AX17" s="238">
        <v>10.393710752186399</v>
      </c>
      <c r="AY17" s="238">
        <v>5.7531736236285003</v>
      </c>
      <c r="AZ17" s="238">
        <v>4.8059595007217997</v>
      </c>
      <c r="BA17" s="238">
        <v>3.9116077864643999</v>
      </c>
      <c r="BB17" s="238">
        <v>5.5111787553845994</v>
      </c>
      <c r="BC17" s="238">
        <v>6.1841523812023</v>
      </c>
      <c r="BD17" s="238">
        <v>6.4342318433996999</v>
      </c>
      <c r="BE17" s="238">
        <v>5.4258557141150998</v>
      </c>
      <c r="BF17" s="238">
        <v>5.77212078137</v>
      </c>
      <c r="BG17" s="238">
        <v>8.3412512028200005</v>
      </c>
      <c r="BH17" s="238">
        <v>5.72411268911</v>
      </c>
      <c r="BI17" s="238">
        <v>11.81155425341</v>
      </c>
      <c r="BJ17" s="238">
        <v>5.0742406681199999</v>
      </c>
      <c r="BK17" s="238">
        <v>6.1276926651899997</v>
      </c>
      <c r="BL17" s="238">
        <v>6.7993382658900003</v>
      </c>
      <c r="BM17" s="238">
        <v>15.17778735632</v>
      </c>
      <c r="BN17" s="238">
        <v>10.459913018589999</v>
      </c>
      <c r="BO17" s="238">
        <v>6.7652943458900001</v>
      </c>
      <c r="BP17" s="238">
        <v>9.4323725766200006</v>
      </c>
      <c r="BQ17" s="238">
        <v>6.3962658280100007</v>
      </c>
      <c r="BR17" s="238">
        <v>5.5897554451699998</v>
      </c>
      <c r="BS17" s="238">
        <v>7.5383863935999997</v>
      </c>
      <c r="BT17" s="238">
        <v>11.221142645329998</v>
      </c>
      <c r="BU17" s="238">
        <v>11.144120601650002</v>
      </c>
      <c r="BV17" s="238">
        <v>6.3987556083200001</v>
      </c>
      <c r="BW17" s="238">
        <v>5.2979630411300001</v>
      </c>
      <c r="BX17" s="238">
        <v>16.741825531550003</v>
      </c>
      <c r="BY17" s="238">
        <v>7.9096188154100018</v>
      </c>
      <c r="BZ17" s="238">
        <v>8.4772963839600006</v>
      </c>
      <c r="CA17" s="238">
        <v>5.9347143775100006</v>
      </c>
      <c r="CB17" s="238">
        <v>7.2087304142099997</v>
      </c>
      <c r="CC17" s="238">
        <v>6.8601881628900001</v>
      </c>
      <c r="CD17" s="238">
        <v>8.0364557622699984</v>
      </c>
      <c r="CE17" s="238">
        <v>7.2952279424499995</v>
      </c>
      <c r="CF17" s="238">
        <v>6.5764445482299996</v>
      </c>
      <c r="CG17" s="238">
        <v>7.882821926210001</v>
      </c>
      <c r="CH17" s="238">
        <v>9.9756400559799996</v>
      </c>
      <c r="CI17" s="238">
        <v>8.2625539601700009</v>
      </c>
      <c r="CJ17" s="238">
        <v>9.559285856599999</v>
      </c>
      <c r="CK17" s="238">
        <v>12.423409346100001</v>
      </c>
      <c r="CL17" s="238">
        <v>8.7237005028000016</v>
      </c>
      <c r="CM17" s="238">
        <v>8.5405396705599976</v>
      </c>
      <c r="CN17" s="238">
        <v>14.54462755212</v>
      </c>
      <c r="CO17" s="238">
        <v>9.0831300178099994</v>
      </c>
      <c r="CP17" s="238">
        <v>11.552552565479999</v>
      </c>
      <c r="CQ17" s="238">
        <v>20.08246608272</v>
      </c>
      <c r="CR17" s="238">
        <v>13.66522098279</v>
      </c>
      <c r="CS17" s="238">
        <v>16.663478480499997</v>
      </c>
      <c r="CT17" s="238">
        <v>15.225066890370003</v>
      </c>
      <c r="CU17" s="238">
        <v>12.279335980089996</v>
      </c>
      <c r="CV17" s="238">
        <v>14.150786170909999</v>
      </c>
      <c r="CW17" s="238">
        <v>12.736276013159999</v>
      </c>
      <c r="CX17" s="238">
        <v>14.2736034088</v>
      </c>
      <c r="CY17" s="238">
        <v>15.865412388620003</v>
      </c>
      <c r="CZ17" s="238">
        <v>12.815133747850002</v>
      </c>
      <c r="DA17" s="238">
        <v>14.104798948780001</v>
      </c>
      <c r="DB17" s="238">
        <v>12.6782931517</v>
      </c>
      <c r="DC17" s="238">
        <v>13.126238234539999</v>
      </c>
      <c r="DD17" s="238">
        <v>15.97488982394</v>
      </c>
      <c r="DE17" s="238">
        <v>16.449922295059999</v>
      </c>
      <c r="DF17" s="238">
        <v>14.834717413049999</v>
      </c>
      <c r="DG17" s="238">
        <v>12.21747953819</v>
      </c>
      <c r="DH17" s="238">
        <v>17.185806863960003</v>
      </c>
      <c r="DI17" s="238">
        <v>17.981009293009997</v>
      </c>
      <c r="DJ17" s="238">
        <v>17.165835937939999</v>
      </c>
      <c r="DK17" s="238">
        <v>25.409212315979996</v>
      </c>
      <c r="DL17" s="238">
        <v>15.917815493970009</v>
      </c>
      <c r="DM17" s="238">
        <v>16.118241603879998</v>
      </c>
      <c r="DN17" s="238">
        <v>11.31449300954</v>
      </c>
      <c r="DO17" s="238">
        <v>16.263322989879992</v>
      </c>
      <c r="DP17" s="238">
        <v>15.969672137480002</v>
      </c>
      <c r="DQ17" s="238">
        <v>19.397104710439997</v>
      </c>
      <c r="DR17" s="238">
        <v>13.514338763649999</v>
      </c>
      <c r="DS17" s="238">
        <v>9.6991276209499997</v>
      </c>
      <c r="DT17" s="238">
        <v>12.619080339460002</v>
      </c>
      <c r="DU17" s="238">
        <v>10.815565846670003</v>
      </c>
      <c r="DV17" s="247">
        <v>23.67507246528</v>
      </c>
      <c r="DW17" s="248">
        <v>16.416516123914903</v>
      </c>
      <c r="DX17" s="248">
        <v>17.120757059989998</v>
      </c>
      <c r="DY17" s="248">
        <v>18.23883817275</v>
      </c>
      <c r="DZ17" s="248">
        <v>14.942913430509998</v>
      </c>
      <c r="EA17" s="250">
        <v>16.338212735679996</v>
      </c>
      <c r="EB17" s="250">
        <v>15.83981320597</v>
      </c>
      <c r="EC17" s="250">
        <v>27.867138964950005</v>
      </c>
      <c r="ED17" s="250">
        <v>27.059948736499994</v>
      </c>
      <c r="EE17" s="250">
        <v>15.22238194284</v>
      </c>
      <c r="EF17" s="250">
        <v>14.530267847170002</v>
      </c>
      <c r="EG17" s="250">
        <v>18.684055788750001</v>
      </c>
      <c r="EH17" s="250">
        <v>19.27859011404</v>
      </c>
      <c r="EI17" s="250">
        <v>20.079448847609996</v>
      </c>
      <c r="EJ17" s="250">
        <v>21.183158757662426</v>
      </c>
      <c r="EK17" s="250">
        <v>34.818073086299997</v>
      </c>
      <c r="EL17" s="250">
        <v>20.326740682819999</v>
      </c>
      <c r="EM17" s="250">
        <v>18.000476987649993</v>
      </c>
      <c r="EN17" s="250">
        <v>17.499875947139994</v>
      </c>
      <c r="EO17" s="250">
        <v>25.05611054113999</v>
      </c>
      <c r="EP17" s="250">
        <v>21.008088945809998</v>
      </c>
      <c r="EQ17" s="250">
        <v>21.258214687379997</v>
      </c>
      <c r="ER17" s="250">
        <v>21.578178889100002</v>
      </c>
      <c r="ES17" s="250">
        <v>28.206403392810003</v>
      </c>
      <c r="ET17" s="250">
        <v>44.282949704230006</v>
      </c>
      <c r="EU17" s="250">
        <v>25.356918824769998</v>
      </c>
      <c r="EV17" s="250">
        <v>30.388191141500009</v>
      </c>
      <c r="EW17" s="250">
        <v>29.62606619404999</v>
      </c>
      <c r="EX17" s="250">
        <v>19.994308350459999</v>
      </c>
      <c r="EY17" s="250">
        <v>21.895681889060004</v>
      </c>
      <c r="EZ17" s="250">
        <v>23.07299245815625</v>
      </c>
      <c r="FA17" s="250">
        <v>28.773027999203126</v>
      </c>
      <c r="FB17" s="250">
        <v>23.039682759560002</v>
      </c>
      <c r="FC17" s="250">
        <v>17.93261314411</v>
      </c>
      <c r="FD17" s="250">
        <v>27.651741071069999</v>
      </c>
      <c r="FE17" s="250">
        <v>30.47752870902</v>
      </c>
      <c r="FF17" s="250">
        <v>30.010655171029999</v>
      </c>
      <c r="FG17" s="250">
        <v>26.327125466870001</v>
      </c>
      <c r="FH17" s="250">
        <v>41.976618645839999</v>
      </c>
      <c r="FI17" s="250">
        <v>30.828743369329999</v>
      </c>
      <c r="FJ17" s="250">
        <v>35.081697986389997</v>
      </c>
      <c r="FK17" s="250">
        <v>46.388561274020006</v>
      </c>
      <c r="FL17" s="250">
        <v>31.643752042140001</v>
      </c>
      <c r="FM17" s="250">
        <v>35.187888165049998</v>
      </c>
      <c r="FN17" s="250">
        <v>28.599149355880002</v>
      </c>
      <c r="FO17" s="250">
        <v>26.275989799169999</v>
      </c>
      <c r="FP17" s="250">
        <v>39.086123402236893</v>
      </c>
      <c r="FQ17" s="250">
        <v>33.568576199340001</v>
      </c>
      <c r="FR17" s="250">
        <v>38.467286957390002</v>
      </c>
      <c r="FS17" s="250">
        <v>39.732229887549998</v>
      </c>
      <c r="FT17" s="250">
        <v>34.978223756540004</v>
      </c>
      <c r="FU17" s="250">
        <v>38.362026539710001</v>
      </c>
      <c r="FV17" s="250">
        <v>42.113056591000003</v>
      </c>
      <c r="FW17" s="250">
        <v>50.241826322089999</v>
      </c>
      <c r="FX17" s="250">
        <v>51.293534690689995</v>
      </c>
      <c r="FY17" s="250">
        <v>76.566710452750002</v>
      </c>
      <c r="FZ17" s="250">
        <v>45.710157139000003</v>
      </c>
      <c r="GA17" s="250">
        <v>52.268804568980002</v>
      </c>
      <c r="GB17" s="250">
        <v>81.357824924479999</v>
      </c>
      <c r="GC17" s="250">
        <v>74.74921845514001</v>
      </c>
      <c r="GD17" s="250">
        <v>74.320848092529999</v>
      </c>
      <c r="GE17" s="250">
        <v>69.900000000000006</v>
      </c>
      <c r="GF17" s="250">
        <v>78.264315435482004</v>
      </c>
      <c r="GG17" s="250">
        <v>87.720772780908078</v>
      </c>
      <c r="GH17" s="250">
        <v>66.045948858796493</v>
      </c>
      <c r="GI17" s="250">
        <v>66.965317989461624</v>
      </c>
      <c r="GJ17" s="250">
        <v>56.438629434764394</v>
      </c>
      <c r="GK17" s="250">
        <v>76.783355398284797</v>
      </c>
      <c r="GL17" s="250">
        <v>65.717260840082602</v>
      </c>
      <c r="GM17" s="250">
        <v>54.577992450019345</v>
      </c>
      <c r="GN17" s="250">
        <v>80.876924869085073</v>
      </c>
      <c r="GO17" s="250">
        <v>86.209012540999993</v>
      </c>
      <c r="GP17" s="250">
        <v>112.26879556126998</v>
      </c>
      <c r="GQ17" s="250">
        <v>104.44999999999999</v>
      </c>
      <c r="GR17" s="250">
        <v>107.19</v>
      </c>
      <c r="GS17" s="250">
        <v>124.8</v>
      </c>
      <c r="GT17" s="250">
        <v>92.58</v>
      </c>
      <c r="GU17" s="250">
        <v>122.45110156543439</v>
      </c>
      <c r="GV17" s="250">
        <v>119.0458642368709</v>
      </c>
      <c r="GW17" s="250">
        <v>108.41081757648999</v>
      </c>
      <c r="GX17" s="250">
        <v>100.25999999999999</v>
      </c>
      <c r="GY17" s="250">
        <v>68.790000000000006</v>
      </c>
    </row>
    <row r="18" spans="1:207" ht="12.75" customHeight="1">
      <c r="A18" s="96" t="s">
        <v>419</v>
      </c>
      <c r="B18" s="334">
        <v>2.0676948140399998</v>
      </c>
      <c r="C18" s="335">
        <v>1.6856647344199998</v>
      </c>
      <c r="D18" s="335">
        <v>1.1508365329300001</v>
      </c>
      <c r="E18" s="335">
        <v>1.23554346091</v>
      </c>
      <c r="F18" s="335">
        <v>2.3041502979299997</v>
      </c>
      <c r="G18" s="335">
        <v>2.4898862002799995</v>
      </c>
      <c r="H18" s="335">
        <v>2.88348071864</v>
      </c>
      <c r="I18" s="335">
        <v>1.7630688052399999</v>
      </c>
      <c r="J18" s="335">
        <v>1.4622295535200001</v>
      </c>
      <c r="K18" s="335">
        <v>1.3545729623999998</v>
      </c>
      <c r="L18" s="335">
        <v>1.7115020348699999</v>
      </c>
      <c r="M18" s="335">
        <v>3.0567671487400001</v>
      </c>
      <c r="N18" s="335">
        <v>1.8268957010600002</v>
      </c>
      <c r="O18" s="335">
        <v>4.3528151409699989</v>
      </c>
      <c r="P18" s="335">
        <v>4.6783665883300003</v>
      </c>
      <c r="Q18" s="335">
        <v>5.6818759453100007</v>
      </c>
      <c r="R18" s="335">
        <v>4.8294662045900001</v>
      </c>
      <c r="S18" s="335">
        <v>2.37225755454</v>
      </c>
      <c r="T18" s="335">
        <v>5.9602286237199991</v>
      </c>
      <c r="U18" s="335">
        <v>6.7238409035100002</v>
      </c>
      <c r="V18" s="335">
        <v>2.2821831589800001</v>
      </c>
      <c r="W18" s="335">
        <v>5.3319128715099993</v>
      </c>
      <c r="X18" s="335">
        <v>7.0298009423699996</v>
      </c>
      <c r="Y18" s="335">
        <v>7.4325591130499999</v>
      </c>
      <c r="Z18" s="335">
        <v>3.34198858242</v>
      </c>
      <c r="AA18" s="335">
        <v>1.6085562124799999</v>
      </c>
      <c r="AB18" s="335">
        <v>3.2138841948900003</v>
      </c>
      <c r="AC18" s="335">
        <v>3.3663351311100005</v>
      </c>
      <c r="AD18" s="335">
        <v>2.1118095816799998</v>
      </c>
      <c r="AE18" s="335">
        <v>4.4172572885900001</v>
      </c>
      <c r="AF18" s="335">
        <v>5.5827720222000004</v>
      </c>
      <c r="AG18" s="335">
        <v>6.11446551429</v>
      </c>
      <c r="AH18" s="335">
        <v>4.6071365457399995</v>
      </c>
      <c r="AI18" s="335">
        <v>5.6951564016000003</v>
      </c>
      <c r="AJ18" s="335">
        <v>3.3219320305799998</v>
      </c>
      <c r="AK18" s="335">
        <v>9.2367098242499974</v>
      </c>
      <c r="AL18" s="335">
        <v>2.4965454141599999</v>
      </c>
      <c r="AM18" s="335">
        <v>1.77947196049</v>
      </c>
      <c r="AN18" s="335">
        <v>6.2875283772199992</v>
      </c>
      <c r="AO18" s="335">
        <v>3.2825572669399996</v>
      </c>
      <c r="AP18" s="335">
        <v>5.2074948073900007</v>
      </c>
      <c r="AQ18" s="335">
        <v>7.1293318978000002</v>
      </c>
      <c r="AR18" s="335">
        <v>4.2707089732899997</v>
      </c>
      <c r="AS18" s="335">
        <v>3.8852075070899992</v>
      </c>
      <c r="AT18" s="335">
        <v>7.3088950655899998</v>
      </c>
      <c r="AU18" s="335">
        <v>3.0783329074300001</v>
      </c>
      <c r="AV18" s="335">
        <v>3.0298112478300001</v>
      </c>
      <c r="AW18" s="335">
        <v>8.002776836759999</v>
      </c>
      <c r="AX18" s="335">
        <v>3.5581405296200002</v>
      </c>
      <c r="AY18" s="335">
        <v>4.4515639821100006</v>
      </c>
      <c r="AZ18" s="335">
        <v>3.0838466947000005</v>
      </c>
      <c r="BA18" s="335">
        <v>2.8641834186600001</v>
      </c>
      <c r="BB18" s="335">
        <v>3.4086839842399996</v>
      </c>
      <c r="BC18" s="335">
        <v>3.4729247794</v>
      </c>
      <c r="BD18" s="335">
        <v>4.4548213588999994</v>
      </c>
      <c r="BE18" s="335">
        <v>5.1210366292599998</v>
      </c>
      <c r="BF18" s="335">
        <v>3.8842356645900002</v>
      </c>
      <c r="BG18" s="335">
        <v>3.4431430429100001</v>
      </c>
      <c r="BH18" s="335">
        <v>5.6713474288100008</v>
      </c>
      <c r="BI18" s="335">
        <v>7.4449669180100004</v>
      </c>
      <c r="BJ18" s="335">
        <v>7.8407473758400004</v>
      </c>
      <c r="BK18" s="335">
        <v>5.8125567701399987</v>
      </c>
      <c r="BL18" s="335">
        <v>6.3012079125200007</v>
      </c>
      <c r="BM18" s="335">
        <v>6.2138417303699995</v>
      </c>
      <c r="BN18" s="335">
        <v>8.0060785682300004</v>
      </c>
      <c r="BO18" s="335">
        <v>5.1141503971700004</v>
      </c>
      <c r="BP18" s="335">
        <v>6.4845767717100005</v>
      </c>
      <c r="BQ18" s="335">
        <v>5.8745260874599996</v>
      </c>
      <c r="BR18" s="335">
        <v>4.5862365763000001</v>
      </c>
      <c r="BS18" s="335">
        <v>6.1867180810999995</v>
      </c>
      <c r="BT18" s="335">
        <v>5.1727331080300001</v>
      </c>
      <c r="BU18" s="335">
        <v>4.8774607137600006</v>
      </c>
      <c r="BV18" s="335">
        <v>3.3256257410800001</v>
      </c>
      <c r="BW18" s="335">
        <v>2.7966150221399997</v>
      </c>
      <c r="BX18" s="335">
        <v>5.6026278949699995</v>
      </c>
      <c r="BY18" s="335">
        <v>6.2672821691099987</v>
      </c>
      <c r="BZ18" s="335">
        <v>8.2980019345300011</v>
      </c>
      <c r="CA18" s="335">
        <v>4.3978514669199997</v>
      </c>
      <c r="CB18" s="335">
        <v>4.3955425320600003</v>
      </c>
      <c r="CC18" s="335">
        <v>5.0077806479300007</v>
      </c>
      <c r="CD18" s="335">
        <v>5.5308776494199998</v>
      </c>
      <c r="CE18" s="335">
        <v>6.7115762475999992</v>
      </c>
      <c r="CF18" s="335">
        <v>4.1726688921799999</v>
      </c>
      <c r="CG18" s="335">
        <v>9.9439681041799997</v>
      </c>
      <c r="CH18" s="335">
        <v>4.7330520263400002</v>
      </c>
      <c r="CI18" s="335">
        <v>6.75577041851</v>
      </c>
      <c r="CJ18" s="335">
        <v>4.5267534967000005</v>
      </c>
      <c r="CK18" s="335">
        <v>7.42080231031</v>
      </c>
      <c r="CL18" s="335">
        <v>5.3579167860199997</v>
      </c>
      <c r="CM18" s="335">
        <v>8.7269050873599987</v>
      </c>
      <c r="CN18" s="335">
        <v>4.5502778022299992</v>
      </c>
      <c r="CO18" s="335">
        <v>4.1864781990499997</v>
      </c>
      <c r="CP18" s="335">
        <v>4.8195594592299997</v>
      </c>
      <c r="CQ18" s="335">
        <v>7.2578849864099997</v>
      </c>
      <c r="CR18" s="335">
        <v>3.4117464703800002</v>
      </c>
      <c r="CS18" s="335">
        <v>11.718447175930001</v>
      </c>
      <c r="CT18" s="335">
        <v>3.7409458363299999</v>
      </c>
      <c r="CU18" s="335">
        <v>2.5700198151599998</v>
      </c>
      <c r="CV18" s="335">
        <v>8.7642371459900001</v>
      </c>
      <c r="CW18" s="335">
        <v>5.8611302944799997</v>
      </c>
      <c r="CX18" s="335">
        <v>3.1915696729699996</v>
      </c>
      <c r="CY18" s="335">
        <v>4.4869281687600004</v>
      </c>
      <c r="CZ18" s="335">
        <v>1.6376018263099998</v>
      </c>
      <c r="DA18" s="335">
        <v>3.62732922563</v>
      </c>
      <c r="DB18" s="335">
        <v>2.1050298599700001</v>
      </c>
      <c r="DC18" s="335">
        <v>2.4184332708999996</v>
      </c>
      <c r="DD18" s="335">
        <v>3.4516060933899997</v>
      </c>
      <c r="DE18" s="335">
        <v>7.7981435891300004</v>
      </c>
      <c r="DF18" s="335">
        <v>2.28147038542</v>
      </c>
      <c r="DG18" s="335">
        <v>2.6482174944999999</v>
      </c>
      <c r="DH18" s="335">
        <v>2.9025354442899998</v>
      </c>
      <c r="DI18" s="335">
        <v>2.7075848373800002</v>
      </c>
      <c r="DJ18" s="335">
        <v>2.0234099405499997</v>
      </c>
      <c r="DK18" s="335">
        <v>4.8107920511900009</v>
      </c>
      <c r="DL18" s="335">
        <v>2.9017278930999999</v>
      </c>
      <c r="DM18" s="335">
        <v>2.6390453790299997</v>
      </c>
      <c r="DN18" s="335">
        <v>1.7829703071799998</v>
      </c>
      <c r="DO18" s="335">
        <v>1.6639187173899999</v>
      </c>
      <c r="DP18" s="335">
        <v>3.1413912171999998</v>
      </c>
      <c r="DQ18" s="335">
        <v>4.1773391828999999</v>
      </c>
      <c r="DR18" s="335">
        <v>3.6097095064499998</v>
      </c>
      <c r="DS18" s="335">
        <v>1.5513765291500001</v>
      </c>
      <c r="DT18" s="335">
        <v>1.1517125404500002</v>
      </c>
      <c r="DU18" s="335">
        <v>1.8682185319099998</v>
      </c>
      <c r="DV18" s="335">
        <v>1.8783190588400001</v>
      </c>
      <c r="DW18" s="336">
        <v>4.3410088735699999</v>
      </c>
      <c r="DX18" s="336">
        <v>0.82460268191999997</v>
      </c>
      <c r="DY18" s="336">
        <v>7.4139384501599999</v>
      </c>
      <c r="DZ18" s="336">
        <v>4.3127231929600001</v>
      </c>
      <c r="EA18" s="337">
        <v>6.1283684524300002</v>
      </c>
      <c r="EB18" s="337">
        <v>3.8861292521999999</v>
      </c>
      <c r="EC18" s="337">
        <v>7.3230097509899998</v>
      </c>
      <c r="ED18" s="337">
        <v>1.3725394318400002</v>
      </c>
      <c r="EE18" s="337">
        <v>1.2142206196399998</v>
      </c>
      <c r="EF18" s="337">
        <v>3.6244439524499996</v>
      </c>
      <c r="EG18" s="337">
        <v>3.35876466213</v>
      </c>
      <c r="EH18" s="337">
        <v>2.8157262053300003</v>
      </c>
      <c r="EI18" s="337">
        <v>10.07585326499</v>
      </c>
      <c r="EJ18" s="337">
        <v>0.58867632664000002</v>
      </c>
      <c r="EK18" s="337">
        <v>3.7629888616700002</v>
      </c>
      <c r="EL18" s="337">
        <v>2.90136542134</v>
      </c>
      <c r="EM18" s="337">
        <v>0.82979970853999996</v>
      </c>
      <c r="EN18" s="337">
        <v>1.16895216589</v>
      </c>
      <c r="EO18" s="337">
        <v>4.0632538698099996</v>
      </c>
      <c r="EP18" s="337">
        <v>3.6032297630100003</v>
      </c>
      <c r="EQ18" s="337">
        <v>0.70060512659000007</v>
      </c>
      <c r="ER18" s="337">
        <v>3.35485861625</v>
      </c>
      <c r="ES18" s="337">
        <v>6.3347480653800003</v>
      </c>
      <c r="ET18" s="337">
        <v>6.5489294451900006</v>
      </c>
      <c r="EU18" s="337">
        <v>3.0825667612199998</v>
      </c>
      <c r="EV18" s="337">
        <v>11.583056058559999</v>
      </c>
      <c r="EW18" s="337">
        <v>0.88310262405999995</v>
      </c>
      <c r="EX18" s="337">
        <v>6.2263922399800009</v>
      </c>
      <c r="EY18" s="337">
        <v>0.54739713743000007</v>
      </c>
      <c r="EZ18" s="337">
        <v>4.3878723392399976</v>
      </c>
      <c r="FA18" s="337">
        <v>6.1887001122799994</v>
      </c>
      <c r="FB18" s="337">
        <v>0.59326605233000007</v>
      </c>
      <c r="FC18" s="337">
        <v>0.28731131893999995</v>
      </c>
      <c r="FD18" s="337">
        <v>0.53473976904999998</v>
      </c>
      <c r="FE18" s="337">
        <v>58.9882488768</v>
      </c>
      <c r="FF18" s="337">
        <v>16.73990892318</v>
      </c>
      <c r="FG18" s="337">
        <v>22.12589726393</v>
      </c>
      <c r="FH18" s="337">
        <v>8.5469796171599999</v>
      </c>
      <c r="FI18" s="337">
        <v>15.055257535829998</v>
      </c>
      <c r="FJ18" s="337">
        <v>10.99423531405</v>
      </c>
      <c r="FK18" s="337">
        <v>13.377828920699999</v>
      </c>
      <c r="FL18" s="337">
        <v>11.418881247810001</v>
      </c>
      <c r="FM18" s="337">
        <v>19.184906828809996</v>
      </c>
      <c r="FN18" s="337">
        <v>13.441834301029999</v>
      </c>
      <c r="FO18" s="337">
        <v>0.32718834314999995</v>
      </c>
      <c r="FP18" s="337">
        <v>0.52502002226</v>
      </c>
      <c r="FQ18" s="337">
        <v>0.71817914526000004</v>
      </c>
      <c r="FR18" s="337">
        <v>0.50580361745999991</v>
      </c>
      <c r="FS18" s="337">
        <v>0.41535387966000004</v>
      </c>
      <c r="FT18" s="337">
        <v>0.59122632882999993</v>
      </c>
      <c r="FU18" s="337">
        <v>1.6004656342300001</v>
      </c>
      <c r="FV18" s="337">
        <v>1.9709409723800002</v>
      </c>
      <c r="FW18" s="337">
        <v>0.59965914171000001</v>
      </c>
      <c r="FX18" s="337">
        <v>0.71116000755000008</v>
      </c>
      <c r="FY18" s="337">
        <v>1.02188326974</v>
      </c>
      <c r="FZ18" s="337">
        <v>1.3020670320400001</v>
      </c>
      <c r="GA18" s="337">
        <v>2.2395742953600006</v>
      </c>
      <c r="GB18" s="337">
        <v>2.4029034803</v>
      </c>
      <c r="GC18" s="337">
        <v>3.7215261257000001</v>
      </c>
      <c r="GD18" s="337">
        <v>1.9889015414699998</v>
      </c>
      <c r="GE18" s="337">
        <v>2.4</v>
      </c>
      <c r="GF18" s="337">
        <v>3.6536734582900001</v>
      </c>
      <c r="GG18" s="337">
        <v>4.3767418686099999</v>
      </c>
      <c r="GH18" s="337">
        <v>3.0200418135599998</v>
      </c>
      <c r="GI18" s="337">
        <v>1.70235753007</v>
      </c>
      <c r="GJ18" s="337">
        <v>1.26596550719</v>
      </c>
      <c r="GK18" s="337">
        <v>2.1138003695199998</v>
      </c>
      <c r="GL18" s="337">
        <v>1.4143489281100001</v>
      </c>
      <c r="GM18" s="337">
        <v>0.70142582739999992</v>
      </c>
      <c r="GN18" s="337">
        <v>9.81494432655</v>
      </c>
      <c r="GO18" s="337">
        <v>1.321796601</v>
      </c>
      <c r="GP18" s="337">
        <v>1.85227510326</v>
      </c>
      <c r="GQ18" s="337">
        <v>18.5</v>
      </c>
      <c r="GR18" s="337">
        <v>1.78</v>
      </c>
      <c r="GS18" s="337">
        <v>3.58</v>
      </c>
      <c r="GT18" s="337">
        <v>5.48</v>
      </c>
      <c r="GU18" s="337">
        <v>4.8600000000000003</v>
      </c>
      <c r="GV18" s="337">
        <v>13.2</v>
      </c>
      <c r="GW18" s="337">
        <v>18.46</v>
      </c>
      <c r="GX18" s="337">
        <v>2.1</v>
      </c>
      <c r="GY18" s="337">
        <v>6.87</v>
      </c>
    </row>
    <row r="19" spans="1:207" ht="13">
      <c r="A19" s="435" t="s">
        <v>524</v>
      </c>
      <c r="B19" s="302"/>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2"/>
      <c r="AM19" s="302"/>
      <c r="AN19" s="302"/>
      <c r="AO19" s="302"/>
      <c r="AP19" s="302"/>
      <c r="AQ19" s="302"/>
      <c r="AR19" s="302"/>
      <c r="AS19" s="302"/>
      <c r="AT19" s="302"/>
      <c r="AU19" s="302"/>
      <c r="AV19" s="302"/>
      <c r="AW19" s="302"/>
      <c r="AX19" s="302"/>
      <c r="AY19" s="302"/>
      <c r="AZ19" s="302"/>
      <c r="BA19" s="302"/>
      <c r="BB19" s="302"/>
      <c r="BC19" s="302"/>
      <c r="BD19" s="302"/>
      <c r="BE19" s="302"/>
      <c r="BF19" s="302"/>
      <c r="BG19" s="302"/>
      <c r="BH19" s="302"/>
      <c r="BI19" s="302"/>
      <c r="BJ19" s="302"/>
      <c r="BK19" s="302"/>
      <c r="BL19" s="302"/>
      <c r="BM19" s="302"/>
      <c r="BN19" s="302"/>
      <c r="BO19" s="302"/>
      <c r="BP19" s="302"/>
      <c r="BQ19" s="302"/>
      <c r="BR19" s="302"/>
      <c r="BS19" s="302"/>
      <c r="BT19" s="302"/>
      <c r="BU19" s="302"/>
      <c r="BV19" s="302"/>
      <c r="BW19" s="302"/>
      <c r="BX19" s="302"/>
      <c r="BY19" s="302"/>
      <c r="BZ19" s="302"/>
      <c r="CA19" s="302"/>
      <c r="CB19" s="302"/>
      <c r="CC19" s="302"/>
      <c r="CD19" s="302"/>
      <c r="CE19" s="302"/>
      <c r="CF19" s="302"/>
      <c r="CG19" s="302"/>
      <c r="CH19" s="302"/>
      <c r="CI19" s="302"/>
      <c r="CJ19" s="302"/>
      <c r="CK19" s="302"/>
      <c r="CL19" s="302"/>
      <c r="CM19" s="302"/>
      <c r="CN19" s="302"/>
      <c r="CO19" s="302"/>
      <c r="CP19" s="302"/>
      <c r="CQ19" s="302"/>
      <c r="CR19" s="302"/>
      <c r="CS19" s="302"/>
      <c r="CT19" s="302"/>
      <c r="CU19" s="302"/>
      <c r="CV19" s="302"/>
      <c r="CW19" s="302"/>
      <c r="CX19" s="302"/>
      <c r="CY19" s="302"/>
      <c r="CZ19" s="302"/>
      <c r="DA19" s="302"/>
      <c r="DB19" s="302"/>
      <c r="DC19" s="302"/>
      <c r="DD19" s="302"/>
      <c r="DE19" s="302"/>
      <c r="DF19" s="302"/>
      <c r="DG19" s="302"/>
      <c r="DH19" s="302"/>
      <c r="DI19" s="302"/>
      <c r="DJ19" s="302"/>
      <c r="DK19" s="302"/>
      <c r="DL19" s="302"/>
      <c r="DM19" s="302"/>
      <c r="DN19" s="302"/>
      <c r="DO19" s="302"/>
      <c r="DP19" s="302"/>
      <c r="DQ19" s="302"/>
      <c r="DR19" s="302"/>
      <c r="DS19" s="302"/>
      <c r="DT19" s="302"/>
      <c r="DU19" s="302"/>
      <c r="DV19" s="302"/>
      <c r="DW19" s="302"/>
      <c r="DX19" s="302"/>
      <c r="DY19" s="302"/>
      <c r="DZ19" s="302"/>
      <c r="EA19" s="303"/>
      <c r="EB19" s="303"/>
      <c r="EC19" s="303"/>
      <c r="ED19" s="303"/>
      <c r="EE19" s="303"/>
      <c r="EF19" s="303"/>
      <c r="EG19" s="303"/>
      <c r="EH19" s="303"/>
      <c r="EI19" s="303"/>
      <c r="EJ19" s="303"/>
      <c r="EK19" s="303"/>
      <c r="EL19" s="303"/>
      <c r="EM19" s="303"/>
      <c r="EN19" s="303"/>
      <c r="EO19" s="361"/>
      <c r="EP19" s="303"/>
      <c r="EQ19" s="303"/>
      <c r="ER19" s="303"/>
      <c r="ES19" s="361"/>
      <c r="ET19" s="303"/>
      <c r="EV19" s="361"/>
      <c r="EW19" s="361"/>
      <c r="EX19" s="361"/>
      <c r="EY19" s="361"/>
      <c r="EZ19" s="361"/>
      <c r="FA19" s="361"/>
      <c r="FB19" s="361"/>
      <c r="FC19" s="361"/>
      <c r="FD19" s="361"/>
      <c r="FN19" s="361"/>
      <c r="FO19" s="361"/>
      <c r="FS19" s="361"/>
      <c r="FY19" s="361"/>
      <c r="FZ19" s="361"/>
      <c r="GA19" s="361"/>
      <c r="GB19" s="361"/>
      <c r="GC19" s="361"/>
      <c r="GD19" s="361"/>
      <c r="GE19" s="361"/>
      <c r="GF19" s="361"/>
      <c r="GG19" s="361"/>
      <c r="GH19" s="361"/>
      <c r="GI19" s="361"/>
      <c r="GJ19" s="361"/>
      <c r="GK19" s="361"/>
      <c r="GL19" s="361"/>
      <c r="GM19" s="361"/>
      <c r="GN19" s="361"/>
      <c r="GO19" s="361"/>
      <c r="GP19" s="361"/>
      <c r="GQ19" s="361"/>
      <c r="GR19" s="361"/>
      <c r="GS19" s="361"/>
      <c r="GT19" s="361"/>
      <c r="GU19" s="361"/>
      <c r="GV19" s="361"/>
      <c r="GW19" s="361"/>
      <c r="GX19" s="361"/>
      <c r="GY19" s="361"/>
    </row>
    <row r="20" spans="1:207" ht="13">
      <c r="A20" s="240" t="s">
        <v>414</v>
      </c>
      <c r="B20" s="302"/>
      <c r="C20" s="302"/>
      <c r="D20" s="302"/>
      <c r="E20" s="302"/>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302"/>
      <c r="AM20" s="302"/>
      <c r="AN20" s="302"/>
      <c r="AO20" s="302"/>
      <c r="AP20" s="302"/>
      <c r="AQ20" s="302"/>
      <c r="AR20" s="302"/>
      <c r="AS20" s="302"/>
      <c r="AT20" s="302"/>
      <c r="AU20" s="302"/>
      <c r="AV20" s="302"/>
      <c r="AW20" s="302"/>
      <c r="AX20" s="302"/>
      <c r="AY20" s="302"/>
      <c r="AZ20" s="302"/>
      <c r="BA20" s="302"/>
      <c r="BB20" s="302"/>
      <c r="BC20" s="302"/>
      <c r="BD20" s="302"/>
      <c r="BE20" s="302"/>
      <c r="BF20" s="302"/>
      <c r="BG20" s="302"/>
      <c r="BH20" s="302"/>
      <c r="BI20" s="302"/>
      <c r="BJ20" s="302"/>
      <c r="BK20" s="302"/>
      <c r="BL20" s="302"/>
      <c r="BM20" s="302"/>
      <c r="BN20" s="302"/>
      <c r="BO20" s="302"/>
      <c r="BP20" s="302"/>
      <c r="BQ20" s="302"/>
      <c r="BR20" s="302"/>
      <c r="BS20" s="302"/>
      <c r="BT20" s="302"/>
      <c r="BU20" s="302"/>
      <c r="BV20" s="302"/>
      <c r="BW20" s="302"/>
      <c r="BX20" s="302"/>
      <c r="BY20" s="302"/>
      <c r="BZ20" s="302"/>
      <c r="CA20" s="302"/>
      <c r="CB20" s="302"/>
      <c r="CC20" s="302"/>
      <c r="CD20" s="302"/>
      <c r="CE20" s="302"/>
      <c r="CF20" s="302"/>
      <c r="CG20" s="302"/>
      <c r="CH20" s="302"/>
      <c r="CI20" s="302"/>
      <c r="CJ20" s="302"/>
      <c r="CK20" s="302"/>
      <c r="CL20" s="302"/>
      <c r="CM20" s="302"/>
      <c r="CN20" s="302"/>
      <c r="CO20" s="302"/>
      <c r="CP20" s="302"/>
      <c r="CQ20" s="302"/>
      <c r="CR20" s="302"/>
      <c r="CS20" s="302"/>
      <c r="CT20" s="302"/>
      <c r="CU20" s="302"/>
      <c r="CV20" s="302"/>
      <c r="CW20" s="302"/>
      <c r="CX20" s="302"/>
      <c r="CY20" s="302"/>
      <c r="CZ20" s="302"/>
      <c r="DA20" s="302"/>
      <c r="DB20" s="302"/>
      <c r="DC20" s="302"/>
      <c r="DD20" s="302"/>
      <c r="DE20" s="302"/>
      <c r="DF20" s="302"/>
      <c r="DG20" s="302"/>
      <c r="DH20" s="302"/>
      <c r="DI20" s="302"/>
      <c r="DJ20" s="302"/>
      <c r="DK20" s="302"/>
      <c r="DL20" s="302"/>
      <c r="DM20" s="302"/>
      <c r="DN20" s="302"/>
      <c r="DO20" s="302"/>
      <c r="DP20" s="302"/>
      <c r="DQ20" s="302"/>
      <c r="DR20" s="302"/>
      <c r="DS20" s="302"/>
      <c r="DT20" s="302"/>
      <c r="DU20" s="302"/>
      <c r="DV20" s="302"/>
      <c r="DW20" s="302"/>
      <c r="DX20" s="302"/>
      <c r="DY20" s="302"/>
      <c r="DZ20" s="302"/>
      <c r="EA20" s="303"/>
      <c r="EB20" s="303"/>
      <c r="EC20" s="303"/>
      <c r="ED20" s="303"/>
      <c r="EE20" s="303"/>
      <c r="EF20" s="303"/>
      <c r="EG20" s="303"/>
      <c r="EH20" s="303"/>
      <c r="EI20" s="303"/>
      <c r="EJ20" s="303"/>
      <c r="EK20" s="303"/>
      <c r="EL20" s="303"/>
      <c r="EM20" s="303"/>
      <c r="EN20" s="303"/>
      <c r="EO20" s="303"/>
      <c r="EP20" s="303"/>
      <c r="EQ20" s="303"/>
      <c r="ER20" s="303"/>
      <c r="ES20" s="303"/>
      <c r="ET20" s="303"/>
      <c r="EW20" s="361"/>
      <c r="EZ20" s="361"/>
      <c r="FA20" s="361"/>
      <c r="FB20" s="361"/>
      <c r="FM20" s="361"/>
      <c r="FN20" s="361"/>
      <c r="FP20" s="361"/>
    </row>
    <row r="21" spans="1:207" ht="13">
      <c r="A21" s="240" t="s">
        <v>525</v>
      </c>
      <c r="B21" s="302"/>
      <c r="C21" s="302"/>
      <c r="D21" s="302"/>
      <c r="E21" s="302"/>
      <c r="F21" s="302"/>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2"/>
      <c r="AP21" s="302"/>
      <c r="AQ21" s="302"/>
      <c r="AR21" s="302"/>
      <c r="AS21" s="302"/>
      <c r="AT21" s="302"/>
      <c r="AU21" s="302"/>
      <c r="AV21" s="302"/>
      <c r="AW21" s="302"/>
      <c r="AX21" s="302"/>
      <c r="AY21" s="302"/>
      <c r="AZ21" s="302"/>
      <c r="BA21" s="302"/>
      <c r="BB21" s="302"/>
      <c r="BC21" s="302"/>
      <c r="BD21" s="302"/>
      <c r="BE21" s="302"/>
      <c r="BF21" s="302"/>
      <c r="BG21" s="302"/>
      <c r="BH21" s="302"/>
      <c r="BI21" s="302"/>
      <c r="BJ21" s="302"/>
      <c r="BK21" s="302"/>
      <c r="BL21" s="302"/>
      <c r="BM21" s="302"/>
      <c r="BN21" s="302"/>
      <c r="BO21" s="302"/>
      <c r="BP21" s="302"/>
      <c r="BQ21" s="302"/>
      <c r="BR21" s="302"/>
      <c r="BS21" s="302"/>
      <c r="BT21" s="302"/>
      <c r="BU21" s="302"/>
      <c r="BV21" s="302"/>
      <c r="BW21" s="302"/>
      <c r="BX21" s="302"/>
      <c r="BY21" s="302"/>
      <c r="BZ21" s="302"/>
      <c r="CA21" s="302"/>
      <c r="CB21" s="302"/>
      <c r="CC21" s="302"/>
      <c r="CD21" s="302"/>
      <c r="CE21" s="302"/>
      <c r="CF21" s="302"/>
      <c r="CG21" s="302"/>
      <c r="CH21" s="302"/>
      <c r="CI21" s="302"/>
      <c r="CJ21" s="302"/>
      <c r="CK21" s="302"/>
      <c r="CL21" s="302"/>
      <c r="CM21" s="302"/>
      <c r="CN21" s="302"/>
      <c r="CO21" s="302"/>
      <c r="CP21" s="302"/>
      <c r="CQ21" s="302"/>
      <c r="CR21" s="302"/>
      <c r="CS21" s="302"/>
      <c r="CT21" s="302"/>
      <c r="CU21" s="302"/>
      <c r="CV21" s="302"/>
      <c r="CW21" s="302"/>
      <c r="CX21" s="302"/>
      <c r="CY21" s="302"/>
      <c r="CZ21" s="302"/>
      <c r="DA21" s="302"/>
      <c r="DB21" s="302"/>
      <c r="DC21" s="302"/>
      <c r="DD21" s="302"/>
      <c r="DE21" s="302"/>
      <c r="DF21" s="302"/>
      <c r="DG21" s="302"/>
      <c r="DH21" s="302"/>
      <c r="DI21" s="302"/>
      <c r="DJ21" s="302"/>
      <c r="DK21" s="302"/>
      <c r="DL21" s="302"/>
      <c r="DM21" s="302"/>
      <c r="DN21" s="302"/>
      <c r="DO21" s="302"/>
      <c r="DP21" s="302"/>
      <c r="DQ21" s="302"/>
      <c r="DR21" s="302"/>
      <c r="DS21" s="302"/>
      <c r="DT21" s="302"/>
      <c r="DU21" s="302"/>
      <c r="DV21" s="302"/>
      <c r="DW21" s="302"/>
      <c r="DX21" s="302"/>
      <c r="DY21" s="302"/>
      <c r="DZ21" s="302"/>
      <c r="EA21" s="303"/>
      <c r="EB21" s="303"/>
      <c r="EC21" s="303"/>
      <c r="ED21" s="303"/>
      <c r="EE21" s="303"/>
      <c r="EF21" s="303"/>
      <c r="EG21" s="303"/>
      <c r="EH21" s="303"/>
      <c r="EI21" s="303"/>
      <c r="EJ21" s="303"/>
      <c r="EK21" s="303"/>
      <c r="EL21" s="303"/>
      <c r="EM21" s="303"/>
      <c r="EN21" s="303"/>
      <c r="EO21" s="303"/>
      <c r="EP21" s="303"/>
      <c r="EQ21" s="303"/>
      <c r="ER21" s="303"/>
      <c r="ES21" s="303"/>
      <c r="ET21" s="303"/>
    </row>
    <row r="22" spans="1:207" ht="13">
      <c r="A22" s="240" t="s">
        <v>415</v>
      </c>
      <c r="B22" s="302"/>
      <c r="C22" s="302"/>
      <c r="D22" s="302"/>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2"/>
      <c r="AM22" s="302"/>
      <c r="AN22" s="302"/>
      <c r="AO22" s="302"/>
      <c r="AP22" s="302"/>
      <c r="AQ22" s="302"/>
      <c r="AR22" s="302"/>
      <c r="AS22" s="302"/>
      <c r="AT22" s="302"/>
      <c r="AU22" s="302"/>
      <c r="AV22" s="302"/>
      <c r="AW22" s="302"/>
      <c r="AX22" s="302"/>
      <c r="AY22" s="302"/>
      <c r="AZ22" s="302"/>
      <c r="BA22" s="302"/>
      <c r="BB22" s="302"/>
      <c r="BC22" s="302"/>
      <c r="BD22" s="302"/>
      <c r="BE22" s="302"/>
      <c r="BF22" s="302"/>
      <c r="BG22" s="302"/>
      <c r="BH22" s="302"/>
      <c r="BI22" s="302"/>
      <c r="BJ22" s="302"/>
      <c r="BK22" s="302"/>
      <c r="BL22" s="302"/>
      <c r="BM22" s="302"/>
      <c r="BN22" s="302"/>
      <c r="BO22" s="302"/>
      <c r="BP22" s="302"/>
      <c r="BQ22" s="302"/>
      <c r="BR22" s="302"/>
      <c r="BS22" s="302"/>
      <c r="BT22" s="302"/>
      <c r="BU22" s="302"/>
      <c r="BV22" s="302"/>
      <c r="BW22" s="302"/>
      <c r="BX22" s="302"/>
      <c r="BY22" s="302"/>
      <c r="BZ22" s="302"/>
      <c r="CA22" s="302"/>
      <c r="CB22" s="302"/>
      <c r="CC22" s="302"/>
      <c r="CD22" s="302"/>
      <c r="CE22" s="302"/>
      <c r="CF22" s="302"/>
      <c r="CG22" s="302"/>
      <c r="CH22" s="302"/>
      <c r="CI22" s="302"/>
      <c r="CJ22" s="302"/>
      <c r="CK22" s="302"/>
      <c r="CL22" s="302"/>
      <c r="CM22" s="302"/>
      <c r="CN22" s="302"/>
      <c r="CO22" s="302"/>
      <c r="CP22" s="302"/>
      <c r="CQ22" s="302"/>
      <c r="CR22" s="302"/>
      <c r="CS22" s="302"/>
      <c r="CT22" s="302"/>
      <c r="CU22" s="302"/>
      <c r="CV22" s="302"/>
      <c r="CW22" s="302"/>
      <c r="CX22" s="302"/>
      <c r="CY22" s="302"/>
      <c r="CZ22" s="302"/>
      <c r="DA22" s="302"/>
      <c r="DB22" s="302"/>
      <c r="DC22" s="302"/>
      <c r="DD22" s="302"/>
      <c r="DE22" s="302"/>
      <c r="DF22" s="302"/>
      <c r="DG22" s="302"/>
      <c r="DH22" s="302"/>
      <c r="DI22" s="302"/>
      <c r="DJ22" s="302"/>
      <c r="DK22" s="302"/>
      <c r="DL22" s="302"/>
      <c r="DM22" s="302"/>
      <c r="DN22" s="302"/>
      <c r="DO22" s="302"/>
      <c r="DP22" s="302"/>
      <c r="DQ22" s="302"/>
      <c r="DR22" s="302"/>
      <c r="DS22" s="302"/>
      <c r="DT22" s="302"/>
      <c r="DU22" s="302"/>
      <c r="DV22" s="302"/>
      <c r="DW22" s="302"/>
      <c r="DX22" s="302"/>
      <c r="DY22" s="302"/>
      <c r="DZ22" s="302"/>
      <c r="EA22" s="303"/>
      <c r="EB22" s="303"/>
      <c r="EC22" s="303"/>
      <c r="ED22" s="303"/>
      <c r="EE22" s="303"/>
      <c r="EF22" s="303"/>
      <c r="EG22" s="303"/>
      <c r="EH22" s="303"/>
      <c r="EI22" s="303"/>
      <c r="EJ22" s="303"/>
      <c r="EK22" s="303"/>
      <c r="EL22" s="303"/>
      <c r="EM22" s="303"/>
      <c r="EN22" s="303"/>
      <c r="EO22" s="303"/>
      <c r="EP22" s="303"/>
      <c r="EQ22" s="303"/>
      <c r="ER22" s="303"/>
      <c r="ES22" s="303"/>
      <c r="ET22" s="303"/>
    </row>
    <row r="23" spans="1:207" ht="13">
      <c r="A23" s="357"/>
      <c r="B23" s="302"/>
      <c r="C23" s="302"/>
      <c r="D23" s="302"/>
      <c r="E23" s="302"/>
      <c r="F23" s="302"/>
      <c r="G23" s="302"/>
      <c r="H23" s="302"/>
      <c r="I23" s="302"/>
      <c r="J23" s="302"/>
      <c r="K23" s="302"/>
      <c r="L23" s="302"/>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302"/>
      <c r="AM23" s="302"/>
      <c r="AN23" s="302"/>
      <c r="AO23" s="302"/>
      <c r="AP23" s="302"/>
      <c r="AQ23" s="302"/>
      <c r="AR23" s="302"/>
      <c r="AS23" s="302"/>
      <c r="AT23" s="302"/>
      <c r="AU23" s="302"/>
      <c r="AV23" s="302"/>
      <c r="AW23" s="302"/>
      <c r="AX23" s="302"/>
      <c r="AY23" s="302"/>
      <c r="AZ23" s="302"/>
      <c r="BA23" s="302"/>
      <c r="BB23" s="302"/>
      <c r="BC23" s="302"/>
      <c r="BD23" s="302"/>
      <c r="BE23" s="302"/>
      <c r="BF23" s="302"/>
      <c r="BG23" s="302"/>
      <c r="BH23" s="302"/>
      <c r="BI23" s="302"/>
      <c r="BJ23" s="302"/>
      <c r="BK23" s="302"/>
      <c r="BL23" s="302"/>
      <c r="BM23" s="302"/>
      <c r="BN23" s="302"/>
      <c r="BO23" s="302"/>
      <c r="BP23" s="302"/>
      <c r="BQ23" s="302"/>
      <c r="BR23" s="302"/>
      <c r="BS23" s="302"/>
      <c r="BT23" s="302"/>
      <c r="BU23" s="302"/>
      <c r="BV23" s="302"/>
      <c r="BW23" s="302"/>
      <c r="BX23" s="302"/>
      <c r="BY23" s="302"/>
      <c r="BZ23" s="302"/>
      <c r="CA23" s="302"/>
      <c r="CB23" s="302"/>
      <c r="CC23" s="302"/>
      <c r="CD23" s="302"/>
      <c r="CE23" s="302"/>
      <c r="CF23" s="302"/>
      <c r="CG23" s="302"/>
      <c r="CH23" s="302"/>
      <c r="CI23" s="302"/>
      <c r="CJ23" s="302"/>
      <c r="CK23" s="302"/>
      <c r="CL23" s="302"/>
      <c r="CM23" s="302"/>
      <c r="CN23" s="302"/>
      <c r="CO23" s="302"/>
      <c r="CP23" s="302"/>
      <c r="CQ23" s="302"/>
      <c r="CR23" s="302"/>
      <c r="CS23" s="302"/>
      <c r="CT23" s="302"/>
      <c r="CU23" s="302"/>
      <c r="CV23" s="302"/>
      <c r="CW23" s="302"/>
      <c r="CX23" s="302"/>
      <c r="CY23" s="302"/>
      <c r="CZ23" s="302"/>
      <c r="DA23" s="302"/>
      <c r="DB23" s="302"/>
      <c r="DC23" s="302"/>
      <c r="DD23" s="302"/>
      <c r="DE23" s="302"/>
      <c r="DF23" s="302"/>
      <c r="DG23" s="302"/>
      <c r="DH23" s="302"/>
      <c r="DI23" s="302"/>
      <c r="DJ23" s="302"/>
      <c r="DK23" s="302"/>
      <c r="DL23" s="302"/>
      <c r="DM23" s="302"/>
      <c r="DN23" s="302"/>
      <c r="DO23" s="302"/>
      <c r="DP23" s="302"/>
      <c r="DQ23" s="302"/>
      <c r="DR23" s="302"/>
      <c r="DS23" s="302"/>
      <c r="DT23" s="302"/>
      <c r="DU23" s="302"/>
      <c r="DV23" s="302"/>
      <c r="DW23" s="302"/>
      <c r="DX23" s="302"/>
      <c r="DY23" s="302"/>
      <c r="DZ23" s="302"/>
      <c r="EA23" s="303"/>
      <c r="EB23" s="303"/>
      <c r="EC23" s="303"/>
      <c r="ED23" s="303"/>
      <c r="EE23" s="303"/>
      <c r="EF23" s="303"/>
      <c r="EG23" s="303"/>
      <c r="EH23" s="303"/>
      <c r="EI23" s="303"/>
      <c r="EJ23" s="303"/>
      <c r="EK23" s="303"/>
      <c r="EL23" s="303"/>
      <c r="EM23" s="303"/>
      <c r="EN23" s="303"/>
      <c r="EO23" s="303"/>
      <c r="EP23" s="303"/>
      <c r="EQ23" s="303"/>
      <c r="ER23" s="303"/>
      <c r="ES23" s="303"/>
      <c r="ET23" s="303"/>
    </row>
    <row r="25" spans="1:207" ht="15.5">
      <c r="A25" s="411" t="s">
        <v>297</v>
      </c>
    </row>
    <row r="26" spans="1:207" ht="13">
      <c r="A26" s="307" t="s">
        <v>423</v>
      </c>
      <c r="B26" s="225">
        <v>39083</v>
      </c>
      <c r="C26" s="225">
        <v>39114</v>
      </c>
      <c r="D26" s="225">
        <v>39142</v>
      </c>
      <c r="E26" s="225">
        <v>39173</v>
      </c>
      <c r="F26" s="225">
        <v>39203</v>
      </c>
      <c r="G26" s="225">
        <v>39234</v>
      </c>
      <c r="H26" s="225">
        <v>39264</v>
      </c>
      <c r="I26" s="225">
        <v>39295</v>
      </c>
      <c r="J26" s="225">
        <v>39326</v>
      </c>
      <c r="K26" s="225">
        <v>39356</v>
      </c>
      <c r="L26" s="225">
        <v>39387</v>
      </c>
      <c r="M26" s="225">
        <v>39417</v>
      </c>
      <c r="N26" s="225">
        <v>39448</v>
      </c>
      <c r="O26" s="225">
        <v>39479</v>
      </c>
      <c r="P26" s="225">
        <v>39508</v>
      </c>
      <c r="Q26" s="225">
        <v>39539</v>
      </c>
      <c r="R26" s="225">
        <v>39569</v>
      </c>
      <c r="S26" s="225">
        <v>39600</v>
      </c>
      <c r="T26" s="225">
        <v>39630</v>
      </c>
      <c r="U26" s="225">
        <v>39661</v>
      </c>
      <c r="V26" s="225">
        <v>39692</v>
      </c>
      <c r="W26" s="225">
        <v>39722</v>
      </c>
      <c r="X26" s="225">
        <v>39753</v>
      </c>
      <c r="Y26" s="225">
        <v>39783</v>
      </c>
      <c r="Z26" s="225">
        <v>39814</v>
      </c>
      <c r="AA26" s="225">
        <v>39845</v>
      </c>
      <c r="AB26" s="225">
        <v>39873</v>
      </c>
      <c r="AC26" s="225">
        <v>39904</v>
      </c>
      <c r="AD26" s="225">
        <v>39934</v>
      </c>
      <c r="AE26" s="225">
        <v>39965</v>
      </c>
      <c r="AF26" s="225">
        <v>39995</v>
      </c>
      <c r="AG26" s="225">
        <v>40026</v>
      </c>
      <c r="AH26" s="225">
        <v>40057</v>
      </c>
      <c r="AI26" s="225">
        <v>40087</v>
      </c>
      <c r="AJ26" s="225">
        <v>40118</v>
      </c>
      <c r="AK26" s="225">
        <v>40148</v>
      </c>
      <c r="AL26" s="225">
        <v>40179</v>
      </c>
      <c r="AM26" s="225">
        <v>40210</v>
      </c>
      <c r="AN26" s="225">
        <v>40238</v>
      </c>
      <c r="AO26" s="225">
        <v>40269</v>
      </c>
      <c r="AP26" s="225">
        <v>40299</v>
      </c>
      <c r="AQ26" s="225">
        <v>40330</v>
      </c>
      <c r="AR26" s="225">
        <v>40360</v>
      </c>
      <c r="AS26" s="225">
        <v>40391</v>
      </c>
      <c r="AT26" s="225">
        <v>40422</v>
      </c>
      <c r="AU26" s="225">
        <v>40452</v>
      </c>
      <c r="AV26" s="225">
        <v>40483</v>
      </c>
      <c r="AW26" s="225">
        <v>40513</v>
      </c>
      <c r="AX26" s="225">
        <v>40544</v>
      </c>
      <c r="AY26" s="225">
        <v>40575</v>
      </c>
      <c r="AZ26" s="225">
        <v>40603</v>
      </c>
      <c r="BA26" s="225">
        <v>40634</v>
      </c>
      <c r="BB26" s="225">
        <v>40664</v>
      </c>
      <c r="BC26" s="225">
        <v>40695</v>
      </c>
      <c r="BD26" s="225">
        <v>40725</v>
      </c>
      <c r="BE26" s="225">
        <v>40756</v>
      </c>
      <c r="BF26" s="225">
        <v>40787</v>
      </c>
      <c r="BG26" s="225">
        <v>40817</v>
      </c>
      <c r="BH26" s="225">
        <v>40848</v>
      </c>
      <c r="BI26" s="225">
        <v>40878</v>
      </c>
      <c r="BJ26" s="225">
        <v>40909</v>
      </c>
      <c r="BK26" s="225">
        <v>40940</v>
      </c>
      <c r="BL26" s="225">
        <v>40969</v>
      </c>
      <c r="BM26" s="225">
        <v>41000</v>
      </c>
      <c r="BN26" s="225">
        <v>41030</v>
      </c>
      <c r="BO26" s="225">
        <v>41061</v>
      </c>
      <c r="BP26" s="225">
        <v>41091</v>
      </c>
      <c r="BQ26" s="225">
        <v>41122</v>
      </c>
      <c r="BR26" s="225">
        <v>41153</v>
      </c>
      <c r="BS26" s="225">
        <v>41183</v>
      </c>
      <c r="BT26" s="225">
        <v>41214</v>
      </c>
      <c r="BU26" s="225">
        <v>41244</v>
      </c>
      <c r="BV26" s="225">
        <v>41275</v>
      </c>
      <c r="BW26" s="225">
        <v>41306</v>
      </c>
      <c r="BX26" s="225">
        <v>41334</v>
      </c>
      <c r="BY26" s="225">
        <v>41365</v>
      </c>
      <c r="BZ26" s="225">
        <v>41395</v>
      </c>
      <c r="CA26" s="225">
        <v>41426</v>
      </c>
      <c r="CB26" s="225">
        <v>41456</v>
      </c>
      <c r="CC26" s="225">
        <v>41487</v>
      </c>
      <c r="CD26" s="225">
        <v>41518</v>
      </c>
      <c r="CE26" s="225">
        <v>41548</v>
      </c>
      <c r="CF26" s="225">
        <v>41579</v>
      </c>
      <c r="CG26" s="225">
        <v>41609</v>
      </c>
      <c r="CH26" s="225">
        <v>41640</v>
      </c>
      <c r="CI26" s="225">
        <v>41671</v>
      </c>
      <c r="CJ26" s="225">
        <v>41699</v>
      </c>
      <c r="CK26" s="225">
        <v>41730</v>
      </c>
      <c r="CL26" s="225">
        <v>41760</v>
      </c>
      <c r="CM26" s="225">
        <v>41791</v>
      </c>
      <c r="CN26" s="225">
        <v>41821</v>
      </c>
      <c r="CO26" s="225">
        <v>41852</v>
      </c>
      <c r="CP26" s="225">
        <v>41883</v>
      </c>
      <c r="CQ26" s="225">
        <v>41913</v>
      </c>
      <c r="CR26" s="225">
        <v>41944</v>
      </c>
      <c r="CS26" s="225">
        <v>41974</v>
      </c>
      <c r="CT26" s="225">
        <v>42005</v>
      </c>
      <c r="CU26" s="225">
        <v>42036</v>
      </c>
      <c r="CV26" s="225">
        <v>42064</v>
      </c>
      <c r="CW26" s="225">
        <v>42095</v>
      </c>
      <c r="CX26" s="225">
        <v>42125</v>
      </c>
      <c r="CY26" s="225">
        <v>42156</v>
      </c>
      <c r="CZ26" s="225">
        <v>42186</v>
      </c>
      <c r="DA26" s="225">
        <v>42217</v>
      </c>
      <c r="DB26" s="225">
        <v>42248</v>
      </c>
      <c r="DC26" s="225">
        <v>42278</v>
      </c>
      <c r="DD26" s="225">
        <v>42309</v>
      </c>
      <c r="DE26" s="225">
        <v>42339</v>
      </c>
      <c r="DF26" s="225">
        <v>42370</v>
      </c>
      <c r="DG26" s="225">
        <v>42401</v>
      </c>
      <c r="DH26" s="225">
        <v>42430</v>
      </c>
      <c r="DI26" s="225">
        <v>42461</v>
      </c>
      <c r="DJ26" s="225">
        <v>42491</v>
      </c>
      <c r="DK26" s="225">
        <v>42522</v>
      </c>
      <c r="DL26" s="225">
        <v>42552</v>
      </c>
      <c r="DM26" s="225">
        <v>42583</v>
      </c>
      <c r="DN26" s="225">
        <v>42614</v>
      </c>
      <c r="DO26" s="225">
        <v>42644</v>
      </c>
      <c r="DP26" s="225">
        <v>42675</v>
      </c>
      <c r="DQ26" s="225">
        <v>42705</v>
      </c>
      <c r="DR26" s="225">
        <v>42736</v>
      </c>
      <c r="DS26" s="225">
        <v>42767</v>
      </c>
      <c r="DT26" s="225">
        <v>42795</v>
      </c>
      <c r="DU26" s="225">
        <v>42826</v>
      </c>
      <c r="DV26" s="225">
        <v>42856</v>
      </c>
      <c r="DW26" s="225">
        <v>42887</v>
      </c>
      <c r="DX26" s="225">
        <v>42917</v>
      </c>
      <c r="DY26" s="225">
        <v>42948</v>
      </c>
      <c r="DZ26" s="225">
        <v>42979</v>
      </c>
      <c r="EA26" s="225">
        <v>43009</v>
      </c>
      <c r="EB26" s="225">
        <v>43040</v>
      </c>
      <c r="EC26" s="225">
        <v>43070</v>
      </c>
      <c r="ED26" s="225">
        <v>43101</v>
      </c>
      <c r="EE26" s="225">
        <v>43132</v>
      </c>
      <c r="EF26" s="225">
        <v>43160</v>
      </c>
      <c r="EG26" s="225">
        <v>43191</v>
      </c>
      <c r="EH26" s="225">
        <v>43221</v>
      </c>
      <c r="EI26" s="225">
        <v>43252</v>
      </c>
      <c r="EJ26" s="225">
        <v>43282</v>
      </c>
      <c r="EK26" s="225">
        <v>43313</v>
      </c>
      <c r="EL26" s="225">
        <v>43344</v>
      </c>
      <c r="EM26" s="225">
        <v>43374</v>
      </c>
      <c r="EN26" s="225">
        <v>43405</v>
      </c>
      <c r="EO26" s="225">
        <v>43435</v>
      </c>
      <c r="EP26" s="225">
        <v>43466</v>
      </c>
      <c r="EQ26" s="225">
        <v>43497</v>
      </c>
      <c r="ER26" s="225">
        <v>43525</v>
      </c>
      <c r="ES26" s="225">
        <v>43556</v>
      </c>
      <c r="ET26" s="225">
        <v>43586</v>
      </c>
      <c r="EU26" s="225">
        <v>43617</v>
      </c>
      <c r="EV26" s="225">
        <v>43647</v>
      </c>
      <c r="EW26" s="225">
        <v>43678</v>
      </c>
      <c r="EX26" s="225">
        <v>43709</v>
      </c>
      <c r="EY26" s="225">
        <v>43739</v>
      </c>
      <c r="EZ26" s="225">
        <v>43770</v>
      </c>
      <c r="FA26" s="225">
        <v>43800</v>
      </c>
      <c r="FB26" s="225">
        <v>43831</v>
      </c>
      <c r="FC26" s="225">
        <v>43862</v>
      </c>
      <c r="FD26" s="225">
        <v>43891</v>
      </c>
      <c r="FE26" s="225">
        <v>43922</v>
      </c>
      <c r="FF26" s="225">
        <v>43952</v>
      </c>
      <c r="FG26" s="225">
        <v>43983</v>
      </c>
      <c r="FH26" s="225">
        <v>44013</v>
      </c>
      <c r="FI26" s="225">
        <v>44044</v>
      </c>
      <c r="FJ26" s="225">
        <v>44075</v>
      </c>
      <c r="FK26" s="225">
        <v>44105</v>
      </c>
      <c r="FL26" s="225">
        <v>44136</v>
      </c>
      <c r="FM26" s="225">
        <v>44166</v>
      </c>
      <c r="FN26" s="225">
        <v>44197</v>
      </c>
      <c r="FO26" s="225">
        <v>44228</v>
      </c>
      <c r="FP26" s="225">
        <v>44256</v>
      </c>
      <c r="FQ26" s="225">
        <v>44287</v>
      </c>
      <c r="FR26" s="225">
        <v>44317</v>
      </c>
      <c r="FS26" s="225">
        <v>44348</v>
      </c>
      <c r="FT26" s="225">
        <v>44378</v>
      </c>
      <c r="FU26" s="225">
        <v>44409</v>
      </c>
      <c r="FV26" s="225">
        <v>44440</v>
      </c>
      <c r="FW26" s="225">
        <v>44470</v>
      </c>
      <c r="FX26" s="225">
        <v>44501</v>
      </c>
      <c r="FY26" s="225">
        <v>44531</v>
      </c>
      <c r="FZ26" s="225">
        <v>44562</v>
      </c>
      <c r="GA26" s="225">
        <v>44593</v>
      </c>
      <c r="GB26" s="225">
        <v>44621</v>
      </c>
      <c r="GC26" s="225">
        <v>44652</v>
      </c>
      <c r="GD26" s="225">
        <v>44682</v>
      </c>
      <c r="GE26" s="225">
        <v>44713</v>
      </c>
      <c r="GF26" s="225">
        <v>44743</v>
      </c>
      <c r="GG26" s="225">
        <v>44774</v>
      </c>
      <c r="GH26" s="225">
        <v>44805</v>
      </c>
      <c r="GI26" s="225">
        <v>44835</v>
      </c>
      <c r="GJ26" s="225">
        <v>44866</v>
      </c>
      <c r="GK26" s="225">
        <v>44896</v>
      </c>
      <c r="GL26" s="225">
        <v>44927</v>
      </c>
      <c r="GM26" s="225">
        <v>44958</v>
      </c>
      <c r="GN26" s="225">
        <v>44986</v>
      </c>
      <c r="GO26" s="225">
        <f t="shared" ref="GO26:GY26" si="0">GO$11</f>
        <v>45017</v>
      </c>
      <c r="GP26" s="225">
        <f t="shared" si="0"/>
        <v>45047</v>
      </c>
      <c r="GQ26" s="225">
        <f t="shared" si="0"/>
        <v>45078</v>
      </c>
      <c r="GR26" s="225">
        <f t="shared" si="0"/>
        <v>45108</v>
      </c>
      <c r="GS26" s="225">
        <f t="shared" si="0"/>
        <v>45139</v>
      </c>
      <c r="GT26" s="225">
        <f t="shared" si="0"/>
        <v>45170</v>
      </c>
      <c r="GU26" s="225">
        <f t="shared" si="0"/>
        <v>45200</v>
      </c>
      <c r="GV26" s="225">
        <f t="shared" si="0"/>
        <v>45231</v>
      </c>
      <c r="GW26" s="225">
        <f t="shared" si="0"/>
        <v>45261</v>
      </c>
      <c r="GX26" s="225">
        <f t="shared" si="0"/>
        <v>45292</v>
      </c>
      <c r="GY26" s="225">
        <f t="shared" si="0"/>
        <v>45323</v>
      </c>
    </row>
    <row r="27" spans="1:207" ht="13">
      <c r="A27" s="304" t="s">
        <v>329</v>
      </c>
      <c r="B27" s="239">
        <v>159.53853349451001</v>
      </c>
      <c r="C27" s="239">
        <v>160.31121408434001</v>
      </c>
      <c r="D27" s="239">
        <v>160.85127858972001</v>
      </c>
      <c r="E27" s="239">
        <v>162.00745201455999</v>
      </c>
      <c r="F27" s="239">
        <v>163.19815163217001</v>
      </c>
      <c r="G27" s="239">
        <v>164.97886041882998</v>
      </c>
      <c r="H27" s="239">
        <v>184.10227893154999</v>
      </c>
      <c r="I27" s="239">
        <v>191.33189731620001</v>
      </c>
      <c r="J27" s="239">
        <v>191.53359302603999</v>
      </c>
      <c r="K27" s="239">
        <v>195.42470394392001</v>
      </c>
      <c r="L27" s="239">
        <v>206.79763381141001</v>
      </c>
      <c r="M27" s="239">
        <v>208.09009457626001</v>
      </c>
      <c r="N27" s="239">
        <v>226.92330239676002</v>
      </c>
      <c r="O27" s="239">
        <v>219.03494998654998</v>
      </c>
      <c r="P27" s="239">
        <v>222.05088045860001</v>
      </c>
      <c r="Q27" s="239">
        <v>227.22628358403</v>
      </c>
      <c r="R27" s="239">
        <v>229.03302512609</v>
      </c>
      <c r="S27" s="239">
        <v>230.83054336043</v>
      </c>
      <c r="T27" s="239">
        <v>235.15824498475001</v>
      </c>
      <c r="U27" s="239">
        <v>237.55171026597</v>
      </c>
      <c r="V27" s="239">
        <v>234.86015784048999</v>
      </c>
      <c r="W27" s="239">
        <v>234.88158628695001</v>
      </c>
      <c r="X27" s="239">
        <v>236.23218293689999</v>
      </c>
      <c r="Y27" s="239">
        <v>238.68099899176002</v>
      </c>
      <c r="Z27" s="239">
        <v>234.40934879510999</v>
      </c>
      <c r="AA27" s="239">
        <v>236.13356841498998</v>
      </c>
      <c r="AB27" s="239">
        <v>237.17530792688001</v>
      </c>
      <c r="AC27" s="239">
        <v>241.22471041420999</v>
      </c>
      <c r="AD27" s="239">
        <v>246.53438495945002</v>
      </c>
      <c r="AE27" s="239">
        <v>249.82416631516</v>
      </c>
      <c r="AF27" s="239">
        <v>251.74105643618</v>
      </c>
      <c r="AG27" s="239">
        <v>244.81012546669001</v>
      </c>
      <c r="AH27" s="239">
        <v>248.11124913379999</v>
      </c>
      <c r="AI27" s="239">
        <v>252.04234618730999</v>
      </c>
      <c r="AJ27" s="239">
        <v>255.44053853557998</v>
      </c>
      <c r="AK27" s="239">
        <v>262.38409612932998</v>
      </c>
      <c r="AL27" s="239">
        <v>265.95144137150999</v>
      </c>
      <c r="AM27" s="239">
        <v>268.20792538958</v>
      </c>
      <c r="AN27" s="239">
        <v>277.34113203108001</v>
      </c>
      <c r="AO27" s="239">
        <v>288.67566975965997</v>
      </c>
      <c r="AP27" s="239">
        <v>297.81581848195003</v>
      </c>
      <c r="AQ27" s="239">
        <v>300.61566840133003</v>
      </c>
      <c r="AR27" s="239">
        <v>306.04825212014003</v>
      </c>
      <c r="AS27" s="239">
        <v>314.12802552891998</v>
      </c>
      <c r="AT27" s="239">
        <v>320.52153904912001</v>
      </c>
      <c r="AU27" s="239">
        <v>322.16355194127004</v>
      </c>
      <c r="AV27" s="239">
        <v>324.98512518302005</v>
      </c>
      <c r="AW27" s="239">
        <v>336.23851884374102</v>
      </c>
      <c r="AX27" s="239">
        <v>336.92388016201096</v>
      </c>
      <c r="AY27" s="239">
        <v>342.37765898798</v>
      </c>
      <c r="AZ27" s="239">
        <v>343.02203034073904</v>
      </c>
      <c r="BA27" s="239">
        <v>345.503700780521</v>
      </c>
      <c r="BB27" s="239">
        <v>349.65438499061997</v>
      </c>
      <c r="BC27" s="239">
        <v>366.473380636049</v>
      </c>
      <c r="BD27" s="239">
        <v>370.65410027996899</v>
      </c>
      <c r="BE27" s="239">
        <v>375.03450735909098</v>
      </c>
      <c r="BF27" s="239">
        <v>381.55984519168999</v>
      </c>
      <c r="BG27" s="239">
        <v>384.94919363669999</v>
      </c>
      <c r="BH27" s="239">
        <v>385.52381290434005</v>
      </c>
      <c r="BI27" s="239">
        <v>396.015113643929</v>
      </c>
      <c r="BJ27" s="239">
        <v>398.72870913951999</v>
      </c>
      <c r="BK27" s="239">
        <v>413.311712948989</v>
      </c>
      <c r="BL27" s="239">
        <v>395.38656593020102</v>
      </c>
      <c r="BM27" s="239">
        <v>404.2351599510298</v>
      </c>
      <c r="BN27" s="239">
        <v>410.68758112566991</v>
      </c>
      <c r="BO27" s="239">
        <v>412.22838619230009</v>
      </c>
      <c r="BP27" s="239">
        <v>417.50237985131008</v>
      </c>
      <c r="BQ27" s="239">
        <v>426.80756189692988</v>
      </c>
      <c r="BR27" s="239">
        <v>439.63454492006014</v>
      </c>
      <c r="BS27" s="239">
        <v>444.49646235191994</v>
      </c>
      <c r="BT27" s="239">
        <v>457.67836556168379</v>
      </c>
      <c r="BU27" s="239">
        <v>467.75128872621002</v>
      </c>
      <c r="BV27" s="239">
        <v>473.58554969765004</v>
      </c>
      <c r="BW27" s="239">
        <v>474.18473416068991</v>
      </c>
      <c r="BX27" s="239">
        <v>484.22200333770007</v>
      </c>
      <c r="BY27" s="239">
        <v>506.54725852056004</v>
      </c>
      <c r="BZ27" s="239">
        <v>514.39934527372998</v>
      </c>
      <c r="CA27" s="239">
        <v>516.74318786670005</v>
      </c>
      <c r="CB27" s="239">
        <v>523.26278132036009</v>
      </c>
      <c r="CC27" s="239">
        <v>527.63608357818998</v>
      </c>
      <c r="CD27" s="239">
        <v>531.93050003004009</v>
      </c>
      <c r="CE27" s="239">
        <v>537.90776255228002</v>
      </c>
      <c r="CF27" s="239">
        <v>548.41739794401565</v>
      </c>
      <c r="CG27" s="239">
        <v>547.91668875279015</v>
      </c>
      <c r="CH27" s="239">
        <v>552.15462314450997</v>
      </c>
      <c r="CI27" s="239">
        <v>558.22274464877</v>
      </c>
      <c r="CJ27" s="239">
        <v>562.58973226484011</v>
      </c>
      <c r="CK27" s="239">
        <v>567.46511118525996</v>
      </c>
      <c r="CL27" s="239">
        <v>587.62957960782012</v>
      </c>
      <c r="CM27" s="239">
        <v>595.66669384539011</v>
      </c>
      <c r="CN27" s="239">
        <v>607.71449565153989</v>
      </c>
      <c r="CO27" s="239">
        <v>613.16638614800991</v>
      </c>
      <c r="CP27" s="239">
        <v>610.11193754344015</v>
      </c>
      <c r="CQ27" s="239">
        <v>618.31924221748011</v>
      </c>
      <c r="CR27" s="239">
        <v>624.84835624800996</v>
      </c>
      <c r="CS27" s="239">
        <v>627.38948275875987</v>
      </c>
      <c r="CT27" s="239">
        <v>638.47030180734009</v>
      </c>
      <c r="CU27" s="239">
        <v>640.55380924944984</v>
      </c>
      <c r="CV27" s="239">
        <v>641.78271810704018</v>
      </c>
      <c r="CW27" s="239">
        <v>642.61377579189002</v>
      </c>
      <c r="CX27" s="239">
        <v>644.7901852038201</v>
      </c>
      <c r="CY27" s="239">
        <v>645.78724909502</v>
      </c>
      <c r="CZ27" s="239">
        <v>651.32288253998001</v>
      </c>
      <c r="DA27" s="239">
        <v>653.62223894493002</v>
      </c>
      <c r="DB27" s="239">
        <v>651.49273017942983</v>
      </c>
      <c r="DC27" s="239">
        <v>655.09091470594001</v>
      </c>
      <c r="DD27" s="239">
        <v>664.23361092889991</v>
      </c>
      <c r="DE27" s="239">
        <v>673.40377037388976</v>
      </c>
      <c r="DF27" s="239">
        <v>692.85897908354991</v>
      </c>
      <c r="DG27" s="239">
        <v>700.02716943670191</v>
      </c>
      <c r="DH27" s="239">
        <v>707.8081655586501</v>
      </c>
      <c r="DI27" s="239">
        <v>727.05449271876978</v>
      </c>
      <c r="DJ27" s="239">
        <v>728.67204143772904</v>
      </c>
      <c r="DK27" s="239">
        <v>725.82540962379005</v>
      </c>
      <c r="DL27" s="239">
        <v>724.85603231448056</v>
      </c>
      <c r="DM27" s="239">
        <v>723.70349321000708</v>
      </c>
      <c r="DN27" s="239">
        <v>731.31531100877442</v>
      </c>
      <c r="DO27" s="239">
        <v>727.65708641058393</v>
      </c>
      <c r="DP27" s="239">
        <v>723.52245800173023</v>
      </c>
      <c r="DQ27" s="239">
        <v>710.85596664469995</v>
      </c>
      <c r="DR27" s="239">
        <v>706.21585439199907</v>
      </c>
      <c r="DS27" s="239">
        <v>700.91100969830688</v>
      </c>
      <c r="DT27" s="239">
        <v>678.64104387819691</v>
      </c>
      <c r="DU27" s="239">
        <v>657.28851285487497</v>
      </c>
      <c r="DV27" s="305">
        <v>658.21870412848205</v>
      </c>
      <c r="DW27" s="305">
        <v>659.25164408217086</v>
      </c>
      <c r="DX27" s="305">
        <v>653.1266646037609</v>
      </c>
      <c r="DY27" s="305">
        <v>640.65593268706084</v>
      </c>
      <c r="DZ27" s="305">
        <v>630.98788855595103</v>
      </c>
      <c r="EA27" s="306">
        <v>636.73710363692101</v>
      </c>
      <c r="EB27" s="306">
        <v>645.18667292293105</v>
      </c>
      <c r="EC27" s="306">
        <v>654.21524116480089</v>
      </c>
      <c r="ED27" s="306">
        <v>662.04146961362108</v>
      </c>
      <c r="EE27" s="306">
        <v>662.38782543017101</v>
      </c>
      <c r="EF27" s="306">
        <v>671.06695577319101</v>
      </c>
      <c r="EG27" s="306">
        <v>678.14453015119091</v>
      </c>
      <c r="EH27" s="306">
        <v>682.64328885185103</v>
      </c>
      <c r="EI27" s="306">
        <v>689.05477849843101</v>
      </c>
      <c r="EJ27" s="306">
        <v>701.79942608698093</v>
      </c>
      <c r="EK27" s="306">
        <v>719.34420486943088</v>
      </c>
      <c r="EL27" s="306">
        <v>729.2</v>
      </c>
      <c r="EM27" s="306">
        <v>690.33435182560015</v>
      </c>
      <c r="EN27" s="306">
        <v>602.89150952460011</v>
      </c>
      <c r="EO27" s="306">
        <v>602.2981567709711</v>
      </c>
      <c r="EP27" s="306">
        <v>594.54668921550103</v>
      </c>
      <c r="EQ27" s="306">
        <v>596.06256090414001</v>
      </c>
      <c r="ER27" s="306">
        <v>581.2019080498701</v>
      </c>
      <c r="ES27" s="306">
        <v>602.87700025939978</v>
      </c>
      <c r="ET27" s="306">
        <v>599.60470883360006</v>
      </c>
      <c r="EU27" s="250">
        <v>616.65593325353007</v>
      </c>
      <c r="EV27" s="250">
        <v>632.29999999999995</v>
      </c>
      <c r="EW27" s="250">
        <v>640.84684277238989</v>
      </c>
      <c r="EX27" s="250">
        <v>648.39089703419006</v>
      </c>
      <c r="EY27" s="250">
        <v>655.13003520080997</v>
      </c>
      <c r="EZ27" s="250">
        <v>664.51513287806006</v>
      </c>
      <c r="FA27" s="250">
        <v>669.59889343120994</v>
      </c>
      <c r="FB27" s="250">
        <v>675.67139958030998</v>
      </c>
      <c r="FC27" s="250">
        <v>674.97522096937996</v>
      </c>
      <c r="FD27" s="250">
        <v>679.35952615963015</v>
      </c>
      <c r="FE27" s="250">
        <v>684.73292033557004</v>
      </c>
      <c r="FF27" s="250">
        <v>688.86875692242018</v>
      </c>
      <c r="FG27" s="250">
        <v>705.76409719425953</v>
      </c>
      <c r="FH27" s="250">
        <v>695.76480580688974</v>
      </c>
      <c r="FI27" s="250">
        <v>695.67033874232004</v>
      </c>
      <c r="FJ27" s="250">
        <v>699.88589672265016</v>
      </c>
      <c r="FK27" s="250">
        <v>703.81218801418993</v>
      </c>
      <c r="FL27" s="250">
        <v>696.53191425965008</v>
      </c>
      <c r="FM27" s="250">
        <v>673.82464721955967</v>
      </c>
      <c r="FN27" s="250">
        <v>679.55454890687008</v>
      </c>
      <c r="FO27" s="250">
        <v>680.62018253003987</v>
      </c>
      <c r="FP27" s="250">
        <v>707.09743188704988</v>
      </c>
      <c r="FQ27" s="250">
        <v>693.64676635973012</v>
      </c>
      <c r="FR27" s="250">
        <v>707.69507629451994</v>
      </c>
      <c r="FS27" s="250">
        <v>717.12826463137003</v>
      </c>
      <c r="FT27" s="250">
        <v>727.81445263916987</v>
      </c>
      <c r="FU27" s="250">
        <v>746.99946537248979</v>
      </c>
      <c r="FV27" s="250">
        <v>759.62717501658017</v>
      </c>
      <c r="FW27" s="250">
        <v>775.24816844238001</v>
      </c>
      <c r="FX27" s="250">
        <v>802.66608879289993</v>
      </c>
      <c r="FY27" s="250">
        <v>814.17900669890503</v>
      </c>
      <c r="FZ27" s="250">
        <v>829.90255043145999</v>
      </c>
      <c r="GA27" s="250">
        <v>835.91420662483984</v>
      </c>
      <c r="GB27" s="250">
        <v>852.60368739392015</v>
      </c>
      <c r="GC27" s="250">
        <v>872.99283972004991</v>
      </c>
      <c r="GD27" s="250">
        <v>895.24427635814004</v>
      </c>
      <c r="GE27" s="250">
        <v>920.6</v>
      </c>
      <c r="GF27" s="250">
        <v>941.15503143934984</v>
      </c>
      <c r="GG27" s="250">
        <v>964.6812953584099</v>
      </c>
      <c r="GH27" s="250">
        <v>959.10818408978002</v>
      </c>
      <c r="GI27" s="250">
        <v>976.63522326880002</v>
      </c>
      <c r="GJ27" s="250">
        <v>979.86122452332995</v>
      </c>
      <c r="GK27" s="250">
        <v>988.14625593346011</v>
      </c>
      <c r="GL27" s="250">
        <v>1005.0514293433</v>
      </c>
      <c r="GM27" s="250">
        <v>1016.10765003704</v>
      </c>
      <c r="GN27" s="250">
        <v>1025.8180281627599</v>
      </c>
      <c r="GO27" s="250">
        <v>1034.4964804690001</v>
      </c>
      <c r="GP27" s="250">
        <v>1040.5451975373801</v>
      </c>
      <c r="GQ27" s="250">
        <v>1045.7</v>
      </c>
      <c r="GR27" s="250">
        <v>1061.4000000000001</v>
      </c>
      <c r="GS27" s="250">
        <v>1078.3</v>
      </c>
      <c r="GT27" s="250">
        <v>1081.5</v>
      </c>
      <c r="GU27" s="250">
        <v>1102.5</v>
      </c>
      <c r="GV27" s="250">
        <v>999.69082314971001</v>
      </c>
      <c r="GW27" s="250">
        <v>954.06360081104003</v>
      </c>
      <c r="GX27" s="250">
        <v>977.28</v>
      </c>
      <c r="GY27" s="250">
        <v>982.16</v>
      </c>
    </row>
    <row r="28" spans="1:207" ht="13">
      <c r="A28" s="96" t="s">
        <v>420</v>
      </c>
      <c r="B28" s="239">
        <v>0</v>
      </c>
      <c r="C28" s="238">
        <v>0</v>
      </c>
      <c r="D28" s="238">
        <v>0</v>
      </c>
      <c r="E28" s="238">
        <v>0</v>
      </c>
      <c r="F28" s="238">
        <v>0</v>
      </c>
      <c r="G28" s="238">
        <v>0</v>
      </c>
      <c r="H28" s="238">
        <v>0</v>
      </c>
      <c r="I28" s="238">
        <v>0</v>
      </c>
      <c r="J28" s="238">
        <v>0</v>
      </c>
      <c r="K28" s="238">
        <v>0</v>
      </c>
      <c r="L28" s="238">
        <v>0</v>
      </c>
      <c r="M28" s="238">
        <v>0</v>
      </c>
      <c r="N28" s="238">
        <v>0</v>
      </c>
      <c r="O28" s="238">
        <v>0</v>
      </c>
      <c r="P28" s="238">
        <v>0</v>
      </c>
      <c r="Q28" s="238">
        <v>0</v>
      </c>
      <c r="R28" s="238">
        <v>0</v>
      </c>
      <c r="S28" s="238">
        <v>0</v>
      </c>
      <c r="T28" s="238">
        <v>0</v>
      </c>
      <c r="U28" s="238">
        <v>0</v>
      </c>
      <c r="V28" s="238">
        <v>0</v>
      </c>
      <c r="W28" s="238">
        <v>0</v>
      </c>
      <c r="X28" s="238">
        <v>0</v>
      </c>
      <c r="Y28" s="238">
        <v>0</v>
      </c>
      <c r="Z28" s="238">
        <v>0</v>
      </c>
      <c r="AA28" s="238">
        <v>0</v>
      </c>
      <c r="AB28" s="238">
        <v>0</v>
      </c>
      <c r="AC28" s="238">
        <v>0</v>
      </c>
      <c r="AD28" s="238">
        <v>0</v>
      </c>
      <c r="AE28" s="238">
        <v>0</v>
      </c>
      <c r="AF28" s="238">
        <v>0</v>
      </c>
      <c r="AG28" s="238">
        <v>0</v>
      </c>
      <c r="AH28" s="238">
        <v>0</v>
      </c>
      <c r="AI28" s="238">
        <v>0</v>
      </c>
      <c r="AJ28" s="238">
        <v>0</v>
      </c>
      <c r="AK28" s="238">
        <v>0</v>
      </c>
      <c r="AL28" s="238">
        <v>0</v>
      </c>
      <c r="AM28" s="238">
        <v>0</v>
      </c>
      <c r="AN28" s="238">
        <v>0</v>
      </c>
      <c r="AO28" s="238">
        <v>0.55869189946000009</v>
      </c>
      <c r="AP28" s="238">
        <v>3.3804009532799997</v>
      </c>
      <c r="AQ28" s="238">
        <v>5.4231124373599995</v>
      </c>
      <c r="AR28" s="238">
        <v>7.1582054401800006</v>
      </c>
      <c r="AS28" s="238">
        <v>10.331102127339999</v>
      </c>
      <c r="AT28" s="238">
        <v>14.647835835540004</v>
      </c>
      <c r="AU28" s="238">
        <v>19.27308531177</v>
      </c>
      <c r="AV28" s="238">
        <v>20.55373860417</v>
      </c>
      <c r="AW28" s="238">
        <v>25.960338811870002</v>
      </c>
      <c r="AX28" s="238">
        <v>35.908026676569989</v>
      </c>
      <c r="AY28" s="238">
        <v>43.817894304899994</v>
      </c>
      <c r="AZ28" s="238">
        <v>50.745608481470001</v>
      </c>
      <c r="BA28" s="238">
        <v>66.136068258790004</v>
      </c>
      <c r="BB28" s="238">
        <v>79.001186257499995</v>
      </c>
      <c r="BC28" s="238">
        <v>88.105938495030017</v>
      </c>
      <c r="BD28" s="238">
        <v>95.135291568700012</v>
      </c>
      <c r="BE28" s="238">
        <v>102.71778484651999</v>
      </c>
      <c r="BF28" s="238">
        <v>111.2550374823</v>
      </c>
      <c r="BG28" s="238">
        <v>118.79825234801999</v>
      </c>
      <c r="BH28" s="238">
        <v>131.98466914132001</v>
      </c>
      <c r="BI28" s="238">
        <v>143.28830512803</v>
      </c>
      <c r="BJ28" s="238">
        <v>151.92496337491997</v>
      </c>
      <c r="BK28" s="238">
        <v>161.18955597067998</v>
      </c>
      <c r="BL28" s="238">
        <v>171.62091701439999</v>
      </c>
      <c r="BM28" s="238">
        <v>178.54020198278647</v>
      </c>
      <c r="BN28" s="238">
        <v>186.84809730971767</v>
      </c>
      <c r="BO28" s="238">
        <v>195.63494216606847</v>
      </c>
      <c r="BP28" s="238">
        <v>205.18464819910864</v>
      </c>
      <c r="BQ28" s="238">
        <v>210.40570659592129</v>
      </c>
      <c r="BR28" s="238">
        <v>216.73473044147366</v>
      </c>
      <c r="BS28" s="238">
        <v>222.82669443413627</v>
      </c>
      <c r="BT28" s="238">
        <v>230.96962588522396</v>
      </c>
      <c r="BU28" s="238">
        <v>233.35927454751101</v>
      </c>
      <c r="BV28" s="238">
        <v>238.81407304549495</v>
      </c>
      <c r="BW28" s="238">
        <v>243.67150972411221</v>
      </c>
      <c r="BX28" s="238">
        <v>246.90663100839899</v>
      </c>
      <c r="BY28" s="238">
        <v>253.67889185041997</v>
      </c>
      <c r="BZ28" s="238">
        <v>258.03942549842094</v>
      </c>
      <c r="CA28" s="238">
        <v>263.014200114012</v>
      </c>
      <c r="CB28" s="238">
        <v>267.60689256008391</v>
      </c>
      <c r="CC28" s="238">
        <v>273.09157568927685</v>
      </c>
      <c r="CD28" s="238">
        <v>277.26037680281223</v>
      </c>
      <c r="CE28" s="238">
        <v>302.40096778149126</v>
      </c>
      <c r="CF28" s="238">
        <v>317.84910630014105</v>
      </c>
      <c r="CG28" s="238">
        <v>339.93501035959144</v>
      </c>
      <c r="CH28" s="238">
        <v>345.68578553912675</v>
      </c>
      <c r="CI28" s="238">
        <v>356.27677343639454</v>
      </c>
      <c r="CJ28" s="238">
        <v>361.24623068211156</v>
      </c>
      <c r="CK28" s="238">
        <v>371.91172120056706</v>
      </c>
      <c r="CL28" s="238">
        <v>354.16553367278982</v>
      </c>
      <c r="CM28" s="238">
        <v>385.96658063059851</v>
      </c>
      <c r="CN28" s="238">
        <v>408.05325457507467</v>
      </c>
      <c r="CO28" s="238">
        <v>419.718282410489</v>
      </c>
      <c r="CP28" s="238">
        <v>431.96624864593872</v>
      </c>
      <c r="CQ28" s="238">
        <v>447.12301498639306</v>
      </c>
      <c r="CR28" s="238">
        <v>444.59107428110246</v>
      </c>
      <c r="CS28" s="238">
        <v>455.2921253109954</v>
      </c>
      <c r="CT28" s="238">
        <v>465.31422604205</v>
      </c>
      <c r="CU28" s="238">
        <v>474.37077958862272</v>
      </c>
      <c r="CV28" s="238">
        <v>534.70516088271768</v>
      </c>
      <c r="CW28" s="238">
        <v>603.75102382310388</v>
      </c>
      <c r="CX28" s="238">
        <v>632.03475103427058</v>
      </c>
      <c r="CY28" s="238">
        <v>662.37964203189836</v>
      </c>
      <c r="CZ28" s="238">
        <v>692.24965317290093</v>
      </c>
      <c r="DA28" s="238">
        <v>717.38013129968715</v>
      </c>
      <c r="DB28" s="238">
        <v>719.96033128558611</v>
      </c>
      <c r="DC28" s="238">
        <v>773.46692295095374</v>
      </c>
      <c r="DD28" s="238">
        <v>791.87112521578399</v>
      </c>
      <c r="DE28" s="238">
        <v>820.50943858848768</v>
      </c>
      <c r="DF28" s="238">
        <v>846.03214175021446</v>
      </c>
      <c r="DG28" s="238">
        <v>855.80962057864008</v>
      </c>
      <c r="DH28" s="238">
        <v>870.57293050488897</v>
      </c>
      <c r="DI28" s="238">
        <v>885.83337543969219</v>
      </c>
      <c r="DJ28" s="238">
        <v>908.34871572118243</v>
      </c>
      <c r="DK28" s="238">
        <v>921.2457585271959</v>
      </c>
      <c r="DL28" s="238">
        <v>956.91463537096297</v>
      </c>
      <c r="DM28" s="238">
        <v>955.03348541123705</v>
      </c>
      <c r="DN28" s="238">
        <v>971.940729999224</v>
      </c>
      <c r="DO28" s="238">
        <v>966.08798067595501</v>
      </c>
      <c r="DP28" s="238">
        <v>989.50346087718003</v>
      </c>
      <c r="DQ28" s="238">
        <v>1004.66116092717</v>
      </c>
      <c r="DR28" s="238">
        <v>1017.0223410610701</v>
      </c>
      <c r="DS28" s="238">
        <v>1020.68389031405</v>
      </c>
      <c r="DT28" s="238">
        <v>1031.70631909751</v>
      </c>
      <c r="DU28" s="238">
        <v>1048.27597799156</v>
      </c>
      <c r="DV28" s="247">
        <v>1079.9190269124758</v>
      </c>
      <c r="DW28" s="248">
        <v>1102.7862778945562</v>
      </c>
      <c r="DX28" s="248">
        <v>1119.1112246058101</v>
      </c>
      <c r="DY28" s="248">
        <v>1124.0799198874099</v>
      </c>
      <c r="DZ28" s="248">
        <v>1120.7236877491525</v>
      </c>
      <c r="EA28" s="250">
        <v>1114.8032514346519</v>
      </c>
      <c r="EB28" s="250">
        <v>1116.9046486887901</v>
      </c>
      <c r="EC28" s="250">
        <v>1103.9065443562613</v>
      </c>
      <c r="ED28" s="250">
        <v>1127.0610606244859</v>
      </c>
      <c r="EE28" s="250">
        <v>1167.7604296228474</v>
      </c>
      <c r="EF28" s="250">
        <v>1241.3452028047143</v>
      </c>
      <c r="EG28" s="250">
        <v>1260.6706863796965</v>
      </c>
      <c r="EH28" s="250">
        <v>1265.3075717100403</v>
      </c>
      <c r="EI28" s="250">
        <v>1288.9307603265433</v>
      </c>
      <c r="EJ28" s="250">
        <v>1309.2787662471339</v>
      </c>
      <c r="EK28" s="250">
        <v>1315.0735817749055</v>
      </c>
      <c r="EL28" s="250">
        <v>1347.1</v>
      </c>
      <c r="EM28" s="250">
        <v>1362.5722543479153</v>
      </c>
      <c r="EN28" s="250">
        <v>1335.6755994185687</v>
      </c>
      <c r="EO28" s="250">
        <v>1389.4188035740547</v>
      </c>
      <c r="EP28" s="250">
        <v>1310.9766031970703</v>
      </c>
      <c r="EQ28" s="250">
        <v>1365.5095231147832</v>
      </c>
      <c r="ER28" s="250">
        <v>1377.3504207235935</v>
      </c>
      <c r="ES28" s="250">
        <v>1401.7072375312391</v>
      </c>
      <c r="ET28" s="250">
        <v>1411.930682475273</v>
      </c>
      <c r="EU28" s="250">
        <v>1435.3500895507011</v>
      </c>
      <c r="EV28" s="250">
        <v>1444.4</v>
      </c>
      <c r="EW28" s="250">
        <v>1373.1002267706708</v>
      </c>
      <c r="EX28" s="250">
        <v>1474.0425688014864</v>
      </c>
      <c r="EY28" s="250">
        <v>1462.4042897196655</v>
      </c>
      <c r="EZ28" s="250">
        <v>1500.6225099209407</v>
      </c>
      <c r="FA28" s="250">
        <v>1524.6730792311751</v>
      </c>
      <c r="FB28" s="250">
        <v>1514.9982244698572</v>
      </c>
      <c r="FC28" s="250">
        <v>1543.8371988713868</v>
      </c>
      <c r="FD28" s="250">
        <v>1654.245343803587</v>
      </c>
      <c r="FE28" s="250">
        <v>1841.3805459827174</v>
      </c>
      <c r="FF28" s="250">
        <v>1945.3663367165232</v>
      </c>
      <c r="FG28" s="250">
        <v>2001.989732876425</v>
      </c>
      <c r="FH28" s="250">
        <v>1979.0413886829101</v>
      </c>
      <c r="FI28" s="250">
        <v>2062.9854103972898</v>
      </c>
      <c r="FJ28" s="250">
        <v>2090.1356590979913</v>
      </c>
      <c r="FK28" s="250">
        <v>2147.4484880479736</v>
      </c>
      <c r="FL28" s="250">
        <v>2164.9106684554527</v>
      </c>
      <c r="FM28" s="250">
        <v>2179.2390439738556</v>
      </c>
      <c r="FN28" s="250">
        <v>2182.5775709483551</v>
      </c>
      <c r="FO28" s="250">
        <v>2157.689428143261</v>
      </c>
      <c r="FP28" s="250">
        <v>2163.7379901243335</v>
      </c>
      <c r="FQ28" s="250">
        <v>2169.7942361233722</v>
      </c>
      <c r="FR28" s="250">
        <v>2136.2567950120588</v>
      </c>
      <c r="FS28" s="250">
        <v>2178.2205585477386</v>
      </c>
      <c r="FT28" s="250">
        <v>2171.4973731910832</v>
      </c>
      <c r="FU28" s="250">
        <v>2196.921458789669</v>
      </c>
      <c r="FV28" s="250">
        <v>2228.0386465914817</v>
      </c>
      <c r="FW28" s="250">
        <v>2263.5288160048908</v>
      </c>
      <c r="FX28" s="250">
        <v>2254.3911692989795</v>
      </c>
      <c r="FY28" s="250">
        <v>2312.7010310313249</v>
      </c>
      <c r="FZ28" s="250">
        <v>2347.9227083147871</v>
      </c>
      <c r="GA28" s="250">
        <v>2319.3242430078958</v>
      </c>
      <c r="GB28" s="250">
        <v>2353.8984578814438</v>
      </c>
      <c r="GC28" s="250">
        <v>2430.5677478035841</v>
      </c>
      <c r="GD28" s="250">
        <v>2492.8500849041843</v>
      </c>
      <c r="GE28" s="250">
        <v>2558.1</v>
      </c>
      <c r="GF28" s="250">
        <v>2603.17033716173</v>
      </c>
      <c r="GG28" s="250">
        <v>2645.1047879880366</v>
      </c>
      <c r="GH28" s="250">
        <v>2709.6394084044532</v>
      </c>
      <c r="GI28" s="250">
        <v>2759.3098406536546</v>
      </c>
      <c r="GJ28" s="250">
        <v>2782.2354402100182</v>
      </c>
      <c r="GK28" s="250">
        <v>2840.421955995007</v>
      </c>
      <c r="GL28" s="250">
        <v>2665.2262353850479</v>
      </c>
      <c r="GM28" s="250">
        <v>2660.350746400215</v>
      </c>
      <c r="GN28" s="250">
        <v>2720.0962315263841</v>
      </c>
      <c r="GO28" s="250">
        <v>2770.870638078</v>
      </c>
      <c r="GP28" s="250">
        <v>2776.6633768186721</v>
      </c>
      <c r="GQ28" s="250">
        <v>2825.7999999999997</v>
      </c>
      <c r="GR28" s="250">
        <v>2889.6</v>
      </c>
      <c r="GS28" s="250">
        <v>2894.9183933448139</v>
      </c>
      <c r="GT28" s="250">
        <v>2755</v>
      </c>
      <c r="GU28" s="250">
        <v>2984.8</v>
      </c>
      <c r="GV28" s="250">
        <v>3013.8793973637862</v>
      </c>
      <c r="GW28" s="250">
        <v>3057.95</v>
      </c>
      <c r="GX28" s="250">
        <v>3069.26</v>
      </c>
      <c r="GY28" s="250">
        <v>3063.93</v>
      </c>
    </row>
    <row r="29" spans="1:207" ht="13">
      <c r="A29" s="96" t="s">
        <v>421</v>
      </c>
      <c r="B29" s="239">
        <v>44.67963873467</v>
      </c>
      <c r="C29" s="238">
        <v>46.106039267070003</v>
      </c>
      <c r="D29" s="238">
        <v>48.078991244249998</v>
      </c>
      <c r="E29" s="238">
        <v>49.029840721550002</v>
      </c>
      <c r="F29" s="238">
        <v>50.295568686839985</v>
      </c>
      <c r="G29" s="238">
        <v>51.322737701539992</v>
      </c>
      <c r="H29" s="238">
        <v>52.310741982810008</v>
      </c>
      <c r="I29" s="238">
        <v>52.98838633922</v>
      </c>
      <c r="J29" s="238">
        <v>54.489990484780002</v>
      </c>
      <c r="K29" s="238">
        <v>54.668319028079992</v>
      </c>
      <c r="L29" s="238">
        <v>55.883432308999993</v>
      </c>
      <c r="M29" s="238">
        <v>57.288845064289994</v>
      </c>
      <c r="N29" s="238">
        <v>58.999473406869996</v>
      </c>
      <c r="O29" s="238">
        <v>61.655931442079996</v>
      </c>
      <c r="P29" s="238">
        <v>64.406023308160002</v>
      </c>
      <c r="Q29" s="238">
        <v>65.17037975528001</v>
      </c>
      <c r="R29" s="238">
        <v>67.318331903590007</v>
      </c>
      <c r="S29" s="238">
        <v>69.293527201520007</v>
      </c>
      <c r="T29" s="238">
        <v>69.666477570810017</v>
      </c>
      <c r="U29" s="238">
        <v>72.400812937140017</v>
      </c>
      <c r="V29" s="238">
        <v>67.338528300289994</v>
      </c>
      <c r="W29" s="238">
        <v>63.798669005569998</v>
      </c>
      <c r="X29" s="238">
        <v>64.861345931009993</v>
      </c>
      <c r="Y29" s="238">
        <v>65.195255213350009</v>
      </c>
      <c r="Z29" s="238">
        <v>63.708577001190001</v>
      </c>
      <c r="AA29" s="238">
        <v>61.662895485549996</v>
      </c>
      <c r="AB29" s="238">
        <v>60.907254796640004</v>
      </c>
      <c r="AC29" s="238">
        <v>61.013209811589995</v>
      </c>
      <c r="AD29" s="238">
        <v>66.114141277170006</v>
      </c>
      <c r="AE29" s="238">
        <v>71.621156257139987</v>
      </c>
      <c r="AF29" s="238">
        <v>80.948248226079997</v>
      </c>
      <c r="AG29" s="238">
        <v>79.517082629170019</v>
      </c>
      <c r="AH29" s="238">
        <v>78.49121698351</v>
      </c>
      <c r="AI29" s="238">
        <v>77.988524469539996</v>
      </c>
      <c r="AJ29" s="238">
        <v>82.608632747889985</v>
      </c>
      <c r="AK29" s="238">
        <v>85.875458041589994</v>
      </c>
      <c r="AL29" s="238">
        <v>85.677752007150005</v>
      </c>
      <c r="AM29" s="238">
        <v>85.933678771769991</v>
      </c>
      <c r="AN29" s="238">
        <v>84.099567948969991</v>
      </c>
      <c r="AO29" s="238">
        <v>86.406397198049973</v>
      </c>
      <c r="AP29" s="238">
        <v>84.926988178249999</v>
      </c>
      <c r="AQ29" s="238">
        <v>84.337219421709989</v>
      </c>
      <c r="AR29" s="238">
        <v>86.032078868810004</v>
      </c>
      <c r="AS29" s="238">
        <v>81.501082982990027</v>
      </c>
      <c r="AT29" s="238">
        <v>78.854654919290013</v>
      </c>
      <c r="AU29" s="238">
        <v>79.714828794740001</v>
      </c>
      <c r="AV29" s="238">
        <v>78.380423992060017</v>
      </c>
      <c r="AW29" s="238">
        <v>78.455869295080007</v>
      </c>
      <c r="AX29" s="238">
        <v>82.364166312200012</v>
      </c>
      <c r="AY29" s="238">
        <v>79.649518049310004</v>
      </c>
      <c r="AZ29" s="238">
        <v>79.823097763430013</v>
      </c>
      <c r="BA29" s="238">
        <v>82.688610700869958</v>
      </c>
      <c r="BB29" s="238">
        <v>118.06745280458998</v>
      </c>
      <c r="BC29" s="238">
        <v>81.649879642359991</v>
      </c>
      <c r="BD29" s="238">
        <v>81.254415799040004</v>
      </c>
      <c r="BE29" s="238">
        <v>82.728969501339989</v>
      </c>
      <c r="BF29" s="238">
        <v>83.834905156850013</v>
      </c>
      <c r="BG29" s="238">
        <v>85.351319196649996</v>
      </c>
      <c r="BH29" s="238">
        <v>86.057582221899978</v>
      </c>
      <c r="BI29" s="238">
        <v>91.053162804850615</v>
      </c>
      <c r="BJ29" s="238">
        <v>94.250002271120024</v>
      </c>
      <c r="BK29" s="238">
        <v>100.55910343112001</v>
      </c>
      <c r="BL29" s="238">
        <v>99.066143068379986</v>
      </c>
      <c r="BM29" s="238">
        <v>100.36654944519252</v>
      </c>
      <c r="BN29" s="238">
        <v>104.50862484434363</v>
      </c>
      <c r="BO29" s="238">
        <v>104.59126747576799</v>
      </c>
      <c r="BP29" s="238">
        <v>106.23593883288589</v>
      </c>
      <c r="BQ29" s="238">
        <v>108.37498365020868</v>
      </c>
      <c r="BR29" s="238">
        <v>108.58870138990318</v>
      </c>
      <c r="BS29" s="238">
        <v>106.19655527363497</v>
      </c>
      <c r="BT29" s="238">
        <v>107.06375677061041</v>
      </c>
      <c r="BU29" s="238">
        <v>104.63640095479198</v>
      </c>
      <c r="BV29" s="238">
        <v>105.04630450528126</v>
      </c>
      <c r="BW29" s="238">
        <v>102.93837116016331</v>
      </c>
      <c r="BX29" s="238">
        <v>103.43109666833396</v>
      </c>
      <c r="BY29" s="238">
        <v>104.99556747737317</v>
      </c>
      <c r="BZ29" s="238">
        <v>107.32248480632032</v>
      </c>
      <c r="CA29" s="238">
        <v>107.1854446486425</v>
      </c>
      <c r="CB29" s="238">
        <v>108.66462328426654</v>
      </c>
      <c r="CC29" s="238">
        <v>111.77838800148544</v>
      </c>
      <c r="CD29" s="238">
        <v>109.76360504363001</v>
      </c>
      <c r="CE29" s="238">
        <v>111.53762376199086</v>
      </c>
      <c r="CF29" s="238">
        <v>112.51974611322699</v>
      </c>
      <c r="CG29" s="238">
        <v>111.52745363558473</v>
      </c>
      <c r="CH29" s="238">
        <v>115.90887742850757</v>
      </c>
      <c r="CI29" s="238">
        <v>118.907388543414</v>
      </c>
      <c r="CJ29" s="238">
        <v>121.3779883167187</v>
      </c>
      <c r="CK29" s="238">
        <v>120.97360324384499</v>
      </c>
      <c r="CL29" s="238">
        <v>129.72247423195091</v>
      </c>
      <c r="CM29" s="238">
        <v>130.80119774462997</v>
      </c>
      <c r="CN29" s="238">
        <v>137.14528291240561</v>
      </c>
      <c r="CO29" s="238">
        <v>139.58260600220481</v>
      </c>
      <c r="CP29" s="238">
        <v>143.39435126840229</v>
      </c>
      <c r="CQ29" s="238">
        <v>148.52548965283523</v>
      </c>
      <c r="CR29" s="238">
        <v>150.29616645308053</v>
      </c>
      <c r="CS29" s="238">
        <v>160.93499479070996</v>
      </c>
      <c r="CT29" s="238">
        <v>155.61404736794427</v>
      </c>
      <c r="CU29" s="238">
        <v>165.69951756903222</v>
      </c>
      <c r="CV29" s="238">
        <v>175.25996936373735</v>
      </c>
      <c r="CW29" s="238">
        <v>175.40244695269806</v>
      </c>
      <c r="CX29" s="238">
        <v>172.2457929293968</v>
      </c>
      <c r="CY29" s="238">
        <v>176.6026466930241</v>
      </c>
      <c r="CZ29" s="238">
        <v>185.56156322761353</v>
      </c>
      <c r="DA29" s="238">
        <v>196.38964065558616</v>
      </c>
      <c r="DB29" s="238">
        <v>178.00250379414612</v>
      </c>
      <c r="DC29" s="238">
        <v>181.33844196537859</v>
      </c>
      <c r="DD29" s="238">
        <v>182.81499832453241</v>
      </c>
      <c r="DE29" s="238">
        <v>194.96662429137012</v>
      </c>
      <c r="DF29" s="238">
        <v>188.65700057363247</v>
      </c>
      <c r="DG29" s="238">
        <v>188.17283585184239</v>
      </c>
      <c r="DH29" s="238">
        <v>142.5857128860973</v>
      </c>
      <c r="DI29" s="238">
        <v>142.32282547575602</v>
      </c>
      <c r="DJ29" s="238">
        <v>176.53916337319092</v>
      </c>
      <c r="DK29" s="238">
        <v>178.29534145444677</v>
      </c>
      <c r="DL29" s="238">
        <v>176.27818500604806</v>
      </c>
      <c r="DM29" s="238">
        <v>176.10971953041039</v>
      </c>
      <c r="DN29" s="238">
        <v>177.04199196894379</v>
      </c>
      <c r="DO29" s="238">
        <v>176.6784108000505</v>
      </c>
      <c r="DP29" s="238">
        <v>181.24120750978517</v>
      </c>
      <c r="DQ29" s="238">
        <v>192.22930298272905</v>
      </c>
      <c r="DR29" s="238">
        <v>207.70964577137818</v>
      </c>
      <c r="DS29" s="238">
        <v>290.46612156612838</v>
      </c>
      <c r="DT29" s="238">
        <v>303.72656347033262</v>
      </c>
      <c r="DU29" s="238">
        <v>315.26945485576164</v>
      </c>
      <c r="DV29" s="247">
        <v>328.47901568344503</v>
      </c>
      <c r="DW29" s="248">
        <v>339.00074916481134</v>
      </c>
      <c r="DX29" s="248">
        <v>346.32977155855951</v>
      </c>
      <c r="DY29" s="248">
        <v>359.33692366585905</v>
      </c>
      <c r="DZ29" s="248">
        <v>374.39693537890497</v>
      </c>
      <c r="EA29" s="250">
        <v>404.70043072397715</v>
      </c>
      <c r="EB29" s="250">
        <v>408.618021892456</v>
      </c>
      <c r="EC29" s="250">
        <v>421.49068099396999</v>
      </c>
      <c r="ED29" s="250">
        <v>447.45015954477628</v>
      </c>
      <c r="EE29" s="250">
        <v>477.09670339578116</v>
      </c>
      <c r="EF29" s="250">
        <v>447.70682856992278</v>
      </c>
      <c r="EG29" s="250">
        <v>454.09847618998811</v>
      </c>
      <c r="EH29" s="250">
        <v>467.13579849862435</v>
      </c>
      <c r="EI29" s="250">
        <v>469.00344598858095</v>
      </c>
      <c r="EJ29" s="250">
        <v>482.17405535571288</v>
      </c>
      <c r="EK29" s="250">
        <v>500.21260120638397</v>
      </c>
      <c r="EL29" s="250">
        <v>517.63832441873785</v>
      </c>
      <c r="EM29" s="250">
        <v>523.00199185816132</v>
      </c>
      <c r="EN29" s="250">
        <v>528.59662340037949</v>
      </c>
      <c r="EO29" s="250">
        <v>545.88536825930703</v>
      </c>
      <c r="EP29" s="250">
        <v>572.30561707836364</v>
      </c>
      <c r="EQ29" s="250">
        <v>576.53629444419641</v>
      </c>
      <c r="ER29" s="250">
        <v>586.8540915493835</v>
      </c>
      <c r="ES29" s="250">
        <v>592.28659574691096</v>
      </c>
      <c r="ET29" s="250">
        <v>616.93230927696879</v>
      </c>
      <c r="EU29" s="250">
        <v>622.17504910406478</v>
      </c>
      <c r="EV29" s="250">
        <v>634.0512380062371</v>
      </c>
      <c r="EW29" s="250">
        <v>645.05393150571444</v>
      </c>
      <c r="EX29" s="250">
        <v>641.12574899210722</v>
      </c>
      <c r="EY29" s="250">
        <v>610.93056214312207</v>
      </c>
      <c r="EZ29" s="250">
        <v>677.46166484101741</v>
      </c>
      <c r="FA29" s="250">
        <v>691.48187378437046</v>
      </c>
      <c r="FB29" s="250">
        <v>673.48839242124859</v>
      </c>
      <c r="FC29" s="250">
        <v>681.91234126073039</v>
      </c>
      <c r="FD29" s="250">
        <v>685.08506994467587</v>
      </c>
      <c r="FE29" s="250">
        <v>726.20439699403903</v>
      </c>
      <c r="FF29" s="250">
        <v>759.38607725471843</v>
      </c>
      <c r="FG29" s="250">
        <v>835.68418091134481</v>
      </c>
      <c r="FH29" s="250">
        <v>816.75443925164939</v>
      </c>
      <c r="FI29" s="250">
        <v>656.07320896020963</v>
      </c>
      <c r="FJ29" s="250">
        <v>660.44996781607756</v>
      </c>
      <c r="FK29" s="250">
        <v>677.57465895116638</v>
      </c>
      <c r="FL29" s="250">
        <v>694.94651119783498</v>
      </c>
      <c r="FM29" s="250">
        <v>706.5489189045021</v>
      </c>
      <c r="FN29" s="250">
        <v>752.53256832113777</v>
      </c>
      <c r="FO29" s="250">
        <v>748.77081380970571</v>
      </c>
      <c r="FP29" s="250">
        <v>794.86971433958581</v>
      </c>
      <c r="FQ29" s="250">
        <v>802.60547757365896</v>
      </c>
      <c r="FR29" s="250">
        <v>887.06006293783753</v>
      </c>
      <c r="FS29" s="250">
        <v>850.31347024381466</v>
      </c>
      <c r="FT29" s="250">
        <v>819.81604633663289</v>
      </c>
      <c r="FU29" s="250">
        <v>877.96335914282486</v>
      </c>
      <c r="FV29" s="250">
        <v>852.5102021713667</v>
      </c>
      <c r="FW29" s="250">
        <v>905.05440481566689</v>
      </c>
      <c r="FX29" s="250">
        <v>925.23191392170884</v>
      </c>
      <c r="FY29" s="250">
        <v>967.48704764787999</v>
      </c>
      <c r="FZ29" s="250">
        <v>1010.560244718608</v>
      </c>
      <c r="GA29" s="250">
        <v>1044.9084639885214</v>
      </c>
      <c r="GB29" s="250">
        <v>1093.8364512398414</v>
      </c>
      <c r="GC29" s="250">
        <v>1145.194709574271</v>
      </c>
      <c r="GD29" s="250">
        <v>1218.546519028042</v>
      </c>
      <c r="GE29" s="250">
        <v>1223.3</v>
      </c>
      <c r="GF29" s="250">
        <v>1288.3592709274496</v>
      </c>
      <c r="GG29" s="250">
        <v>1356.7341420622263</v>
      </c>
      <c r="GH29" s="250">
        <v>1426.7906834684443</v>
      </c>
      <c r="GI29" s="250">
        <v>1478.5646339160078</v>
      </c>
      <c r="GJ29" s="250">
        <v>1544.210648248765</v>
      </c>
      <c r="GK29" s="250">
        <v>1598.565896341958</v>
      </c>
      <c r="GL29" s="250">
        <v>1644.7771985429522</v>
      </c>
      <c r="GM29" s="250">
        <v>1677.1480123177148</v>
      </c>
      <c r="GN29" s="250">
        <v>1659.2857518058559</v>
      </c>
      <c r="GO29" s="250">
        <v>1734.2319915640001</v>
      </c>
      <c r="GP29" s="250">
        <v>1782.2702168149581</v>
      </c>
      <c r="GQ29" s="250">
        <v>1849.6</v>
      </c>
      <c r="GR29" s="250">
        <v>1904</v>
      </c>
      <c r="GS29" s="250">
        <v>1902.8514384141861</v>
      </c>
      <c r="GT29" s="250">
        <v>1952.7</v>
      </c>
      <c r="GU29" s="250">
        <v>1955.9</v>
      </c>
      <c r="GV29" s="250">
        <v>2096.9268595913045</v>
      </c>
      <c r="GW29" s="250">
        <v>2104.91</v>
      </c>
      <c r="GX29" s="250">
        <v>2168.19</v>
      </c>
      <c r="GY29" s="250">
        <v>2201.0732973053073</v>
      </c>
    </row>
    <row r="30" spans="1:207" ht="13">
      <c r="A30" s="240" t="s">
        <v>385</v>
      </c>
      <c r="B30" s="302"/>
      <c r="C30" s="302"/>
      <c r="D30" s="302"/>
      <c r="E30" s="302"/>
      <c r="F30" s="302"/>
      <c r="G30" s="302"/>
      <c r="H30" s="302"/>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2"/>
      <c r="AM30" s="302"/>
      <c r="AN30" s="302"/>
      <c r="AO30" s="302"/>
      <c r="AP30" s="302"/>
      <c r="AQ30" s="302"/>
      <c r="AR30" s="302"/>
      <c r="AS30" s="302"/>
      <c r="AT30" s="302"/>
      <c r="AU30" s="302"/>
      <c r="AV30" s="302"/>
      <c r="AW30" s="302"/>
      <c r="AX30" s="302"/>
      <c r="AY30" s="302"/>
      <c r="AZ30" s="302"/>
      <c r="BA30" s="302"/>
      <c r="BB30" s="302"/>
      <c r="BC30" s="302"/>
      <c r="BD30" s="302"/>
      <c r="BE30" s="302"/>
      <c r="BF30" s="302"/>
      <c r="BG30" s="302"/>
      <c r="BH30" s="302"/>
      <c r="BI30" s="302"/>
      <c r="BJ30" s="302"/>
      <c r="BK30" s="302"/>
      <c r="BL30" s="302"/>
      <c r="BM30" s="302"/>
      <c r="BN30" s="302"/>
      <c r="BO30" s="302"/>
      <c r="BP30" s="302"/>
      <c r="BQ30" s="302"/>
      <c r="BR30" s="302"/>
      <c r="BS30" s="302"/>
      <c r="BT30" s="302"/>
      <c r="BU30" s="302"/>
      <c r="BV30" s="302"/>
      <c r="BW30" s="302"/>
      <c r="BX30" s="302"/>
      <c r="BY30" s="302"/>
      <c r="BZ30" s="302"/>
      <c r="CA30" s="302"/>
      <c r="CB30" s="302"/>
      <c r="CC30" s="302"/>
      <c r="CD30" s="302"/>
      <c r="CE30" s="302"/>
      <c r="CF30" s="302"/>
      <c r="CG30" s="302"/>
      <c r="CH30" s="302"/>
      <c r="CI30" s="302"/>
      <c r="CJ30" s="302"/>
      <c r="CK30" s="302"/>
      <c r="CL30" s="302"/>
      <c r="CM30" s="302"/>
      <c r="CN30" s="302"/>
      <c r="CO30" s="302"/>
      <c r="CP30" s="302"/>
      <c r="CQ30" s="302"/>
      <c r="CR30" s="302"/>
      <c r="CS30" s="302"/>
      <c r="CT30" s="302"/>
      <c r="CU30" s="302"/>
      <c r="CV30" s="302"/>
      <c r="CW30" s="302"/>
      <c r="CX30" s="302"/>
      <c r="CY30" s="302"/>
      <c r="CZ30" s="302"/>
      <c r="DA30" s="302"/>
      <c r="DB30" s="302"/>
      <c r="DC30" s="302"/>
      <c r="DD30" s="302"/>
      <c r="DE30" s="302"/>
      <c r="DF30" s="302"/>
      <c r="DG30" s="302"/>
      <c r="DH30" s="302"/>
      <c r="DI30" s="302"/>
      <c r="DJ30" s="302"/>
      <c r="DK30" s="302"/>
      <c r="DL30" s="302"/>
      <c r="DM30" s="302"/>
      <c r="DN30" s="302"/>
      <c r="DO30" s="302"/>
      <c r="DP30" s="302"/>
      <c r="DQ30" s="302"/>
      <c r="DR30" s="303"/>
      <c r="DS30" s="303"/>
      <c r="DT30" s="303"/>
      <c r="DU30" s="303"/>
      <c r="DV30" s="303"/>
      <c r="DW30" s="303"/>
      <c r="DX30" s="303"/>
      <c r="DY30" s="303"/>
      <c r="DZ30" s="303"/>
      <c r="EA30" s="303"/>
      <c r="EB30" s="303"/>
      <c r="EC30" s="303"/>
      <c r="ED30" s="303"/>
      <c r="EE30" s="303"/>
      <c r="EF30" s="303"/>
      <c r="EG30" s="303"/>
      <c r="EH30" s="303"/>
      <c r="EI30" s="361"/>
      <c r="EJ30" s="361"/>
      <c r="EK30" s="303"/>
      <c r="EL30" s="303"/>
      <c r="EM30" s="303"/>
      <c r="EN30" s="303"/>
      <c r="EO30" s="361"/>
      <c r="EP30" s="303"/>
      <c r="EQ30" s="303"/>
      <c r="ER30" s="303"/>
      <c r="ES30" s="361"/>
      <c r="ET30" s="361"/>
      <c r="EU30" s="361"/>
      <c r="EV30" s="361"/>
      <c r="EW30" s="361"/>
      <c r="EX30" s="361"/>
      <c r="EY30" s="361"/>
      <c r="EZ30" s="361"/>
      <c r="FA30" s="361"/>
      <c r="FB30" s="361"/>
      <c r="FC30" s="361"/>
      <c r="FD30" s="361"/>
      <c r="FL30" s="361"/>
      <c r="FM30" s="361"/>
      <c r="FN30" s="361"/>
      <c r="FO30" s="361"/>
      <c r="FS30" s="361"/>
      <c r="FY30" s="361"/>
      <c r="FZ30" s="361"/>
      <c r="GA30" s="361"/>
      <c r="GB30" s="361"/>
      <c r="GC30" s="361"/>
      <c r="GD30" s="361"/>
      <c r="GE30" s="361"/>
      <c r="GF30" s="361"/>
      <c r="GG30" s="361"/>
      <c r="GH30" s="361"/>
      <c r="GI30" s="361"/>
      <c r="GJ30" s="361"/>
      <c r="GK30" s="361"/>
      <c r="GL30" s="361"/>
      <c r="GM30" s="361"/>
      <c r="GN30" s="361"/>
      <c r="GO30" s="361"/>
      <c r="GP30" s="361"/>
      <c r="GQ30" s="361"/>
      <c r="GR30" s="361"/>
      <c r="GS30" s="361"/>
      <c r="GT30" s="361"/>
      <c r="GU30" s="361"/>
      <c r="GV30" s="361"/>
      <c r="GW30" s="361"/>
      <c r="GX30" s="361"/>
      <c r="GY30" s="361"/>
    </row>
    <row r="31" spans="1:207" ht="13">
      <c r="A31" s="240" t="s">
        <v>330</v>
      </c>
      <c r="B31" s="302"/>
      <c r="C31" s="302"/>
      <c r="D31" s="302"/>
      <c r="E31" s="302"/>
      <c r="F31" s="302"/>
      <c r="G31" s="302"/>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302"/>
      <c r="AH31" s="302"/>
      <c r="AI31" s="302"/>
      <c r="AJ31" s="302"/>
      <c r="AK31" s="302"/>
      <c r="AL31" s="302"/>
      <c r="AM31" s="302"/>
      <c r="AN31" s="302"/>
      <c r="AO31" s="302"/>
      <c r="AP31" s="302"/>
      <c r="AQ31" s="302"/>
      <c r="AR31" s="302"/>
      <c r="AS31" s="302"/>
      <c r="AT31" s="302"/>
      <c r="AU31" s="302"/>
      <c r="AV31" s="302"/>
      <c r="AW31" s="302"/>
      <c r="AX31" s="302"/>
      <c r="AY31" s="302"/>
      <c r="AZ31" s="302"/>
      <c r="BA31" s="302"/>
      <c r="BB31" s="302"/>
      <c r="BC31" s="302"/>
      <c r="BD31" s="302"/>
      <c r="BE31" s="302"/>
      <c r="BF31" s="302"/>
      <c r="BG31" s="302"/>
      <c r="BH31" s="302"/>
      <c r="BI31" s="302"/>
      <c r="BJ31" s="302"/>
      <c r="BK31" s="302"/>
      <c r="BL31" s="302"/>
      <c r="BM31" s="302"/>
      <c r="BN31" s="302"/>
      <c r="BO31" s="302"/>
      <c r="BP31" s="302"/>
      <c r="BQ31" s="302"/>
      <c r="BR31" s="302"/>
      <c r="BS31" s="302"/>
      <c r="BT31" s="302"/>
      <c r="BU31" s="302"/>
      <c r="BV31" s="302"/>
      <c r="BW31" s="302"/>
      <c r="BX31" s="302"/>
      <c r="BY31" s="302"/>
      <c r="BZ31" s="302"/>
      <c r="CA31" s="302"/>
      <c r="CB31" s="302"/>
      <c r="CC31" s="302"/>
      <c r="CD31" s="302"/>
      <c r="CE31" s="302"/>
      <c r="CF31" s="302"/>
      <c r="CG31" s="302"/>
      <c r="CH31" s="302"/>
      <c r="CI31" s="302"/>
      <c r="CJ31" s="302"/>
      <c r="CK31" s="302"/>
      <c r="CL31" s="302"/>
      <c r="CM31" s="302"/>
      <c r="CN31" s="302"/>
      <c r="CO31" s="302"/>
      <c r="CP31" s="302"/>
      <c r="CQ31" s="302"/>
      <c r="CR31" s="302"/>
      <c r="CS31" s="302"/>
      <c r="CT31" s="302"/>
      <c r="CU31" s="302"/>
      <c r="CV31" s="302"/>
      <c r="CW31" s="302"/>
      <c r="CX31" s="302"/>
      <c r="CY31" s="302"/>
      <c r="CZ31" s="302"/>
      <c r="DA31" s="302"/>
      <c r="DB31" s="302"/>
      <c r="DC31" s="302"/>
      <c r="DD31" s="302"/>
      <c r="DE31" s="302"/>
      <c r="DF31" s="302"/>
      <c r="DG31" s="302"/>
      <c r="DH31" s="302"/>
      <c r="DI31" s="302"/>
      <c r="DJ31" s="302"/>
      <c r="DK31" s="302"/>
      <c r="DL31" s="302"/>
      <c r="DM31" s="302"/>
      <c r="DN31" s="302"/>
      <c r="DO31" s="302"/>
      <c r="DP31" s="302"/>
      <c r="DQ31" s="302"/>
      <c r="DR31" s="302"/>
      <c r="DS31" s="302"/>
      <c r="DT31" s="302"/>
      <c r="DU31" s="302"/>
      <c r="DV31" s="302"/>
      <c r="DW31" s="302"/>
      <c r="DX31" s="302"/>
      <c r="DY31" s="302"/>
      <c r="DZ31" s="302"/>
      <c r="EA31" s="303"/>
      <c r="EB31" s="303"/>
      <c r="EC31" s="303"/>
      <c r="ED31" s="303"/>
      <c r="EE31" s="303"/>
      <c r="EF31" s="303"/>
      <c r="EG31" s="303"/>
      <c r="EH31" s="303"/>
      <c r="EI31" s="303"/>
      <c r="EJ31" s="303"/>
      <c r="EK31" s="303"/>
      <c r="EL31" s="303"/>
      <c r="EM31" s="303"/>
      <c r="EN31" s="303"/>
      <c r="EO31" s="303"/>
      <c r="EP31" s="303"/>
      <c r="EQ31" s="303"/>
      <c r="ER31" s="303"/>
      <c r="ES31" s="303"/>
      <c r="ET31" s="303"/>
      <c r="FO31" s="361"/>
      <c r="FP31" s="361"/>
    </row>
    <row r="32" spans="1:207" ht="13">
      <c r="A32" s="357"/>
      <c r="B32" s="302"/>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2"/>
      <c r="AM32" s="302"/>
      <c r="AN32" s="302"/>
      <c r="AO32" s="302"/>
      <c r="AP32" s="302"/>
      <c r="AQ32" s="302"/>
      <c r="AR32" s="302"/>
      <c r="AS32" s="302"/>
      <c r="AT32" s="302"/>
      <c r="AU32" s="302"/>
      <c r="AV32" s="302"/>
      <c r="AW32" s="302"/>
      <c r="AX32" s="302"/>
      <c r="AY32" s="302"/>
      <c r="AZ32" s="302"/>
      <c r="BA32" s="302"/>
      <c r="BB32" s="302"/>
      <c r="BC32" s="302"/>
      <c r="BD32" s="302"/>
      <c r="BE32" s="302"/>
      <c r="BF32" s="302"/>
      <c r="BG32" s="302"/>
      <c r="BH32" s="302"/>
      <c r="BI32" s="302"/>
      <c r="BJ32" s="302"/>
      <c r="BK32" s="302"/>
      <c r="BL32" s="302"/>
      <c r="BM32" s="302"/>
      <c r="BN32" s="302"/>
      <c r="BO32" s="302"/>
      <c r="BP32" s="302"/>
      <c r="BQ32" s="302"/>
      <c r="BR32" s="302"/>
      <c r="BS32" s="302"/>
      <c r="BT32" s="302"/>
      <c r="BU32" s="302"/>
      <c r="BV32" s="302"/>
      <c r="BW32" s="302"/>
      <c r="BX32" s="302"/>
      <c r="BY32" s="302"/>
      <c r="BZ32" s="302"/>
      <c r="CA32" s="302"/>
      <c r="CB32" s="302"/>
      <c r="CC32" s="302"/>
      <c r="CD32" s="302"/>
      <c r="CE32" s="302"/>
      <c r="CF32" s="302"/>
      <c r="CG32" s="302"/>
      <c r="CH32" s="302"/>
      <c r="CI32" s="302"/>
      <c r="CJ32" s="302"/>
      <c r="CK32" s="302"/>
      <c r="CL32" s="302"/>
      <c r="CM32" s="302"/>
      <c r="CN32" s="302"/>
      <c r="CO32" s="302"/>
      <c r="CP32" s="302"/>
      <c r="CQ32" s="302"/>
      <c r="CR32" s="302"/>
      <c r="CS32" s="302"/>
      <c r="CT32" s="302"/>
      <c r="CU32" s="302"/>
      <c r="CV32" s="302"/>
      <c r="CW32" s="302"/>
      <c r="CX32" s="302"/>
      <c r="CY32" s="302"/>
      <c r="CZ32" s="302"/>
      <c r="DA32" s="302"/>
      <c r="DB32" s="302"/>
      <c r="DC32" s="302"/>
      <c r="DD32" s="302"/>
      <c r="DE32" s="302"/>
      <c r="DF32" s="302"/>
      <c r="DG32" s="302"/>
      <c r="DH32" s="302"/>
      <c r="DI32" s="302"/>
      <c r="DJ32" s="302"/>
      <c r="DK32" s="302"/>
      <c r="DL32" s="302"/>
      <c r="DM32" s="302"/>
      <c r="DN32" s="302"/>
      <c r="DO32" s="302"/>
      <c r="DP32" s="302"/>
      <c r="DQ32" s="302"/>
      <c r="DR32" s="302"/>
      <c r="DS32" s="302"/>
      <c r="DT32" s="302"/>
      <c r="DU32" s="302"/>
      <c r="DV32" s="302"/>
      <c r="DW32" s="302"/>
      <c r="DX32" s="302"/>
      <c r="DY32" s="302"/>
      <c r="DZ32" s="302"/>
      <c r="EA32" s="303"/>
      <c r="EB32" s="303"/>
      <c r="EC32" s="303"/>
      <c r="ED32" s="303"/>
      <c r="EE32" s="303"/>
      <c r="EF32" s="303"/>
      <c r="EG32" s="303"/>
      <c r="EH32" s="303"/>
      <c r="EI32" s="303"/>
      <c r="EJ32" s="303"/>
      <c r="EK32" s="303"/>
      <c r="EL32" s="303"/>
      <c r="EM32" s="303"/>
      <c r="EN32" s="303"/>
      <c r="EO32" s="303"/>
      <c r="EP32" s="303"/>
      <c r="EQ32" s="303"/>
      <c r="ER32" s="303"/>
      <c r="ES32" s="303"/>
      <c r="ET32" s="303"/>
    </row>
    <row r="33" spans="1:275" ht="13">
      <c r="B33" s="302"/>
      <c r="C33" s="302"/>
      <c r="D33" s="302"/>
      <c r="E33" s="302"/>
      <c r="F33" s="302"/>
      <c r="G33" s="302"/>
      <c r="H33" s="302"/>
      <c r="I33" s="302"/>
      <c r="J33" s="302"/>
      <c r="K33" s="302"/>
      <c r="L33" s="302"/>
      <c r="M33" s="302"/>
      <c r="N33" s="302"/>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2"/>
      <c r="BC33" s="302"/>
      <c r="BD33" s="302"/>
      <c r="BE33" s="302"/>
      <c r="BF33" s="302"/>
      <c r="BG33" s="302"/>
      <c r="BH33" s="302"/>
      <c r="BI33" s="302"/>
      <c r="BJ33" s="302"/>
      <c r="BK33" s="302"/>
      <c r="BL33" s="302"/>
      <c r="BM33" s="302"/>
      <c r="BN33" s="302"/>
      <c r="BO33" s="302"/>
      <c r="BP33" s="302"/>
      <c r="BQ33" s="302"/>
      <c r="BR33" s="302"/>
      <c r="BS33" s="302"/>
      <c r="BT33" s="302"/>
      <c r="BU33" s="302"/>
      <c r="BV33" s="302"/>
      <c r="BW33" s="302"/>
      <c r="BX33" s="302"/>
      <c r="BY33" s="302"/>
      <c r="BZ33" s="302"/>
      <c r="CA33" s="302"/>
      <c r="CB33" s="302"/>
      <c r="CC33" s="302"/>
      <c r="CD33" s="302"/>
      <c r="CE33" s="302"/>
      <c r="CF33" s="302"/>
      <c r="CG33" s="302"/>
      <c r="CH33" s="302"/>
      <c r="CI33" s="302"/>
      <c r="CJ33" s="302"/>
      <c r="CK33" s="302"/>
      <c r="CL33" s="302"/>
      <c r="CM33" s="302"/>
      <c r="CN33" s="302"/>
      <c r="CO33" s="302"/>
      <c r="CP33" s="302"/>
      <c r="CQ33" s="302"/>
      <c r="CR33" s="302"/>
      <c r="CS33" s="302"/>
      <c r="CT33" s="302"/>
      <c r="CU33" s="302"/>
      <c r="CV33" s="302"/>
      <c r="CW33" s="302"/>
      <c r="CX33" s="302"/>
      <c r="CY33" s="302"/>
      <c r="CZ33" s="302"/>
      <c r="DA33" s="302"/>
      <c r="DB33" s="302"/>
      <c r="DC33" s="302"/>
      <c r="DD33" s="302"/>
      <c r="DE33" s="302"/>
      <c r="DF33" s="302"/>
      <c r="DG33" s="302"/>
      <c r="DH33" s="302"/>
      <c r="DI33" s="302"/>
      <c r="DJ33" s="302"/>
      <c r="DK33" s="302"/>
      <c r="DL33" s="302"/>
      <c r="DM33" s="302"/>
      <c r="DN33" s="302"/>
      <c r="DO33" s="302"/>
      <c r="DP33" s="302"/>
      <c r="DQ33" s="302"/>
      <c r="DR33" s="302"/>
      <c r="DS33" s="302"/>
      <c r="DT33" s="302"/>
      <c r="DU33" s="302"/>
      <c r="DV33" s="302"/>
      <c r="DW33" s="302"/>
      <c r="DX33" s="302"/>
      <c r="DY33" s="302"/>
      <c r="DZ33" s="302"/>
      <c r="EA33" s="303"/>
      <c r="EB33" s="303"/>
      <c r="EC33" s="303"/>
      <c r="ED33" s="303"/>
      <c r="EE33" s="303"/>
      <c r="EF33" s="303"/>
      <c r="EG33" s="303"/>
      <c r="EH33" s="303"/>
      <c r="EI33" s="303"/>
      <c r="EJ33" s="303"/>
      <c r="EK33" s="303"/>
      <c r="EL33" s="303"/>
      <c r="EM33" s="303"/>
      <c r="EN33" s="303"/>
      <c r="EO33" s="303"/>
      <c r="EP33" s="303"/>
      <c r="EQ33" s="303"/>
      <c r="ER33" s="303"/>
      <c r="ES33" s="303"/>
      <c r="ET33" s="303"/>
    </row>
    <row r="34" spans="1:275" ht="15.5">
      <c r="A34" s="411" t="s">
        <v>283</v>
      </c>
    </row>
    <row r="35" spans="1:275" ht="13">
      <c r="A35" s="307"/>
      <c r="B35" s="225">
        <v>39083</v>
      </c>
      <c r="C35" s="225">
        <v>39114</v>
      </c>
      <c r="D35" s="225">
        <v>39142</v>
      </c>
      <c r="E35" s="225">
        <v>39173</v>
      </c>
      <c r="F35" s="225">
        <v>39203</v>
      </c>
      <c r="G35" s="225">
        <v>39234</v>
      </c>
      <c r="H35" s="225">
        <v>39264</v>
      </c>
      <c r="I35" s="225">
        <v>39295</v>
      </c>
      <c r="J35" s="225">
        <v>39326</v>
      </c>
      <c r="K35" s="225">
        <v>39356</v>
      </c>
      <c r="L35" s="225">
        <v>39387</v>
      </c>
      <c r="M35" s="225">
        <v>39417</v>
      </c>
      <c r="N35" s="225">
        <v>39448</v>
      </c>
      <c r="O35" s="225">
        <v>39479</v>
      </c>
      <c r="P35" s="225">
        <v>39508</v>
      </c>
      <c r="Q35" s="225">
        <v>39539</v>
      </c>
      <c r="R35" s="225">
        <v>39569</v>
      </c>
      <c r="S35" s="225">
        <v>39600</v>
      </c>
      <c r="T35" s="225">
        <v>39630</v>
      </c>
      <c r="U35" s="225">
        <v>39661</v>
      </c>
      <c r="V35" s="225">
        <v>39692</v>
      </c>
      <c r="W35" s="225">
        <v>39722</v>
      </c>
      <c r="X35" s="225">
        <v>39753</v>
      </c>
      <c r="Y35" s="225">
        <v>39783</v>
      </c>
      <c r="Z35" s="225">
        <v>39814</v>
      </c>
      <c r="AA35" s="225">
        <v>39845</v>
      </c>
      <c r="AB35" s="225">
        <v>39873</v>
      </c>
      <c r="AC35" s="225">
        <v>39904</v>
      </c>
      <c r="AD35" s="225">
        <v>39934</v>
      </c>
      <c r="AE35" s="225">
        <v>39965</v>
      </c>
      <c r="AF35" s="225">
        <v>39995</v>
      </c>
      <c r="AG35" s="225">
        <v>40026</v>
      </c>
      <c r="AH35" s="225">
        <v>40057</v>
      </c>
      <c r="AI35" s="225">
        <v>40087</v>
      </c>
      <c r="AJ35" s="225">
        <v>40118</v>
      </c>
      <c r="AK35" s="225">
        <v>40148</v>
      </c>
      <c r="AL35" s="225">
        <v>40179</v>
      </c>
      <c r="AM35" s="225">
        <v>40210</v>
      </c>
      <c r="AN35" s="225">
        <v>40238</v>
      </c>
      <c r="AO35" s="225">
        <v>40269</v>
      </c>
      <c r="AP35" s="225">
        <v>40299</v>
      </c>
      <c r="AQ35" s="225">
        <v>40330</v>
      </c>
      <c r="AR35" s="225">
        <v>40360</v>
      </c>
      <c r="AS35" s="225">
        <v>40391</v>
      </c>
      <c r="AT35" s="225">
        <v>40422</v>
      </c>
      <c r="AU35" s="225">
        <v>40452</v>
      </c>
      <c r="AV35" s="225">
        <v>40483</v>
      </c>
      <c r="AW35" s="225">
        <v>40513</v>
      </c>
      <c r="AX35" s="225">
        <v>40544</v>
      </c>
      <c r="AY35" s="225">
        <v>40575</v>
      </c>
      <c r="AZ35" s="225">
        <v>40603</v>
      </c>
      <c r="BA35" s="225">
        <v>40634</v>
      </c>
      <c r="BB35" s="225">
        <v>40664</v>
      </c>
      <c r="BC35" s="225">
        <v>40695</v>
      </c>
      <c r="BD35" s="225">
        <v>40725</v>
      </c>
      <c r="BE35" s="225">
        <v>40756</v>
      </c>
      <c r="BF35" s="225">
        <v>40787</v>
      </c>
      <c r="BG35" s="225">
        <v>40817</v>
      </c>
      <c r="BH35" s="225">
        <v>40848</v>
      </c>
      <c r="BI35" s="225">
        <v>40878</v>
      </c>
      <c r="BJ35" s="225">
        <v>40909</v>
      </c>
      <c r="BK35" s="225">
        <v>40940</v>
      </c>
      <c r="BL35" s="225">
        <v>40969</v>
      </c>
      <c r="BM35" s="225">
        <v>41000</v>
      </c>
      <c r="BN35" s="225">
        <v>41030</v>
      </c>
      <c r="BO35" s="225">
        <v>41061</v>
      </c>
      <c r="BP35" s="225">
        <v>41091</v>
      </c>
      <c r="BQ35" s="225">
        <v>41122</v>
      </c>
      <c r="BR35" s="225">
        <v>41153</v>
      </c>
      <c r="BS35" s="225">
        <v>41183</v>
      </c>
      <c r="BT35" s="225">
        <v>41214</v>
      </c>
      <c r="BU35" s="225">
        <v>41244</v>
      </c>
      <c r="BV35" s="225">
        <v>41275</v>
      </c>
      <c r="BW35" s="225">
        <v>41306</v>
      </c>
      <c r="BX35" s="225">
        <v>41334</v>
      </c>
      <c r="BY35" s="225">
        <v>41365</v>
      </c>
      <c r="BZ35" s="225">
        <v>41395</v>
      </c>
      <c r="CA35" s="225">
        <v>41426</v>
      </c>
      <c r="CB35" s="225">
        <v>41456</v>
      </c>
      <c r="CC35" s="225">
        <v>41487</v>
      </c>
      <c r="CD35" s="225">
        <v>41518</v>
      </c>
      <c r="CE35" s="225">
        <v>41548</v>
      </c>
      <c r="CF35" s="225">
        <v>41579</v>
      </c>
      <c r="CG35" s="225">
        <v>41609</v>
      </c>
      <c r="CH35" s="225">
        <v>41640</v>
      </c>
      <c r="CI35" s="225">
        <v>41671</v>
      </c>
      <c r="CJ35" s="225">
        <v>41699</v>
      </c>
      <c r="CK35" s="225">
        <v>41730</v>
      </c>
      <c r="CL35" s="225">
        <v>41760</v>
      </c>
      <c r="CM35" s="225">
        <v>41791</v>
      </c>
      <c r="CN35" s="225">
        <v>41821</v>
      </c>
      <c r="CO35" s="225">
        <v>41852</v>
      </c>
      <c r="CP35" s="225">
        <v>41883</v>
      </c>
      <c r="CQ35" s="225">
        <v>41913</v>
      </c>
      <c r="CR35" s="225">
        <v>41944</v>
      </c>
      <c r="CS35" s="225">
        <v>41974</v>
      </c>
      <c r="CT35" s="225">
        <v>42005</v>
      </c>
      <c r="CU35" s="225">
        <v>42036</v>
      </c>
      <c r="CV35" s="225">
        <v>42064</v>
      </c>
      <c r="CW35" s="225">
        <v>42095</v>
      </c>
      <c r="CX35" s="225">
        <v>42125</v>
      </c>
      <c r="CY35" s="225">
        <v>42156</v>
      </c>
      <c r="CZ35" s="225">
        <v>42186</v>
      </c>
      <c r="DA35" s="225">
        <v>42217</v>
      </c>
      <c r="DB35" s="225">
        <v>42248</v>
      </c>
      <c r="DC35" s="225">
        <v>42278</v>
      </c>
      <c r="DD35" s="225">
        <v>42309</v>
      </c>
      <c r="DE35" s="225">
        <v>42339</v>
      </c>
      <c r="DF35" s="225">
        <v>42370</v>
      </c>
      <c r="DG35" s="225">
        <v>42401</v>
      </c>
      <c r="DH35" s="225">
        <v>42430</v>
      </c>
      <c r="DI35" s="225">
        <v>42461</v>
      </c>
      <c r="DJ35" s="225">
        <v>42491</v>
      </c>
      <c r="DK35" s="225">
        <v>42522</v>
      </c>
      <c r="DL35" s="225">
        <v>42552</v>
      </c>
      <c r="DM35" s="225">
        <v>42583</v>
      </c>
      <c r="DN35" s="225">
        <v>42614</v>
      </c>
      <c r="DO35" s="225">
        <v>42644</v>
      </c>
      <c r="DP35" s="225">
        <v>42675</v>
      </c>
      <c r="DQ35" s="225">
        <v>42705</v>
      </c>
      <c r="DR35" s="225">
        <v>42736</v>
      </c>
      <c r="DS35" s="225">
        <v>42767</v>
      </c>
      <c r="DT35" s="225">
        <v>42795</v>
      </c>
      <c r="DU35" s="225">
        <v>42826</v>
      </c>
      <c r="DV35" s="225">
        <v>42856</v>
      </c>
      <c r="DW35" s="225">
        <v>42887</v>
      </c>
      <c r="DX35" s="225">
        <v>42917</v>
      </c>
      <c r="DY35" s="225">
        <v>42948</v>
      </c>
      <c r="DZ35" s="225">
        <v>42979</v>
      </c>
      <c r="EA35" s="225">
        <v>43009</v>
      </c>
      <c r="EB35" s="225">
        <v>43040</v>
      </c>
      <c r="EC35" s="225">
        <v>43070</v>
      </c>
      <c r="ED35" s="225">
        <v>43101</v>
      </c>
      <c r="EE35" s="225">
        <v>43132</v>
      </c>
      <c r="EF35" s="225">
        <v>43160</v>
      </c>
      <c r="EG35" s="225">
        <v>43191</v>
      </c>
      <c r="EH35" s="225">
        <v>43221</v>
      </c>
      <c r="EI35" s="225">
        <v>43252</v>
      </c>
      <c r="EJ35" s="225">
        <v>43282</v>
      </c>
      <c r="EK35" s="225">
        <v>43313</v>
      </c>
      <c r="EL35" s="225">
        <v>43344</v>
      </c>
      <c r="EM35" s="225">
        <v>43374</v>
      </c>
      <c r="EN35" s="225">
        <v>43405</v>
      </c>
      <c r="EO35" s="225">
        <v>43435</v>
      </c>
      <c r="EP35" s="225">
        <v>43466</v>
      </c>
      <c r="EQ35" s="225">
        <v>43497</v>
      </c>
      <c r="ER35" s="225">
        <v>43525</v>
      </c>
      <c r="ES35" s="225">
        <v>43556</v>
      </c>
      <c r="ET35" s="225">
        <v>43586</v>
      </c>
      <c r="EU35" s="225">
        <v>43617</v>
      </c>
      <c r="EV35" s="225">
        <v>43647</v>
      </c>
      <c r="EW35" s="225">
        <v>43678</v>
      </c>
      <c r="EX35" s="225">
        <v>43709</v>
      </c>
      <c r="EY35" s="225">
        <v>43739</v>
      </c>
      <c r="EZ35" s="225">
        <v>43770</v>
      </c>
      <c r="FA35" s="225">
        <v>43800</v>
      </c>
      <c r="FB35" s="225">
        <v>43831</v>
      </c>
      <c r="FC35" s="225">
        <v>43862</v>
      </c>
      <c r="FD35" s="225">
        <v>43891</v>
      </c>
      <c r="FE35" s="225">
        <v>43922</v>
      </c>
      <c r="FF35" s="225">
        <v>43952</v>
      </c>
      <c r="FG35" s="225">
        <v>43983</v>
      </c>
      <c r="FH35" s="225">
        <v>44013</v>
      </c>
      <c r="FI35" s="225">
        <v>44044</v>
      </c>
      <c r="FJ35" s="225">
        <v>44075</v>
      </c>
      <c r="FK35" s="225">
        <v>44105</v>
      </c>
      <c r="FL35" s="225">
        <v>44136</v>
      </c>
      <c r="FM35" s="225">
        <v>44166</v>
      </c>
      <c r="FN35" s="225">
        <v>44197</v>
      </c>
      <c r="FO35" s="225">
        <v>44228</v>
      </c>
      <c r="FP35" s="532" t="s">
        <v>460</v>
      </c>
      <c r="FQ35" s="225">
        <v>44287</v>
      </c>
      <c r="FR35" s="225">
        <v>44317</v>
      </c>
      <c r="FS35" s="225">
        <v>44348</v>
      </c>
      <c r="FT35" s="225">
        <v>44378</v>
      </c>
      <c r="FU35" s="225">
        <v>44409</v>
      </c>
      <c r="FV35" s="225">
        <v>44440</v>
      </c>
      <c r="FW35" s="225">
        <v>44470</v>
      </c>
      <c r="FX35" s="225">
        <v>44501</v>
      </c>
      <c r="FY35" s="225">
        <v>44531</v>
      </c>
      <c r="FZ35" s="225">
        <v>44562</v>
      </c>
      <c r="GA35" s="225">
        <v>44593</v>
      </c>
      <c r="GB35" s="225">
        <v>44621</v>
      </c>
      <c r="GC35" s="225">
        <v>44652</v>
      </c>
      <c r="GD35" s="225">
        <v>44682</v>
      </c>
      <c r="GE35" s="225">
        <v>44713</v>
      </c>
      <c r="GF35" s="225">
        <v>44743</v>
      </c>
      <c r="GG35" s="225">
        <v>44774</v>
      </c>
      <c r="GH35" s="225">
        <v>44805</v>
      </c>
      <c r="GI35" s="225">
        <v>44835</v>
      </c>
      <c r="GJ35" s="225">
        <v>44866</v>
      </c>
      <c r="GK35" s="225">
        <v>44896</v>
      </c>
      <c r="GL35" s="225">
        <v>44927</v>
      </c>
      <c r="GM35" s="225">
        <v>44958</v>
      </c>
      <c r="GN35" s="225">
        <v>44986</v>
      </c>
      <c r="GO35" s="225">
        <f t="shared" ref="GO35:GY35" si="1">GO$11</f>
        <v>45017</v>
      </c>
      <c r="GP35" s="225">
        <f t="shared" si="1"/>
        <v>45047</v>
      </c>
      <c r="GQ35" s="225">
        <f t="shared" si="1"/>
        <v>45078</v>
      </c>
      <c r="GR35" s="225">
        <f t="shared" si="1"/>
        <v>45108</v>
      </c>
      <c r="GS35" s="225">
        <f t="shared" si="1"/>
        <v>45139</v>
      </c>
      <c r="GT35" s="225">
        <f t="shared" si="1"/>
        <v>45170</v>
      </c>
      <c r="GU35" s="225">
        <f t="shared" si="1"/>
        <v>45200</v>
      </c>
      <c r="GV35" s="225">
        <f t="shared" si="1"/>
        <v>45231</v>
      </c>
      <c r="GW35" s="225">
        <f t="shared" si="1"/>
        <v>45261</v>
      </c>
      <c r="GX35" s="225">
        <f t="shared" si="1"/>
        <v>45292</v>
      </c>
      <c r="GY35" s="225">
        <f t="shared" si="1"/>
        <v>45323</v>
      </c>
    </row>
    <row r="36" spans="1:275" ht="13">
      <c r="A36" s="96" t="s">
        <v>452</v>
      </c>
      <c r="B36" s="358">
        <v>22505</v>
      </c>
      <c r="C36" s="358">
        <v>21982</v>
      </c>
      <c r="D36" s="358">
        <v>22915</v>
      </c>
      <c r="E36" s="358">
        <v>23587</v>
      </c>
      <c r="F36" s="358">
        <v>24091</v>
      </c>
      <c r="G36" s="358">
        <v>24444</v>
      </c>
      <c r="H36" s="358">
        <v>24687</v>
      </c>
      <c r="I36" s="358">
        <v>24252</v>
      </c>
      <c r="J36" s="358">
        <v>24396</v>
      </c>
      <c r="K36" s="358">
        <v>24036</v>
      </c>
      <c r="L36" s="358">
        <v>24049</v>
      </c>
      <c r="M36" s="358">
        <v>24173</v>
      </c>
      <c r="N36" s="358">
        <v>24948</v>
      </c>
      <c r="O36" s="358">
        <v>24160</v>
      </c>
      <c r="P36" s="358">
        <v>25010</v>
      </c>
      <c r="Q36" s="358">
        <v>25159</v>
      </c>
      <c r="R36" s="358">
        <v>25888</v>
      </c>
      <c r="S36" s="358">
        <v>26034</v>
      </c>
      <c r="T36" s="358">
        <v>26799</v>
      </c>
      <c r="U36" s="358">
        <v>27841</v>
      </c>
      <c r="V36" s="358">
        <v>28739</v>
      </c>
      <c r="W36" s="358">
        <v>30059</v>
      </c>
      <c r="X36" s="358">
        <v>31740</v>
      </c>
      <c r="Y36" s="358">
        <v>33216</v>
      </c>
      <c r="Z36" s="358">
        <v>34582</v>
      </c>
      <c r="AA36" s="358">
        <v>34542</v>
      </c>
      <c r="AB36" s="358">
        <v>35569</v>
      </c>
      <c r="AC36" s="358">
        <v>37072</v>
      </c>
      <c r="AD36" s="358">
        <v>37943</v>
      </c>
      <c r="AE36" s="358">
        <v>36678</v>
      </c>
      <c r="AF36" s="358">
        <v>36327</v>
      </c>
      <c r="AG36" s="358">
        <v>36128</v>
      </c>
      <c r="AH36" s="358">
        <v>36610</v>
      </c>
      <c r="AI36" s="358">
        <v>35902</v>
      </c>
      <c r="AJ36" s="358">
        <v>36512</v>
      </c>
      <c r="AK36" s="358">
        <v>37367</v>
      </c>
      <c r="AL36" s="358">
        <v>36539</v>
      </c>
      <c r="AM36" s="358">
        <v>37428</v>
      </c>
      <c r="AN36" s="358">
        <v>38464</v>
      </c>
      <c r="AO36" s="358">
        <v>39683</v>
      </c>
      <c r="AP36" s="358">
        <v>41011</v>
      </c>
      <c r="AQ36" s="358">
        <v>42357</v>
      </c>
      <c r="AR36" s="358">
        <v>41913</v>
      </c>
      <c r="AS36" s="358">
        <v>43292</v>
      </c>
      <c r="AT36" s="358">
        <v>44402</v>
      </c>
      <c r="AU36" s="358">
        <v>45654</v>
      </c>
      <c r="AV36" s="358">
        <v>47187</v>
      </c>
      <c r="AW36" s="358">
        <v>49107</v>
      </c>
      <c r="AX36" s="358">
        <v>50496</v>
      </c>
      <c r="AY36" s="358">
        <v>42096</v>
      </c>
      <c r="AZ36" s="358">
        <v>53055</v>
      </c>
      <c r="BA36" s="358">
        <v>55502</v>
      </c>
      <c r="BB36" s="358">
        <v>58023</v>
      </c>
      <c r="BC36" s="358">
        <v>61106</v>
      </c>
      <c r="BD36" s="358">
        <v>63707</v>
      </c>
      <c r="BE36" s="358">
        <v>66116</v>
      </c>
      <c r="BF36" s="358">
        <v>69045</v>
      </c>
      <c r="BG36" s="358">
        <v>71157</v>
      </c>
      <c r="BH36" s="358">
        <v>72908</v>
      </c>
      <c r="BI36" s="358">
        <v>74863</v>
      </c>
      <c r="BJ36" s="358">
        <v>80523</v>
      </c>
      <c r="BK36" s="358">
        <v>82632</v>
      </c>
      <c r="BL36" s="358">
        <v>84000</v>
      </c>
      <c r="BM36" s="358">
        <v>85323</v>
      </c>
      <c r="BN36" s="358">
        <v>86675</v>
      </c>
      <c r="BO36" s="358">
        <v>88069</v>
      </c>
      <c r="BP36" s="358">
        <v>89344</v>
      </c>
      <c r="BQ36" s="358">
        <v>89454</v>
      </c>
      <c r="BR36" s="358">
        <v>90762</v>
      </c>
      <c r="BS36" s="358">
        <v>92333</v>
      </c>
      <c r="BT36" s="358">
        <v>93320</v>
      </c>
      <c r="BU36" s="358">
        <v>94270</v>
      </c>
      <c r="BV36" s="358">
        <v>91983</v>
      </c>
      <c r="BW36" s="358">
        <v>92784</v>
      </c>
      <c r="BX36" s="358">
        <v>93225</v>
      </c>
      <c r="BY36" s="358">
        <v>93927</v>
      </c>
      <c r="BZ36" s="358">
        <v>94343</v>
      </c>
      <c r="CA36" s="358">
        <v>95065</v>
      </c>
      <c r="CB36" s="358">
        <v>95987</v>
      </c>
      <c r="CC36" s="358">
        <v>96893</v>
      </c>
      <c r="CD36" s="358">
        <v>98230</v>
      </c>
      <c r="CE36" s="358">
        <v>99442</v>
      </c>
      <c r="CF36" s="358">
        <v>100903</v>
      </c>
      <c r="CG36" s="358">
        <v>103222</v>
      </c>
      <c r="CH36" s="358">
        <v>104163</v>
      </c>
      <c r="CI36" s="358">
        <v>106756</v>
      </c>
      <c r="CJ36" s="358">
        <v>109299</v>
      </c>
      <c r="CK36" s="358">
        <v>111975</v>
      </c>
      <c r="CL36" s="358">
        <v>114463</v>
      </c>
      <c r="CM36" s="358">
        <v>116495</v>
      </c>
      <c r="CN36" s="358">
        <v>119172</v>
      </c>
      <c r="CO36" s="358">
        <v>122063</v>
      </c>
      <c r="CP36" s="358">
        <v>125100</v>
      </c>
      <c r="CQ36" s="358">
        <v>128200</v>
      </c>
      <c r="CR36" s="358">
        <v>131390</v>
      </c>
      <c r="CS36" s="358">
        <v>135333</v>
      </c>
      <c r="CT36" s="358">
        <v>137440</v>
      </c>
      <c r="CU36" s="358">
        <v>142419</v>
      </c>
      <c r="CV36" s="358">
        <v>150371</v>
      </c>
      <c r="CW36" s="358">
        <v>158238</v>
      </c>
      <c r="CX36" s="358">
        <v>161648</v>
      </c>
      <c r="CY36" s="358">
        <v>173183</v>
      </c>
      <c r="CZ36" s="358">
        <v>185545</v>
      </c>
      <c r="DA36" s="358">
        <v>198389</v>
      </c>
      <c r="DB36" s="358">
        <v>211786</v>
      </c>
      <c r="DC36" s="358">
        <v>223233</v>
      </c>
      <c r="DD36" s="358">
        <v>234247</v>
      </c>
      <c r="DE36" s="358">
        <v>248702</v>
      </c>
      <c r="DF36" s="358">
        <v>263601</v>
      </c>
      <c r="DG36" s="358">
        <v>278363</v>
      </c>
      <c r="DH36" s="358">
        <v>292158</v>
      </c>
      <c r="DI36" s="358">
        <v>302545</v>
      </c>
      <c r="DJ36" s="358">
        <v>313958</v>
      </c>
      <c r="DK36" s="358">
        <v>327389</v>
      </c>
      <c r="DL36" s="358">
        <v>343440</v>
      </c>
      <c r="DM36" s="358">
        <v>358370</v>
      </c>
      <c r="DN36" s="358">
        <v>372139</v>
      </c>
      <c r="DO36" s="358">
        <v>392841</v>
      </c>
      <c r="DP36" s="358">
        <v>412109</v>
      </c>
      <c r="DQ36" s="358">
        <v>432840</v>
      </c>
      <c r="DR36" s="358">
        <v>455889</v>
      </c>
      <c r="DS36" s="358">
        <v>476026</v>
      </c>
      <c r="DT36" s="358">
        <v>497330</v>
      </c>
      <c r="DU36" s="358">
        <v>476141</v>
      </c>
      <c r="DV36" s="359">
        <v>492999</v>
      </c>
      <c r="DW36" s="359">
        <v>507654</v>
      </c>
      <c r="DX36" s="359">
        <v>520624</v>
      </c>
      <c r="DY36" s="359">
        <v>531461</v>
      </c>
      <c r="DZ36" s="359">
        <v>541851</v>
      </c>
      <c r="EA36" s="360">
        <v>551695</v>
      </c>
      <c r="EB36" s="360">
        <v>558313</v>
      </c>
      <c r="EC36" s="360" t="s">
        <v>87</v>
      </c>
      <c r="ED36" s="360">
        <v>572182</v>
      </c>
      <c r="EE36" s="360">
        <v>581415</v>
      </c>
      <c r="EF36" s="360">
        <v>591034</v>
      </c>
      <c r="EG36" s="360">
        <v>600541</v>
      </c>
      <c r="EH36" s="360">
        <v>609295</v>
      </c>
      <c r="EI36" s="360">
        <v>619358</v>
      </c>
      <c r="EJ36" s="360">
        <v>636107</v>
      </c>
      <c r="EK36" s="360">
        <v>664603</v>
      </c>
      <c r="EL36" s="360">
        <v>696514</v>
      </c>
      <c r="EM36" s="360">
        <v>724093</v>
      </c>
      <c r="EN36" s="360">
        <v>752095</v>
      </c>
      <c r="EO36" s="360">
        <v>786318</v>
      </c>
      <c r="EP36" s="360">
        <v>845169</v>
      </c>
      <c r="EQ36" s="360">
        <v>896330</v>
      </c>
      <c r="ER36" s="360">
        <v>949850</v>
      </c>
      <c r="ES36" s="360">
        <v>1006547</v>
      </c>
      <c r="ET36" s="360">
        <v>1035092</v>
      </c>
      <c r="EU36" s="360">
        <v>1072990</v>
      </c>
      <c r="EV36" s="360" t="s">
        <v>447</v>
      </c>
      <c r="EW36" s="360">
        <v>1130058</v>
      </c>
      <c r="EX36" s="360">
        <v>1152019</v>
      </c>
      <c r="EY36" s="360">
        <v>1171416</v>
      </c>
      <c r="EZ36" s="360">
        <v>1172771</v>
      </c>
      <c r="FA36" s="360">
        <v>1201181</v>
      </c>
      <c r="FB36" s="360">
        <v>1211123</v>
      </c>
      <c r="FC36" s="360">
        <v>1213399</v>
      </c>
      <c r="FD36" s="360">
        <v>1213807</v>
      </c>
      <c r="FE36" s="360">
        <v>1247338</v>
      </c>
      <c r="FF36" s="360">
        <v>1275413</v>
      </c>
      <c r="FG36" s="360">
        <v>1298767</v>
      </c>
      <c r="FH36" s="360">
        <v>1324915</v>
      </c>
      <c r="FI36" s="360">
        <v>1344655</v>
      </c>
      <c r="FJ36" s="360">
        <v>1359609</v>
      </c>
      <c r="FK36" s="360">
        <v>1358668</v>
      </c>
      <c r="FL36" s="360">
        <v>1375846</v>
      </c>
      <c r="FM36" s="360">
        <v>1443685</v>
      </c>
      <c r="FN36" s="360">
        <v>1464804</v>
      </c>
      <c r="FO36" s="360">
        <v>1470448</v>
      </c>
      <c r="FP36" s="533">
        <v>1479805</v>
      </c>
      <c r="FQ36" s="533">
        <v>1503720</v>
      </c>
      <c r="FR36" s="533">
        <v>1524634</v>
      </c>
      <c r="FS36" s="533">
        <v>1558647</v>
      </c>
      <c r="FT36" s="533">
        <v>1597402</v>
      </c>
      <c r="FU36" s="533">
        <v>1635257</v>
      </c>
      <c r="FV36" s="533">
        <v>1668145</v>
      </c>
      <c r="FW36" s="533">
        <v>1707290</v>
      </c>
      <c r="FX36" s="533">
        <v>1735366</v>
      </c>
      <c r="FY36" s="533">
        <v>1814127</v>
      </c>
      <c r="FZ36" s="533">
        <v>1827392</v>
      </c>
      <c r="GA36" s="533">
        <v>1862785</v>
      </c>
      <c r="GB36" s="533">
        <v>1900778</v>
      </c>
      <c r="GC36" s="533">
        <v>1935177</v>
      </c>
      <c r="GD36" s="533">
        <v>1974879</v>
      </c>
      <c r="GE36" s="533">
        <v>2009378</v>
      </c>
      <c r="GF36" s="533">
        <v>2039876</v>
      </c>
      <c r="GG36" s="533">
        <v>2069559</v>
      </c>
      <c r="GH36" s="533">
        <v>2090126</v>
      </c>
      <c r="GI36" s="533">
        <v>2102313</v>
      </c>
      <c r="GJ36" s="533">
        <v>2109570</v>
      </c>
      <c r="GK36" s="533">
        <v>2129196</v>
      </c>
      <c r="GL36" s="533">
        <v>2096907</v>
      </c>
      <c r="GM36" s="533">
        <v>2121791</v>
      </c>
      <c r="GN36" s="533">
        <v>2141535</v>
      </c>
      <c r="GO36" s="533">
        <v>2177265</v>
      </c>
      <c r="GP36" s="533">
        <v>2210657</v>
      </c>
      <c r="GQ36" s="533">
        <v>2246777</v>
      </c>
      <c r="GR36" s="533">
        <v>2292783</v>
      </c>
      <c r="GS36" s="533">
        <v>2373706</v>
      </c>
      <c r="GT36" s="533">
        <v>2403490</v>
      </c>
      <c r="GU36" s="533">
        <v>2427088</v>
      </c>
      <c r="GV36" s="533">
        <v>2443675</v>
      </c>
      <c r="GW36" s="533">
        <v>2479455</v>
      </c>
      <c r="GX36" s="533">
        <v>2524954</v>
      </c>
      <c r="GY36" s="533">
        <v>2538897</v>
      </c>
    </row>
    <row r="37" spans="1:275" ht="13">
      <c r="A37" s="96" t="s">
        <v>453</v>
      </c>
      <c r="B37" s="239">
        <v>1.09704</v>
      </c>
      <c r="C37" s="239">
        <v>1.13419</v>
      </c>
      <c r="D37" s="239">
        <v>1.1857500000000001</v>
      </c>
      <c r="E37" s="239">
        <v>1.21652</v>
      </c>
      <c r="F37" s="239">
        <v>1.2634100000000001</v>
      </c>
      <c r="G37" s="239">
        <v>1.30162</v>
      </c>
      <c r="H37" s="239">
        <v>1.2851300000000001</v>
      </c>
      <c r="I37" s="239">
        <v>1.3264200000000002</v>
      </c>
      <c r="J37" s="239">
        <v>1.3667199999999999</v>
      </c>
      <c r="K37" s="239">
        <v>1.3727199999999999</v>
      </c>
      <c r="L37" s="239">
        <v>1.3854200000000001</v>
      </c>
      <c r="M37" s="239">
        <v>1.43085</v>
      </c>
      <c r="N37" s="239">
        <v>1.42119</v>
      </c>
      <c r="O37" s="239">
        <v>1.48298</v>
      </c>
      <c r="P37" s="239">
        <v>1.56871</v>
      </c>
      <c r="Q37" s="239">
        <v>1.61595</v>
      </c>
      <c r="R37" s="239">
        <v>1.6920299999999999</v>
      </c>
      <c r="S37" s="239">
        <v>1.6938499999999999</v>
      </c>
      <c r="T37" s="239">
        <v>1.77979</v>
      </c>
      <c r="U37" s="239">
        <v>1.8305100000000001</v>
      </c>
      <c r="V37" s="239">
        <v>1.92693</v>
      </c>
      <c r="W37" s="239">
        <v>2.1328899999999997</v>
      </c>
      <c r="X37" s="239">
        <v>2.3053699999999999</v>
      </c>
      <c r="Y37" s="239">
        <v>2.4600900000000001</v>
      </c>
      <c r="Z37" s="239">
        <v>2.50631</v>
      </c>
      <c r="AA37" s="239">
        <v>2.5970999999999997</v>
      </c>
      <c r="AB37" s="239">
        <v>2.69936</v>
      </c>
      <c r="AC37" s="239">
        <v>2.7682699999999998</v>
      </c>
      <c r="AD37" s="239">
        <v>2.8387600000000002</v>
      </c>
      <c r="AE37" s="239">
        <v>2.9349000000000003</v>
      </c>
      <c r="AF37" s="239">
        <v>2.9421200000000001</v>
      </c>
      <c r="AG37" s="239">
        <v>3.0072399999999999</v>
      </c>
      <c r="AH37" s="239">
        <v>3.0848299999999997</v>
      </c>
      <c r="AI37" s="239">
        <v>3.0791399999999998</v>
      </c>
      <c r="AJ37" s="239">
        <v>3.1520000000000001</v>
      </c>
      <c r="AK37" s="239">
        <v>3.2683800000000001</v>
      </c>
      <c r="AL37" s="239">
        <v>3.2480799999999999</v>
      </c>
      <c r="AM37" s="239">
        <v>3.3550858930699996</v>
      </c>
      <c r="AN37" s="239">
        <v>3.4775999999999998</v>
      </c>
      <c r="AO37" s="239">
        <v>3.6208943912599993</v>
      </c>
      <c r="AP37" s="239">
        <v>3.7603400150100006</v>
      </c>
      <c r="AQ37" s="239">
        <v>3.9050124338199992</v>
      </c>
      <c r="AR37" s="239">
        <v>3.9084783133999994</v>
      </c>
      <c r="AS37" s="239">
        <v>3.96750325989</v>
      </c>
      <c r="AT37" s="239">
        <v>4.0934664018699998</v>
      </c>
      <c r="AU37" s="239">
        <v>4.2488164040200012</v>
      </c>
      <c r="AV37" s="239">
        <v>4.4377955876499984</v>
      </c>
      <c r="AW37" s="239">
        <v>4.6531400000000005</v>
      </c>
      <c r="AX37" s="239">
        <v>4.7785299999999999</v>
      </c>
      <c r="AY37" s="239">
        <v>4.7785299999999999</v>
      </c>
      <c r="AZ37" s="239">
        <v>5.0082299999999993</v>
      </c>
      <c r="BA37" s="239">
        <v>5.1715400000000002</v>
      </c>
      <c r="BB37" s="239">
        <v>5.3875625571299999</v>
      </c>
      <c r="BC37" s="239">
        <v>5.6128500000000008</v>
      </c>
      <c r="BD37" s="239">
        <v>5.8380946406800804</v>
      </c>
      <c r="BE37" s="239">
        <v>6.0319170551200001</v>
      </c>
      <c r="BF37" s="239">
        <v>6.46524975398005</v>
      </c>
      <c r="BG37" s="239">
        <v>6.6940088059900296</v>
      </c>
      <c r="BH37" s="239">
        <v>6.9280770185799998</v>
      </c>
      <c r="BI37" s="239">
        <v>7.2267200000000003</v>
      </c>
      <c r="BJ37" s="239">
        <v>7.6046612330499999</v>
      </c>
      <c r="BK37" s="239">
        <v>7.8933462049300003</v>
      </c>
      <c r="BL37" s="239">
        <v>8.1132512116799997</v>
      </c>
      <c r="BM37" s="239">
        <v>8.5306557213199987</v>
      </c>
      <c r="BN37" s="239">
        <v>8.8033325287700013</v>
      </c>
      <c r="BO37" s="239">
        <v>8.9404796286500012</v>
      </c>
      <c r="BP37" s="239">
        <v>9.2191090518500012</v>
      </c>
      <c r="BQ37" s="239">
        <v>9.2498044616000001</v>
      </c>
      <c r="BR37" s="239">
        <v>9.4670517464300001</v>
      </c>
      <c r="BS37" s="239">
        <v>9.8836625516700014</v>
      </c>
      <c r="BT37" s="239">
        <v>9.9316689880100011</v>
      </c>
      <c r="BU37" s="239">
        <v>10.1966507684</v>
      </c>
      <c r="BV37" s="239">
        <v>9.8842353659899995</v>
      </c>
      <c r="BW37" s="239">
        <v>9.7771419491399989</v>
      </c>
      <c r="BX37" s="239">
        <v>9.7340312944199994</v>
      </c>
      <c r="BY37" s="239">
        <v>9.8372544755100009</v>
      </c>
      <c r="BZ37" s="239">
        <v>9.6648589706100019</v>
      </c>
      <c r="CA37" s="239">
        <v>9.5224162804500008</v>
      </c>
      <c r="CB37" s="239">
        <v>9.5946549858699992</v>
      </c>
      <c r="CC37" s="239">
        <v>9.5736426077800001</v>
      </c>
      <c r="CD37" s="239">
        <v>9.7989213489199987</v>
      </c>
      <c r="CE37" s="239">
        <v>9.9753827548299991</v>
      </c>
      <c r="CF37" s="239">
        <v>9.8999972337199988</v>
      </c>
      <c r="CG37" s="239">
        <v>10.271278394929999</v>
      </c>
      <c r="CH37" s="239">
        <v>10.114064740889997</v>
      </c>
      <c r="CI37" s="239">
        <v>10.7995221384</v>
      </c>
      <c r="CJ37" s="239">
        <v>11.112805660389997</v>
      </c>
      <c r="CK37" s="239">
        <v>11.60088771667</v>
      </c>
      <c r="CL37" s="239">
        <v>12.222076629</v>
      </c>
      <c r="CM37" s="239">
        <v>12.51390238844</v>
      </c>
      <c r="CN37" s="239">
        <v>12.87696608898</v>
      </c>
      <c r="CO37" s="239">
        <v>13.433144513549999</v>
      </c>
      <c r="CP37" s="239">
        <v>13.30733184777</v>
      </c>
      <c r="CQ37" s="239">
        <v>13.678648409019999</v>
      </c>
      <c r="CR37" s="239">
        <v>14.173869317259999</v>
      </c>
      <c r="CS37" s="239">
        <v>14.32049280038</v>
      </c>
      <c r="CT37" s="239">
        <v>14.63744204156</v>
      </c>
      <c r="CU37" s="239">
        <v>14.889856175719999</v>
      </c>
      <c r="CV37" s="239">
        <v>15.51670208366</v>
      </c>
      <c r="CW37" s="239">
        <v>16.64879503877</v>
      </c>
      <c r="CX37" s="239">
        <v>16.425399529260002</v>
      </c>
      <c r="CY37" s="239">
        <v>17.477856904979998</v>
      </c>
      <c r="CZ37" s="239">
        <v>18.406581460879998</v>
      </c>
      <c r="DA37" s="239">
        <v>19.014725726270001</v>
      </c>
      <c r="DB37" s="239">
        <v>20.105020112999998</v>
      </c>
      <c r="DC37" s="239">
        <v>21.311541823999999</v>
      </c>
      <c r="DD37" s="239">
        <v>22.266248345640001</v>
      </c>
      <c r="DE37" s="239">
        <v>23.78540064781</v>
      </c>
      <c r="DF37" s="239">
        <v>25.157908906759999</v>
      </c>
      <c r="DG37" s="239">
        <v>26.595320223080002</v>
      </c>
      <c r="DH37" s="239">
        <v>28.88436607105</v>
      </c>
      <c r="DI37" s="239">
        <v>30.40361068408</v>
      </c>
      <c r="DJ37" s="239">
        <v>31.569292763109999</v>
      </c>
      <c r="DK37" s="239">
        <v>32.822786924820001</v>
      </c>
      <c r="DL37" s="239">
        <v>34.398287320320001</v>
      </c>
      <c r="DM37" s="239">
        <v>35.676901043000001</v>
      </c>
      <c r="DN37" s="239">
        <v>37.136694682139996</v>
      </c>
      <c r="DO37" s="239">
        <v>38.610408389349999</v>
      </c>
      <c r="DP37" s="239">
        <v>39.627673866230005</v>
      </c>
      <c r="DQ37" s="239">
        <v>40.868850396629995</v>
      </c>
      <c r="DR37" s="239">
        <v>42.05326623725</v>
      </c>
      <c r="DS37" s="239">
        <v>44.106539718000001</v>
      </c>
      <c r="DT37" s="239">
        <v>44.859002200909998</v>
      </c>
      <c r="DU37" s="239">
        <v>45.452690064389998</v>
      </c>
      <c r="DV37" s="239">
        <v>46.133636479779994</v>
      </c>
      <c r="DW37" s="239">
        <v>47.110396813999998</v>
      </c>
      <c r="DX37" s="239">
        <v>48.769449507440001</v>
      </c>
      <c r="DY37" s="239">
        <v>49.299896891549999</v>
      </c>
      <c r="DZ37" s="239">
        <v>49.60770472123</v>
      </c>
      <c r="EA37" s="239">
        <v>49.388249867509998</v>
      </c>
      <c r="EB37" s="239">
        <v>49.152818223740006</v>
      </c>
      <c r="EC37" s="239">
        <v>49.477223268039999</v>
      </c>
      <c r="ED37" s="239">
        <v>49.201616332750007</v>
      </c>
      <c r="EE37" s="239">
        <v>49.125930925009996</v>
      </c>
      <c r="EF37" s="239">
        <v>49.33117597551</v>
      </c>
      <c r="EG37" s="239">
        <v>49.426000000000002</v>
      </c>
      <c r="EH37" s="239">
        <v>48.311999999999998</v>
      </c>
      <c r="EI37" s="239">
        <v>48.305999999999997</v>
      </c>
      <c r="EJ37" s="239">
        <v>50.091000000000001</v>
      </c>
      <c r="EK37" s="239">
        <v>50.292999999999999</v>
      </c>
      <c r="EL37" s="239">
        <v>51.366</v>
      </c>
      <c r="EM37" s="239">
        <v>53.773000000000003</v>
      </c>
      <c r="EN37" s="239">
        <v>54.485999999999997</v>
      </c>
      <c r="EO37" s="239">
        <v>55.981999999999999</v>
      </c>
      <c r="EP37" s="239">
        <v>58.72</v>
      </c>
      <c r="EQ37" s="239">
        <v>59.732999999999997</v>
      </c>
      <c r="ER37" s="239">
        <v>61.204000000000001</v>
      </c>
      <c r="ES37" s="239">
        <v>62.957000000000001</v>
      </c>
      <c r="ET37" s="239">
        <v>60.579000000000001</v>
      </c>
      <c r="EU37" s="239">
        <v>63.470999999999997</v>
      </c>
      <c r="EV37" s="239">
        <v>64.631</v>
      </c>
      <c r="EW37" s="239">
        <v>64.256</v>
      </c>
      <c r="EX37" s="239">
        <v>66.087999999999994</v>
      </c>
      <c r="EY37" s="239">
        <v>68.227000000000004</v>
      </c>
      <c r="EZ37" s="239">
        <v>66.643000000000001</v>
      </c>
      <c r="FA37" s="239">
        <v>66.864000000000004</v>
      </c>
      <c r="FB37" s="239">
        <v>66.561999999999998</v>
      </c>
      <c r="FC37" s="239">
        <v>65.751999999999995</v>
      </c>
      <c r="FD37" s="239">
        <v>61.973999999999997</v>
      </c>
      <c r="FE37" s="239">
        <v>64.408000000000001</v>
      </c>
      <c r="FF37" s="239">
        <v>66.251999999999995</v>
      </c>
      <c r="FG37" s="239">
        <v>67.320999999999998</v>
      </c>
      <c r="FH37" s="239">
        <v>69.508456975990001</v>
      </c>
      <c r="FI37" s="239">
        <v>67.369800040209995</v>
      </c>
      <c r="FJ37" s="239">
        <v>65.789654525629999</v>
      </c>
      <c r="FK37" s="239">
        <v>65.455547416339996</v>
      </c>
      <c r="FL37" s="239">
        <v>66.463595539229999</v>
      </c>
      <c r="FM37" s="239">
        <v>69.211187002559996</v>
      </c>
      <c r="FN37" s="239">
        <v>67.888660380769991</v>
      </c>
      <c r="FO37" s="239">
        <v>67.035155620219996</v>
      </c>
      <c r="FP37" s="550">
        <v>65.386586086669993</v>
      </c>
      <c r="FQ37" s="550">
        <v>66.960087423389993</v>
      </c>
      <c r="FR37" s="550">
        <v>67.400526462309998</v>
      </c>
      <c r="FS37" s="550">
        <v>68.514391658760005</v>
      </c>
      <c r="FT37" s="550">
        <v>69.415796688610001</v>
      </c>
      <c r="FU37" s="550">
        <v>69.708186133040002</v>
      </c>
      <c r="FV37" s="550">
        <v>70.682074039710002</v>
      </c>
      <c r="FW37" s="550">
        <v>69.896282338649996</v>
      </c>
      <c r="FX37" s="550">
        <v>74.041068924859999</v>
      </c>
      <c r="FY37" s="550">
        <v>76.739244746419999</v>
      </c>
      <c r="FZ37" s="550">
        <v>76.964941794430004</v>
      </c>
      <c r="GA37" s="550">
        <v>79.150292571349993</v>
      </c>
      <c r="GB37" s="550">
        <v>83.169900154390007</v>
      </c>
      <c r="GC37" s="550">
        <v>84.867332389270004</v>
      </c>
      <c r="GD37" s="550">
        <v>86.97245561519</v>
      </c>
      <c r="GE37" s="550">
        <v>88.759260237939998</v>
      </c>
      <c r="GF37" s="550">
        <v>90.027370929249997</v>
      </c>
      <c r="GG37" s="550">
        <v>93.03251670697</v>
      </c>
      <c r="GH37" s="550">
        <v>95.519423353830007</v>
      </c>
      <c r="GI37" s="550">
        <v>96.885000000000005</v>
      </c>
      <c r="GJ37" s="550">
        <v>97.502701158320008</v>
      </c>
      <c r="GK37" s="550">
        <v>99.556150817119999</v>
      </c>
      <c r="GL37" s="550">
        <v>99.173520865550003</v>
      </c>
      <c r="GM37" s="550">
        <v>101.83317340033</v>
      </c>
      <c r="GN37" s="550">
        <v>105.28646665269</v>
      </c>
      <c r="GO37" s="550">
        <v>108.66863316295</v>
      </c>
      <c r="GP37" s="550">
        <v>113.15237432219</v>
      </c>
      <c r="GQ37" s="550">
        <v>116.54478861801999</v>
      </c>
      <c r="GR37" s="550">
        <v>118.82758782088</v>
      </c>
      <c r="GS37" s="550">
        <v>120.04364153559</v>
      </c>
      <c r="GT37" s="550">
        <v>120.12092251078001</v>
      </c>
      <c r="GU37" s="550">
        <v>121.22185411424</v>
      </c>
      <c r="GV37" s="550">
        <v>123.56935838974999</v>
      </c>
      <c r="GW37" s="550">
        <v>126.82838267528</v>
      </c>
      <c r="GX37" s="550">
        <f>127.85280621499</f>
        <v>127.85280621499</v>
      </c>
      <c r="GY37" s="550">
        <v>128.864337318</v>
      </c>
    </row>
    <row r="38" spans="1:275" ht="13">
      <c r="A38" s="240"/>
      <c r="B38" s="423"/>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423"/>
      <c r="AG38" s="423"/>
      <c r="AH38" s="423"/>
      <c r="AI38" s="423"/>
      <c r="AJ38" s="423"/>
      <c r="AK38" s="423"/>
      <c r="AL38" s="423"/>
      <c r="AM38" s="423"/>
      <c r="AN38" s="423"/>
      <c r="AO38" s="423"/>
      <c r="AP38" s="423"/>
      <c r="AQ38" s="423"/>
      <c r="AR38" s="423"/>
      <c r="AS38" s="423"/>
      <c r="AT38" s="423"/>
      <c r="AU38" s="423"/>
      <c r="AV38" s="423"/>
      <c r="AW38" s="423"/>
      <c r="AX38" s="423"/>
      <c r="AY38" s="423"/>
      <c r="AZ38" s="423"/>
      <c r="BA38" s="423"/>
      <c r="BB38" s="423"/>
      <c r="BC38" s="423"/>
      <c r="BD38" s="423"/>
      <c r="BE38" s="423"/>
      <c r="BF38" s="423"/>
      <c r="BG38" s="423"/>
      <c r="BH38" s="423"/>
      <c r="BI38" s="423"/>
      <c r="BJ38" s="423"/>
      <c r="BK38" s="423"/>
      <c r="BL38" s="423"/>
      <c r="BM38" s="423"/>
      <c r="BN38" s="423"/>
      <c r="BO38" s="423"/>
      <c r="BP38" s="423"/>
      <c r="BQ38" s="423"/>
      <c r="BR38" s="423"/>
      <c r="BS38" s="423"/>
      <c r="BT38" s="423"/>
      <c r="BU38" s="423"/>
      <c r="BV38" s="423"/>
      <c r="BW38" s="423"/>
      <c r="BX38" s="423"/>
      <c r="BY38" s="423"/>
      <c r="BZ38" s="423"/>
      <c r="CA38" s="423"/>
      <c r="CB38" s="423"/>
      <c r="CC38" s="423"/>
      <c r="CD38" s="423"/>
      <c r="CE38" s="423"/>
      <c r="CF38" s="423"/>
      <c r="CG38" s="423"/>
      <c r="CH38" s="423"/>
      <c r="CI38" s="423"/>
      <c r="CJ38" s="423"/>
      <c r="CK38" s="423"/>
      <c r="CL38" s="423"/>
      <c r="CM38" s="423"/>
      <c r="CN38" s="423"/>
      <c r="CO38" s="423"/>
      <c r="CP38" s="423"/>
      <c r="CQ38" s="423"/>
      <c r="CR38" s="423"/>
      <c r="CS38" s="423"/>
      <c r="CT38" s="423"/>
      <c r="CU38" s="423"/>
      <c r="CV38" s="423"/>
      <c r="CW38" s="423"/>
      <c r="CX38" s="423"/>
      <c r="CY38" s="423"/>
      <c r="CZ38" s="423"/>
      <c r="DA38" s="423"/>
      <c r="DB38" s="423"/>
      <c r="DC38" s="423"/>
      <c r="DD38" s="423"/>
      <c r="DE38" s="423"/>
      <c r="DF38" s="423"/>
      <c r="DG38" s="423"/>
      <c r="DH38" s="423"/>
      <c r="DI38" s="423"/>
      <c r="DJ38" s="423"/>
      <c r="DK38" s="423"/>
      <c r="DL38" s="423"/>
      <c r="DM38" s="423"/>
      <c r="DN38" s="423"/>
      <c r="DO38" s="423"/>
      <c r="DP38" s="423"/>
      <c r="DQ38" s="423"/>
      <c r="DR38" s="423"/>
      <c r="DS38" s="423"/>
      <c r="DT38" s="423"/>
      <c r="DU38" s="423"/>
      <c r="DV38" s="423"/>
      <c r="DW38" s="423"/>
      <c r="DX38" s="423"/>
      <c r="DY38" s="423"/>
      <c r="DZ38" s="423"/>
      <c r="EA38" s="423"/>
      <c r="EB38" s="423"/>
      <c r="EC38" s="423"/>
      <c r="ED38" s="423"/>
      <c r="EE38" s="423"/>
      <c r="EF38" s="423"/>
      <c r="EG38" s="423"/>
      <c r="EH38" s="423"/>
      <c r="EI38" s="423"/>
      <c r="EJ38" s="423"/>
      <c r="EK38" s="423"/>
      <c r="EL38" s="423"/>
      <c r="EM38" s="423"/>
      <c r="EN38" s="423"/>
      <c r="EO38" s="423"/>
      <c r="EP38" s="423"/>
      <c r="EQ38" s="423"/>
      <c r="ER38" s="423"/>
      <c r="ES38" s="423"/>
      <c r="ET38" s="423"/>
      <c r="EU38" s="423"/>
      <c r="EV38" s="423"/>
      <c r="EW38" s="423"/>
      <c r="EX38" s="423"/>
      <c r="FR38" s="76"/>
      <c r="FS38" s="76"/>
      <c r="FT38" s="76"/>
      <c r="FU38" s="76"/>
      <c r="FV38" s="76"/>
      <c r="FW38" s="76"/>
      <c r="FX38" s="76"/>
      <c r="FY38" s="76"/>
      <c r="FZ38" s="76"/>
      <c r="GA38" s="76"/>
      <c r="GB38" s="76"/>
      <c r="GC38" s="76"/>
      <c r="GD38" s="76"/>
      <c r="GE38" s="76"/>
      <c r="GF38" s="76"/>
      <c r="GG38" s="76"/>
      <c r="GH38" s="76"/>
      <c r="GI38" s="76"/>
      <c r="GJ38" s="76"/>
      <c r="GK38" s="76"/>
      <c r="GL38" s="76"/>
      <c r="GM38" s="76"/>
      <c r="GN38" s="76"/>
      <c r="GO38" s="76"/>
      <c r="GP38" s="76"/>
      <c r="GQ38" s="76"/>
      <c r="GR38" s="76"/>
      <c r="GS38" s="76"/>
      <c r="GT38" s="76"/>
      <c r="GU38" s="76"/>
      <c r="GV38" s="76"/>
      <c r="GW38" s="76"/>
      <c r="GX38" s="76"/>
      <c r="GY38" s="76"/>
    </row>
    <row r="39" spans="1:275" s="344" customFormat="1" ht="13">
      <c r="A39" s="25"/>
      <c r="B39" s="348"/>
      <c r="C39" s="348"/>
      <c r="D39" s="348"/>
      <c r="E39" s="348"/>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48"/>
      <c r="AG39" s="348"/>
      <c r="AH39" s="348"/>
      <c r="AI39" s="348"/>
      <c r="AJ39" s="348"/>
      <c r="AK39" s="348"/>
      <c r="AL39" s="348"/>
      <c r="AM39" s="348"/>
      <c r="AN39" s="348"/>
      <c r="AO39" s="348"/>
      <c r="AP39" s="348"/>
      <c r="AQ39" s="348"/>
      <c r="AR39" s="348"/>
      <c r="AS39" s="348"/>
      <c r="AT39" s="348"/>
      <c r="AU39" s="348"/>
      <c r="AV39" s="348"/>
      <c r="AW39" s="348"/>
      <c r="AX39" s="348"/>
      <c r="AY39" s="348"/>
      <c r="AZ39" s="348"/>
      <c r="BA39" s="348"/>
      <c r="BB39" s="348"/>
      <c r="BC39" s="348"/>
      <c r="BD39" s="348"/>
      <c r="BE39" s="348"/>
      <c r="BF39" s="348"/>
      <c r="BG39" s="348"/>
      <c r="BH39" s="348"/>
      <c r="BI39" s="348"/>
      <c r="BJ39" s="348"/>
      <c r="BK39" s="348"/>
      <c r="BL39" s="348"/>
      <c r="BM39" s="348"/>
      <c r="BN39" s="348"/>
      <c r="BO39" s="348"/>
      <c r="BP39" s="348"/>
      <c r="BQ39" s="348"/>
      <c r="BR39" s="348"/>
      <c r="BS39" s="348"/>
      <c r="BT39" s="348"/>
      <c r="BU39" s="348"/>
      <c r="BV39" s="348"/>
      <c r="BW39" s="348"/>
      <c r="BX39" s="348"/>
      <c r="BY39" s="348"/>
      <c r="BZ39" s="348"/>
      <c r="CA39" s="348"/>
      <c r="CB39" s="348"/>
      <c r="CC39" s="348"/>
      <c r="CD39" s="348"/>
      <c r="CE39" s="348"/>
      <c r="CF39" s="348"/>
      <c r="CG39" s="348"/>
      <c r="CH39" s="348"/>
      <c r="CI39" s="348"/>
      <c r="CJ39" s="348"/>
      <c r="CK39" s="348"/>
      <c r="CL39" s="348"/>
      <c r="CM39" s="348"/>
      <c r="CN39" s="348"/>
      <c r="CO39" s="348"/>
      <c r="CP39" s="348"/>
      <c r="CQ39" s="348"/>
      <c r="CR39" s="348"/>
      <c r="CS39" s="348"/>
      <c r="CT39" s="348"/>
      <c r="CU39" s="348"/>
      <c r="CV39" s="348"/>
      <c r="CW39" s="348"/>
      <c r="CX39" s="348"/>
      <c r="CY39" s="348"/>
      <c r="CZ39" s="348"/>
      <c r="DA39" s="348"/>
      <c r="DB39" s="348"/>
      <c r="DC39" s="348"/>
      <c r="DD39" s="348"/>
      <c r="DE39" s="348"/>
      <c r="DF39" s="348"/>
      <c r="DG39" s="348"/>
      <c r="DH39" s="348"/>
      <c r="DI39" s="348"/>
      <c r="DJ39" s="348"/>
      <c r="DK39" s="348"/>
      <c r="DL39" s="348"/>
      <c r="DM39" s="348"/>
      <c r="DN39" s="348"/>
      <c r="DO39" s="348"/>
      <c r="DP39" s="348"/>
      <c r="DQ39" s="348"/>
      <c r="DR39" s="348"/>
      <c r="DS39" s="348"/>
      <c r="DT39" s="348"/>
      <c r="DU39" s="348"/>
      <c r="DV39" s="348"/>
      <c r="DW39" s="348"/>
      <c r="DX39" s="348"/>
      <c r="DY39" s="348"/>
      <c r="DZ39" s="348"/>
      <c r="EA39" s="348"/>
      <c r="EB39" s="348"/>
      <c r="EC39" s="348"/>
      <c r="ED39" s="348"/>
      <c r="EE39" s="348"/>
      <c r="EF39" s="348"/>
      <c r="EG39" s="348"/>
      <c r="EH39" s="348"/>
      <c r="EI39" s="348"/>
      <c r="EJ39" s="348"/>
      <c r="EK39" s="348"/>
      <c r="EL39" s="348"/>
      <c r="EM39" s="348"/>
      <c r="EN39" s="348"/>
      <c r="EO39" s="348"/>
      <c r="EP39" s="348"/>
      <c r="EQ39" s="348"/>
      <c r="ER39" s="348"/>
      <c r="ES39" s="348"/>
      <c r="ET39" s="348"/>
      <c r="EU39" s="348"/>
      <c r="EV39" s="348"/>
      <c r="EW39" s="348"/>
      <c r="EX39" s="348"/>
      <c r="EY39" s="348"/>
      <c r="EZ39" s="348"/>
      <c r="FA39" s="348"/>
      <c r="FB39" s="348"/>
      <c r="FC39" s="348"/>
      <c r="FD39" s="348"/>
      <c r="FE39" s="348"/>
      <c r="FF39" s="348"/>
      <c r="FG39" s="348"/>
      <c r="FH39" s="348"/>
      <c r="FI39" s="348"/>
      <c r="FJ39" s="348"/>
      <c r="FK39" s="348"/>
      <c r="FL39" s="348"/>
      <c r="FM39" s="348"/>
      <c r="FN39" s="348"/>
      <c r="FO39" s="348"/>
      <c r="FP39" s="348"/>
      <c r="FQ39" s="348"/>
      <c r="FR39" s="348"/>
      <c r="FS39" s="348"/>
      <c r="FT39" s="348"/>
      <c r="FU39" s="348"/>
      <c r="FV39" s="348"/>
      <c r="FW39" s="348"/>
      <c r="FX39" s="348"/>
      <c r="FY39" s="348"/>
      <c r="FZ39" s="348"/>
      <c r="GA39" s="348"/>
      <c r="GB39" s="348"/>
      <c r="GC39" s="348"/>
      <c r="GD39" s="348"/>
      <c r="GE39" s="348"/>
      <c r="GF39" s="348"/>
      <c r="GG39" s="348"/>
      <c r="GH39" s="348"/>
      <c r="GI39" s="348"/>
      <c r="GJ39" s="348"/>
      <c r="GK39" s="348"/>
      <c r="GL39" s="348"/>
      <c r="GM39" s="348"/>
      <c r="GN39" s="348"/>
      <c r="GO39" s="348"/>
      <c r="GP39" s="348"/>
      <c r="GQ39" s="348"/>
      <c r="GR39" s="348"/>
      <c r="GS39" s="348"/>
      <c r="GT39" s="348"/>
      <c r="GU39" s="348"/>
      <c r="GV39" s="348"/>
      <c r="GW39" s="348"/>
      <c r="GX39" s="348"/>
      <c r="GY39" s="348"/>
      <c r="GZ39" s="348"/>
      <c r="HA39" s="348"/>
      <c r="HB39" s="348"/>
      <c r="HC39" s="348"/>
      <c r="HD39" s="348"/>
      <c r="HE39" s="348"/>
      <c r="HF39" s="348"/>
      <c r="HG39" s="348"/>
      <c r="HH39" s="348"/>
      <c r="HI39" s="348"/>
      <c r="HJ39" s="348"/>
      <c r="HK39" s="348"/>
      <c r="HL39" s="348"/>
      <c r="HM39" s="348"/>
      <c r="HN39" s="348"/>
      <c r="HO39" s="348"/>
      <c r="HP39" s="348"/>
      <c r="HQ39" s="348"/>
      <c r="HR39" s="348"/>
      <c r="HS39" s="348"/>
      <c r="HT39" s="348"/>
      <c r="HU39" s="348"/>
      <c r="JO39" s="345"/>
    </row>
    <row r="40" spans="1:275" s="76" customFormat="1" ht="13">
      <c r="A40" s="340"/>
      <c r="B40" s="343"/>
      <c r="C40" s="343"/>
      <c r="D40" s="343"/>
      <c r="E40" s="343"/>
      <c r="F40" s="343"/>
      <c r="G40" s="343"/>
      <c r="H40" s="343"/>
      <c r="I40" s="343"/>
      <c r="J40" s="343"/>
      <c r="K40" s="343"/>
      <c r="L40" s="343"/>
      <c r="M40" s="343"/>
      <c r="N40" s="343"/>
      <c r="O40" s="343"/>
      <c r="P40" s="343"/>
      <c r="Q40" s="343"/>
      <c r="R40" s="343"/>
      <c r="S40" s="343"/>
      <c r="T40" s="343"/>
      <c r="U40" s="343"/>
      <c r="V40" s="343"/>
      <c r="W40" s="343"/>
      <c r="X40" s="343"/>
      <c r="Y40" s="343"/>
      <c r="Z40" s="343"/>
      <c r="AA40" s="343"/>
      <c r="AB40" s="343"/>
      <c r="AC40" s="343"/>
      <c r="AD40" s="343"/>
      <c r="AE40" s="343"/>
      <c r="AF40" s="343"/>
      <c r="AG40" s="343"/>
      <c r="AH40" s="343"/>
      <c r="AI40" s="343"/>
      <c r="AJ40" s="343"/>
      <c r="AK40" s="343"/>
      <c r="AL40" s="343"/>
      <c r="AM40" s="343"/>
      <c r="AN40" s="343"/>
      <c r="AO40" s="343"/>
      <c r="AP40" s="343"/>
      <c r="AQ40" s="343"/>
      <c r="AR40" s="343"/>
      <c r="AS40" s="343"/>
      <c r="AT40" s="343"/>
      <c r="AU40" s="343"/>
      <c r="AV40" s="343"/>
      <c r="AW40" s="343"/>
      <c r="AX40" s="343"/>
      <c r="AY40" s="343"/>
      <c r="AZ40" s="343"/>
      <c r="BA40" s="343"/>
      <c r="BB40" s="343"/>
      <c r="BC40" s="343"/>
      <c r="BD40" s="343"/>
      <c r="BE40" s="343"/>
      <c r="BF40" s="343"/>
      <c r="BG40" s="343"/>
      <c r="BH40" s="343"/>
      <c r="BI40" s="343"/>
      <c r="BJ40" s="343"/>
      <c r="BK40" s="343"/>
      <c r="BL40" s="343"/>
      <c r="BM40" s="343"/>
      <c r="BN40" s="343"/>
      <c r="BO40" s="343"/>
      <c r="BP40" s="343"/>
      <c r="BQ40" s="343"/>
      <c r="BR40" s="343"/>
      <c r="BS40" s="343"/>
      <c r="BT40" s="343"/>
      <c r="BU40" s="343"/>
      <c r="BV40" s="343"/>
      <c r="BW40" s="343"/>
      <c r="BX40" s="343"/>
      <c r="BY40" s="343"/>
      <c r="BZ40" s="343"/>
      <c r="CA40" s="343"/>
      <c r="CB40" s="343"/>
      <c r="CC40" s="343"/>
      <c r="CD40" s="343"/>
      <c r="CE40" s="343"/>
      <c r="CF40" s="343"/>
      <c r="CG40" s="343"/>
      <c r="CH40" s="343"/>
      <c r="CI40" s="343"/>
      <c r="CJ40" s="343"/>
      <c r="CK40" s="343"/>
      <c r="CL40" s="343"/>
      <c r="CM40" s="343"/>
      <c r="CN40" s="343"/>
      <c r="CO40" s="343"/>
      <c r="CP40" s="343"/>
      <c r="CQ40" s="343"/>
      <c r="CR40" s="343"/>
      <c r="CS40" s="343"/>
      <c r="CT40" s="343"/>
      <c r="CU40" s="343"/>
      <c r="CV40" s="343"/>
      <c r="CW40" s="343"/>
      <c r="CX40" s="343"/>
      <c r="CY40" s="343"/>
      <c r="CZ40" s="343"/>
      <c r="DA40" s="343"/>
      <c r="DB40" s="343"/>
      <c r="DC40" s="343"/>
      <c r="DD40" s="343"/>
      <c r="DE40" s="343"/>
      <c r="DF40" s="343"/>
      <c r="DG40" s="343"/>
      <c r="DH40" s="343"/>
      <c r="DI40" s="343"/>
      <c r="DJ40" s="343"/>
      <c r="DK40" s="343"/>
      <c r="DL40" s="343"/>
      <c r="DM40" s="343"/>
      <c r="DN40" s="343"/>
      <c r="DO40" s="343"/>
      <c r="DP40" s="343"/>
      <c r="DQ40" s="343"/>
      <c r="DR40" s="343"/>
      <c r="DS40" s="343"/>
      <c r="DT40" s="343"/>
      <c r="DU40" s="343"/>
      <c r="DV40" s="343"/>
      <c r="DW40" s="343"/>
      <c r="DX40" s="343"/>
      <c r="DY40" s="343"/>
      <c r="DZ40" s="343"/>
      <c r="EA40" s="343"/>
      <c r="EB40" s="343"/>
      <c r="EC40" s="343"/>
      <c r="ED40" s="343"/>
      <c r="EE40" s="343"/>
      <c r="EF40" s="343"/>
      <c r="EG40" s="343"/>
      <c r="EH40" s="343"/>
      <c r="EI40" s="343"/>
      <c r="EJ40" s="343"/>
      <c r="EK40" s="343"/>
      <c r="EL40" s="343"/>
      <c r="EM40" s="343"/>
      <c r="EN40" s="343"/>
      <c r="EO40" s="343"/>
      <c r="EP40" s="343"/>
      <c r="EQ40" s="343"/>
      <c r="ER40" s="343"/>
      <c r="ES40" s="343"/>
      <c r="ET40" s="343"/>
      <c r="EU40" s="343"/>
      <c r="EV40" s="343"/>
      <c r="EW40" s="343"/>
      <c r="EX40" s="343"/>
      <c r="EY40" s="343"/>
      <c r="EZ40" s="343"/>
      <c r="FA40" s="343"/>
      <c r="FB40" s="343"/>
      <c r="FC40" s="343"/>
      <c r="FD40" s="343"/>
      <c r="FE40" s="343"/>
      <c r="FF40" s="343"/>
      <c r="FG40" s="343"/>
      <c r="FH40" s="343"/>
      <c r="FI40" s="343"/>
      <c r="FJ40" s="343"/>
      <c r="FK40" s="343"/>
      <c r="FL40" s="343"/>
      <c r="FM40" s="343"/>
      <c r="FN40" s="343"/>
      <c r="FO40" s="343"/>
      <c r="FP40" s="343"/>
      <c r="FQ40" s="343"/>
      <c r="FR40" s="343"/>
      <c r="FS40" s="343"/>
      <c r="FT40" s="343"/>
      <c r="FU40" s="343"/>
      <c r="FV40" s="343"/>
      <c r="FW40" s="343"/>
      <c r="FX40" s="343"/>
      <c r="FY40" s="343"/>
      <c r="FZ40" s="343"/>
      <c r="GA40" s="343"/>
      <c r="GB40" s="343"/>
      <c r="GC40" s="343"/>
      <c r="GD40" s="343"/>
      <c r="GE40" s="343"/>
      <c r="GF40" s="343"/>
      <c r="GG40" s="343"/>
      <c r="GH40" s="343"/>
      <c r="GI40" s="343"/>
      <c r="GJ40" s="343"/>
      <c r="GK40" s="343"/>
      <c r="GL40" s="343"/>
      <c r="GM40" s="343"/>
      <c r="GN40" s="343"/>
      <c r="GO40" s="343"/>
      <c r="GP40" s="343"/>
      <c r="GQ40" s="343"/>
      <c r="GR40" s="343"/>
      <c r="GS40" s="343"/>
      <c r="GT40" s="343"/>
      <c r="GU40" s="343"/>
      <c r="GV40" s="343"/>
      <c r="GW40" s="343"/>
      <c r="GX40" s="343"/>
      <c r="GY40" s="343"/>
      <c r="GZ40" s="343"/>
      <c r="HA40" s="343"/>
      <c r="HB40" s="343"/>
      <c r="HC40" s="343"/>
      <c r="HD40" s="343"/>
      <c r="HE40" s="343"/>
      <c r="HF40" s="343"/>
      <c r="HG40" s="343"/>
      <c r="HH40" s="343"/>
      <c r="HI40" s="343"/>
      <c r="HJ40" s="343"/>
      <c r="HK40" s="343"/>
      <c r="HL40" s="343"/>
      <c r="HM40" s="343"/>
      <c r="HN40" s="343"/>
      <c r="HO40" s="343"/>
      <c r="HP40" s="343"/>
      <c r="HQ40" s="343"/>
      <c r="HR40" s="343"/>
      <c r="HS40" s="343"/>
      <c r="HT40" s="343"/>
      <c r="HU40" s="343"/>
      <c r="JO40" s="112"/>
    </row>
    <row r="41" spans="1:275" ht="18.5">
      <c r="A41" s="592" t="s">
        <v>520</v>
      </c>
    </row>
    <row r="42" spans="1:275" ht="13">
      <c r="B42" s="302"/>
      <c r="C42" s="302"/>
      <c r="D42" s="302"/>
      <c r="E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c r="AS42" s="302"/>
      <c r="AT42" s="302"/>
      <c r="AU42" s="302"/>
      <c r="AV42" s="302"/>
      <c r="AW42" s="302"/>
      <c r="AX42" s="302"/>
      <c r="AY42" s="302"/>
      <c r="AZ42" s="302"/>
      <c r="BA42" s="302"/>
      <c r="BB42" s="302"/>
      <c r="BC42" s="302"/>
      <c r="BD42" s="302"/>
      <c r="BE42" s="302"/>
      <c r="BF42" s="302"/>
      <c r="BG42" s="302"/>
      <c r="BH42" s="302"/>
      <c r="BI42" s="302"/>
      <c r="BJ42" s="302"/>
      <c r="BK42" s="302"/>
      <c r="BL42" s="302"/>
      <c r="BM42" s="302"/>
      <c r="BN42" s="302"/>
      <c r="BO42" s="302"/>
      <c r="BP42" s="302"/>
      <c r="BQ42" s="302"/>
      <c r="BR42" s="302"/>
      <c r="BS42" s="302"/>
      <c r="BT42" s="302"/>
      <c r="BU42" s="302"/>
      <c r="BV42" s="302"/>
      <c r="BW42" s="302"/>
      <c r="BX42" s="302"/>
      <c r="BY42" s="302"/>
      <c r="BZ42" s="302"/>
      <c r="CA42" s="302"/>
      <c r="CB42" s="302"/>
      <c r="CC42" s="302"/>
      <c r="CD42" s="302"/>
      <c r="CE42" s="302"/>
      <c r="CF42" s="302"/>
      <c r="CG42" s="302"/>
      <c r="CH42" s="302"/>
      <c r="CI42" s="302"/>
      <c r="CJ42" s="302"/>
      <c r="CK42" s="302"/>
      <c r="CL42" s="302"/>
      <c r="CM42" s="302"/>
      <c r="CN42" s="302"/>
      <c r="CO42" s="302"/>
      <c r="CP42" s="302"/>
      <c r="CQ42" s="302"/>
      <c r="CR42" s="302"/>
      <c r="CS42" s="302"/>
      <c r="CT42" s="302"/>
      <c r="CU42" s="302"/>
      <c r="CV42" s="302"/>
      <c r="CW42" s="302"/>
      <c r="CX42" s="302"/>
      <c r="CY42" s="302"/>
      <c r="CZ42" s="302"/>
      <c r="DA42" s="302"/>
      <c r="DB42" s="302"/>
      <c r="DC42" s="302"/>
      <c r="DD42" s="302"/>
      <c r="DE42" s="302"/>
      <c r="DF42" s="302"/>
      <c r="DG42" s="302"/>
      <c r="DH42" s="302"/>
      <c r="DI42" s="302"/>
      <c r="DJ42" s="302"/>
      <c r="DK42" s="302"/>
      <c r="DL42" s="302"/>
      <c r="DM42" s="302"/>
      <c r="DN42" s="302"/>
      <c r="DO42" s="302"/>
      <c r="DP42" s="302"/>
      <c r="DQ42" s="302"/>
      <c r="DR42" s="302"/>
      <c r="DS42" s="302"/>
      <c r="DT42" s="302"/>
      <c r="DU42" s="302"/>
      <c r="DV42" s="302"/>
      <c r="DW42" s="302"/>
      <c r="DX42" s="302"/>
      <c r="DY42" s="302"/>
      <c r="DZ42" s="302"/>
      <c r="EA42" s="303"/>
      <c r="EB42" s="303"/>
      <c r="EC42" s="303"/>
      <c r="ED42" s="303"/>
      <c r="EE42" s="303"/>
      <c r="EF42" s="303"/>
      <c r="EG42" s="303"/>
      <c r="EH42" s="303"/>
      <c r="EI42" s="303"/>
      <c r="EJ42" s="303"/>
      <c r="EK42" s="303"/>
      <c r="EL42" s="303"/>
      <c r="EM42" s="303"/>
      <c r="EN42" s="303"/>
      <c r="EO42" s="303"/>
      <c r="EP42" s="303"/>
      <c r="EQ42" s="303"/>
      <c r="ER42" s="303"/>
      <c r="ES42" s="303"/>
      <c r="ET42" s="303"/>
    </row>
    <row r="43" spans="1:275" ht="15.5">
      <c r="A43" s="411" t="s">
        <v>296</v>
      </c>
      <c r="EJ43" s="361"/>
      <c r="EU43" s="361"/>
      <c r="EV43" s="361"/>
      <c r="EW43" s="361"/>
    </row>
    <row r="44" spans="1:275" ht="13">
      <c r="A44" s="307" t="s">
        <v>285</v>
      </c>
      <c r="B44" s="225">
        <v>39083</v>
      </c>
      <c r="C44" s="225">
        <v>39114</v>
      </c>
      <c r="D44" s="225">
        <v>39142</v>
      </c>
      <c r="E44" s="225">
        <v>39173</v>
      </c>
      <c r="F44" s="225">
        <v>39203</v>
      </c>
      <c r="G44" s="225">
        <v>39234</v>
      </c>
      <c r="H44" s="225">
        <v>39264</v>
      </c>
      <c r="I44" s="225">
        <v>39295</v>
      </c>
      <c r="J44" s="225">
        <v>39326</v>
      </c>
      <c r="K44" s="225">
        <v>39356</v>
      </c>
      <c r="L44" s="225">
        <v>39387</v>
      </c>
      <c r="M44" s="225">
        <v>39417</v>
      </c>
      <c r="N44" s="225">
        <v>39448</v>
      </c>
      <c r="O44" s="225">
        <v>39479</v>
      </c>
      <c r="P44" s="225">
        <v>39508</v>
      </c>
      <c r="Q44" s="225">
        <v>39539</v>
      </c>
      <c r="R44" s="225">
        <v>39569</v>
      </c>
      <c r="S44" s="225">
        <v>39600</v>
      </c>
      <c r="T44" s="225">
        <v>39630</v>
      </c>
      <c r="U44" s="225">
        <v>39661</v>
      </c>
      <c r="V44" s="225">
        <v>39692</v>
      </c>
      <c r="W44" s="225">
        <v>39722</v>
      </c>
      <c r="X44" s="225">
        <v>39753</v>
      </c>
      <c r="Y44" s="225">
        <v>39783</v>
      </c>
      <c r="Z44" s="225">
        <v>39814</v>
      </c>
      <c r="AA44" s="225">
        <v>39845</v>
      </c>
      <c r="AB44" s="225">
        <v>39873</v>
      </c>
      <c r="AC44" s="225">
        <v>39904</v>
      </c>
      <c r="AD44" s="225">
        <v>39934</v>
      </c>
      <c r="AE44" s="225">
        <v>39965</v>
      </c>
      <c r="AF44" s="225">
        <v>39995</v>
      </c>
      <c r="AG44" s="225">
        <v>40026</v>
      </c>
      <c r="AH44" s="225">
        <v>40057</v>
      </c>
      <c r="AI44" s="225">
        <v>40087</v>
      </c>
      <c r="AJ44" s="225">
        <v>40118</v>
      </c>
      <c r="AK44" s="225">
        <v>40148</v>
      </c>
      <c r="AL44" s="225">
        <v>40179</v>
      </c>
      <c r="AM44" s="225">
        <v>40210</v>
      </c>
      <c r="AN44" s="225">
        <v>40238</v>
      </c>
      <c r="AO44" s="225">
        <v>40269</v>
      </c>
      <c r="AP44" s="225">
        <v>40299</v>
      </c>
      <c r="AQ44" s="225">
        <v>40330</v>
      </c>
      <c r="AR44" s="225">
        <v>40360</v>
      </c>
      <c r="AS44" s="225">
        <v>40391</v>
      </c>
      <c r="AT44" s="225">
        <v>40422</v>
      </c>
      <c r="AU44" s="225">
        <v>40452</v>
      </c>
      <c r="AV44" s="225">
        <v>40483</v>
      </c>
      <c r="AW44" s="225">
        <v>40513</v>
      </c>
      <c r="AX44" s="225">
        <v>40544</v>
      </c>
      <c r="AY44" s="225">
        <v>40575</v>
      </c>
      <c r="AZ44" s="225">
        <v>40603</v>
      </c>
      <c r="BA44" s="225">
        <v>40634</v>
      </c>
      <c r="BB44" s="225">
        <v>40664</v>
      </c>
      <c r="BC44" s="225">
        <v>40695</v>
      </c>
      <c r="BD44" s="225">
        <v>40725</v>
      </c>
      <c r="BE44" s="225">
        <v>40756</v>
      </c>
      <c r="BF44" s="225">
        <v>40787</v>
      </c>
      <c r="BG44" s="225">
        <v>40817</v>
      </c>
      <c r="BH44" s="225">
        <v>40848</v>
      </c>
      <c r="BI44" s="225">
        <v>40878</v>
      </c>
      <c r="BJ44" s="225">
        <v>40909</v>
      </c>
      <c r="BK44" s="225">
        <v>40940</v>
      </c>
      <c r="BL44" s="225">
        <v>40969</v>
      </c>
      <c r="BM44" s="225">
        <v>41000</v>
      </c>
      <c r="BN44" s="225">
        <v>41030</v>
      </c>
      <c r="BO44" s="225">
        <v>41061</v>
      </c>
      <c r="BP44" s="225">
        <v>41091</v>
      </c>
      <c r="BQ44" s="225">
        <v>41122</v>
      </c>
      <c r="BR44" s="225">
        <v>41153</v>
      </c>
      <c r="BS44" s="225">
        <v>41183</v>
      </c>
      <c r="BT44" s="225">
        <v>41214</v>
      </c>
      <c r="BU44" s="225">
        <v>41244</v>
      </c>
      <c r="BV44" s="225">
        <v>41275</v>
      </c>
      <c r="BW44" s="225">
        <v>41306</v>
      </c>
      <c r="BX44" s="225">
        <v>41334</v>
      </c>
      <c r="BY44" s="225">
        <v>41365</v>
      </c>
      <c r="BZ44" s="225">
        <v>41395</v>
      </c>
      <c r="CA44" s="225">
        <v>41426</v>
      </c>
      <c r="CB44" s="225">
        <v>41456</v>
      </c>
      <c r="CC44" s="225">
        <v>41487</v>
      </c>
      <c r="CD44" s="225">
        <v>41518</v>
      </c>
      <c r="CE44" s="225">
        <v>41548</v>
      </c>
      <c r="CF44" s="225">
        <v>41579</v>
      </c>
      <c r="CG44" s="225">
        <v>41609</v>
      </c>
      <c r="CH44" s="225">
        <v>41640</v>
      </c>
      <c r="CI44" s="225">
        <v>41671</v>
      </c>
      <c r="CJ44" s="225">
        <v>41699</v>
      </c>
      <c r="CK44" s="225">
        <v>41730</v>
      </c>
      <c r="CL44" s="225">
        <v>41760</v>
      </c>
      <c r="CM44" s="225">
        <v>41791</v>
      </c>
      <c r="CN44" s="225">
        <v>41821</v>
      </c>
      <c r="CO44" s="225">
        <v>41852</v>
      </c>
      <c r="CP44" s="225">
        <v>41883</v>
      </c>
      <c r="CQ44" s="225">
        <v>41913</v>
      </c>
      <c r="CR44" s="225">
        <v>41944</v>
      </c>
      <c r="CS44" s="225">
        <v>41974</v>
      </c>
      <c r="CT44" s="225">
        <v>42005</v>
      </c>
      <c r="CU44" s="225">
        <v>42036</v>
      </c>
      <c r="CV44" s="225">
        <v>42064</v>
      </c>
      <c r="CW44" s="225">
        <v>42095</v>
      </c>
      <c r="CX44" s="225">
        <v>42125</v>
      </c>
      <c r="CY44" s="225">
        <v>42156</v>
      </c>
      <c r="CZ44" s="225">
        <v>42186</v>
      </c>
      <c r="DA44" s="225">
        <v>42217</v>
      </c>
      <c r="DB44" s="225">
        <v>42248</v>
      </c>
      <c r="DC44" s="225">
        <v>42278</v>
      </c>
      <c r="DD44" s="225">
        <v>42309</v>
      </c>
      <c r="DE44" s="225">
        <v>42339</v>
      </c>
      <c r="DF44" s="225">
        <v>42370</v>
      </c>
      <c r="DG44" s="225">
        <v>42401</v>
      </c>
      <c r="DH44" s="225">
        <v>42430</v>
      </c>
      <c r="DI44" s="225">
        <v>42461</v>
      </c>
      <c r="DJ44" s="225">
        <v>42491</v>
      </c>
      <c r="DK44" s="225">
        <v>42522</v>
      </c>
      <c r="DL44" s="225">
        <v>42552</v>
      </c>
      <c r="DM44" s="225">
        <v>42583</v>
      </c>
      <c r="DN44" s="225">
        <v>42614</v>
      </c>
      <c r="DO44" s="225">
        <v>42644</v>
      </c>
      <c r="DP44" s="225">
        <v>42675</v>
      </c>
      <c r="DQ44" s="225">
        <v>42705</v>
      </c>
      <c r="DR44" s="225">
        <v>42736</v>
      </c>
      <c r="DS44" s="225">
        <v>42767</v>
      </c>
      <c r="DT44" s="225">
        <v>42795</v>
      </c>
      <c r="DU44" s="225">
        <v>42826</v>
      </c>
      <c r="DV44" s="225">
        <v>42856</v>
      </c>
      <c r="DW44" s="225">
        <v>42887</v>
      </c>
      <c r="DX44" s="225">
        <v>42917</v>
      </c>
      <c r="DY44" s="225">
        <v>42948</v>
      </c>
      <c r="DZ44" s="225">
        <v>42979</v>
      </c>
      <c r="EA44" s="225">
        <v>43009</v>
      </c>
      <c r="EB44" s="225">
        <v>43040</v>
      </c>
      <c r="EC44" s="225">
        <v>43070</v>
      </c>
      <c r="ED44" s="225">
        <v>43101</v>
      </c>
      <c r="EE44" s="225">
        <v>43132</v>
      </c>
      <c r="EF44" s="225">
        <v>43160</v>
      </c>
      <c r="EG44" s="225">
        <v>43191</v>
      </c>
      <c r="EH44" s="225">
        <v>43221</v>
      </c>
      <c r="EI44" s="225">
        <v>43252</v>
      </c>
      <c r="EJ44" s="225">
        <v>43282</v>
      </c>
      <c r="EK44" s="225">
        <v>43313</v>
      </c>
      <c r="EL44" s="225">
        <v>43344</v>
      </c>
      <c r="EM44" s="225">
        <v>43374</v>
      </c>
      <c r="EN44" s="225">
        <v>43405</v>
      </c>
      <c r="EO44" s="225">
        <v>43435</v>
      </c>
      <c r="EP44" s="225">
        <v>43466</v>
      </c>
      <c r="EQ44" s="225">
        <v>43497</v>
      </c>
      <c r="ER44" s="225">
        <v>43525</v>
      </c>
      <c r="ES44" s="225">
        <v>43556</v>
      </c>
      <c r="ET44" s="225">
        <v>43586</v>
      </c>
      <c r="EU44" s="225">
        <v>43617</v>
      </c>
      <c r="EV44" s="225">
        <v>43647</v>
      </c>
      <c r="EW44" s="225">
        <v>43678</v>
      </c>
      <c r="EX44" s="225">
        <v>43709</v>
      </c>
      <c r="EY44" s="225">
        <v>43739</v>
      </c>
      <c r="EZ44" s="225">
        <v>43770</v>
      </c>
      <c r="FA44" s="225">
        <v>43800</v>
      </c>
      <c r="FB44" s="225">
        <v>43831</v>
      </c>
      <c r="FC44" s="225">
        <v>43862</v>
      </c>
      <c r="FD44" s="225">
        <v>43891</v>
      </c>
      <c r="FE44" s="225">
        <v>43922</v>
      </c>
      <c r="FF44" s="225">
        <v>43952</v>
      </c>
      <c r="FG44" s="225">
        <v>43983</v>
      </c>
      <c r="FH44" s="225">
        <v>44013</v>
      </c>
      <c r="FI44" s="225">
        <v>44044</v>
      </c>
      <c r="FJ44" s="225">
        <v>44075</v>
      </c>
      <c r="FK44" s="225">
        <v>44105</v>
      </c>
      <c r="FL44" s="225">
        <v>44136</v>
      </c>
      <c r="FM44" s="225">
        <v>44166</v>
      </c>
      <c r="FN44" s="225">
        <v>44197</v>
      </c>
      <c r="FO44" s="225">
        <v>44228</v>
      </c>
      <c r="FP44" s="225">
        <v>44256</v>
      </c>
      <c r="FQ44" s="225">
        <v>44287</v>
      </c>
      <c r="FR44" s="225">
        <v>44317</v>
      </c>
      <c r="FS44" s="225">
        <v>44348</v>
      </c>
      <c r="FT44" s="225">
        <v>44378</v>
      </c>
      <c r="FU44" s="225">
        <v>44409</v>
      </c>
      <c r="FV44" s="225">
        <v>44440</v>
      </c>
      <c r="FW44" s="225">
        <v>44470</v>
      </c>
      <c r="FX44" s="225">
        <v>44501</v>
      </c>
      <c r="FY44" s="225">
        <v>44531</v>
      </c>
      <c r="FZ44" s="225">
        <v>44562</v>
      </c>
      <c r="GA44" s="225">
        <v>44593</v>
      </c>
      <c r="GB44" s="225">
        <v>44621</v>
      </c>
      <c r="GC44" s="225">
        <v>44652</v>
      </c>
      <c r="GD44" s="225">
        <v>44682</v>
      </c>
      <c r="GE44" s="225">
        <v>44713</v>
      </c>
      <c r="GF44" s="225">
        <v>44743</v>
      </c>
      <c r="GG44" s="225">
        <v>44774</v>
      </c>
      <c r="GH44" s="225">
        <v>44805</v>
      </c>
      <c r="GI44" s="225">
        <v>44835</v>
      </c>
      <c r="GJ44" s="225">
        <v>44866</v>
      </c>
      <c r="GK44" s="225">
        <v>44896</v>
      </c>
      <c r="GL44" s="225">
        <v>44927</v>
      </c>
      <c r="GM44" s="225">
        <v>44958</v>
      </c>
      <c r="GN44" s="225">
        <v>44986</v>
      </c>
      <c r="GO44" s="225">
        <f t="shared" ref="GO44:GY44" si="2">GO$11</f>
        <v>45017</v>
      </c>
      <c r="GP44" s="225">
        <f t="shared" si="2"/>
        <v>45047</v>
      </c>
      <c r="GQ44" s="225">
        <f t="shared" si="2"/>
        <v>45078</v>
      </c>
      <c r="GR44" s="225">
        <f t="shared" si="2"/>
        <v>45108</v>
      </c>
      <c r="GS44" s="225">
        <f t="shared" si="2"/>
        <v>45139</v>
      </c>
      <c r="GT44" s="225">
        <f t="shared" si="2"/>
        <v>45170</v>
      </c>
      <c r="GU44" s="225">
        <f t="shared" si="2"/>
        <v>45200</v>
      </c>
      <c r="GV44" s="225">
        <f t="shared" si="2"/>
        <v>45231</v>
      </c>
      <c r="GW44" s="225">
        <f t="shared" si="2"/>
        <v>45261</v>
      </c>
      <c r="GX44" s="225">
        <f t="shared" si="2"/>
        <v>45292</v>
      </c>
      <c r="GY44" s="225">
        <f t="shared" si="2"/>
        <v>45323</v>
      </c>
    </row>
    <row r="45" spans="1:275" ht="13">
      <c r="A45" s="304" t="s">
        <v>331</v>
      </c>
      <c r="B45" s="239">
        <v>17.486000000000001</v>
      </c>
      <c r="C45" s="239">
        <v>16.309000000000001</v>
      </c>
      <c r="D45" s="239">
        <v>20.981000000000002</v>
      </c>
      <c r="E45" s="239">
        <v>17.742000000000001</v>
      </c>
      <c r="F45" s="239">
        <v>17.271000000000001</v>
      </c>
      <c r="G45" s="239">
        <v>16.302</v>
      </c>
      <c r="H45" s="239">
        <v>17.747</v>
      </c>
      <c r="I45" s="239">
        <v>22.22</v>
      </c>
      <c r="J45" s="239">
        <v>18.305</v>
      </c>
      <c r="K45" s="239">
        <v>20.163</v>
      </c>
      <c r="L45" s="239">
        <v>17.785</v>
      </c>
      <c r="M45" s="239">
        <v>20.506</v>
      </c>
      <c r="N45" s="239">
        <v>25.86</v>
      </c>
      <c r="O45" s="239">
        <v>25.524000000000001</v>
      </c>
      <c r="P45" s="239">
        <v>30.803000000000001</v>
      </c>
      <c r="Q45" s="239">
        <v>27.754999999999999</v>
      </c>
      <c r="R45" s="239">
        <v>30.504999999999999</v>
      </c>
      <c r="S45" s="239">
        <v>32.081000000000003</v>
      </c>
      <c r="T45" s="239">
        <v>33.741999999999997</v>
      </c>
      <c r="U45" s="239">
        <v>37.975000000000001</v>
      </c>
      <c r="V45" s="239">
        <v>47.539000000000001</v>
      </c>
      <c r="W45" s="239">
        <v>34.44</v>
      </c>
      <c r="X45" s="239">
        <v>30.846</v>
      </c>
      <c r="Y45" s="239">
        <v>34.637</v>
      </c>
      <c r="Z45" s="239">
        <v>29.553999999999998</v>
      </c>
      <c r="AA45" s="239">
        <v>28.59</v>
      </c>
      <c r="AB45" s="239">
        <v>31.988</v>
      </c>
      <c r="AC45" s="239">
        <v>23.48</v>
      </c>
      <c r="AD45" s="239">
        <v>24.768999999999998</v>
      </c>
      <c r="AE45" s="239">
        <v>29.481999999999999</v>
      </c>
      <c r="AF45" s="239">
        <v>23.638000000000002</v>
      </c>
      <c r="AG45" s="239">
        <v>20.855</v>
      </c>
      <c r="AH45" s="239">
        <v>22.016999999999999</v>
      </c>
      <c r="AI45" s="239">
        <v>22.282</v>
      </c>
      <c r="AJ45" s="239">
        <v>20.231999999999999</v>
      </c>
      <c r="AK45" s="239">
        <v>24.068000000000001</v>
      </c>
      <c r="AL45" s="239">
        <v>15.092000000000001</v>
      </c>
      <c r="AM45" s="239">
        <v>14.682</v>
      </c>
      <c r="AN45" s="239">
        <v>16.779</v>
      </c>
      <c r="AO45" s="239">
        <v>17.28</v>
      </c>
      <c r="AP45" s="239">
        <v>18.141999999999999</v>
      </c>
      <c r="AQ45" s="239">
        <v>13.829000000000001</v>
      </c>
      <c r="AR45" s="239">
        <v>13.757999999999999</v>
      </c>
      <c r="AS45" s="239">
        <v>16.004999999999999</v>
      </c>
      <c r="AT45" s="239">
        <v>15.567</v>
      </c>
      <c r="AU45" s="239">
        <v>13.555</v>
      </c>
      <c r="AV45" s="239">
        <v>14.958</v>
      </c>
      <c r="AW45" s="239">
        <v>17.463000000000001</v>
      </c>
      <c r="AX45" s="239">
        <v>12.481</v>
      </c>
      <c r="AY45" s="239">
        <v>17.943999999999999</v>
      </c>
      <c r="AZ45" s="239">
        <v>17.234999999999999</v>
      </c>
      <c r="BA45" s="239">
        <v>17.898</v>
      </c>
      <c r="BB45" s="239">
        <v>20.913</v>
      </c>
      <c r="BC45" s="239">
        <v>21.239000000000001</v>
      </c>
      <c r="BD45" s="239"/>
      <c r="BE45" s="239"/>
      <c r="BF45" s="239"/>
      <c r="BG45" s="239"/>
      <c r="BH45" s="239"/>
      <c r="BI45" s="239"/>
      <c r="BJ45" s="239"/>
      <c r="BK45" s="239"/>
      <c r="BL45" s="239"/>
      <c r="BM45" s="239"/>
      <c r="BN45" s="239"/>
      <c r="BO45" s="239"/>
      <c r="BP45" s="239"/>
      <c r="BQ45" s="239"/>
      <c r="BR45" s="239"/>
      <c r="BS45" s="239"/>
      <c r="BT45" s="239"/>
      <c r="BU45" s="239"/>
      <c r="BV45" s="239"/>
      <c r="BW45" s="239"/>
      <c r="BX45" s="239"/>
      <c r="BY45" s="239"/>
      <c r="BZ45" s="239"/>
      <c r="CA45" s="239"/>
      <c r="CB45" s="239"/>
      <c r="CC45" s="239"/>
      <c r="CD45" s="239"/>
      <c r="CE45" s="239"/>
      <c r="CF45" s="239"/>
      <c r="CG45" s="239"/>
      <c r="CH45" s="239"/>
      <c r="CI45" s="239"/>
      <c r="CJ45" s="239"/>
      <c r="CK45" s="239"/>
      <c r="CL45" s="239"/>
      <c r="CM45" s="239"/>
      <c r="CN45" s="239"/>
      <c r="CO45" s="239"/>
      <c r="CP45" s="239"/>
      <c r="CQ45" s="239"/>
      <c r="CR45" s="239"/>
      <c r="CS45" s="239"/>
      <c r="CT45" s="239"/>
      <c r="CU45" s="239"/>
      <c r="CV45" s="239"/>
      <c r="CW45" s="239"/>
      <c r="CX45" s="239"/>
      <c r="CY45" s="239"/>
      <c r="CZ45" s="239"/>
      <c r="DA45" s="239"/>
      <c r="DB45" s="239"/>
      <c r="DC45" s="239"/>
      <c r="DD45" s="239"/>
      <c r="DE45" s="239"/>
      <c r="DF45" s="239"/>
      <c r="DG45" s="239"/>
      <c r="DH45" s="239"/>
      <c r="DI45" s="239"/>
      <c r="DJ45" s="239"/>
      <c r="DK45" s="239"/>
      <c r="DL45" s="239"/>
      <c r="DM45" s="239"/>
      <c r="DN45" s="239"/>
      <c r="DO45" s="239"/>
      <c r="DP45" s="239"/>
      <c r="DQ45" s="239"/>
      <c r="DR45" s="239"/>
      <c r="DS45" s="239"/>
      <c r="DT45" s="239"/>
      <c r="DU45" s="239"/>
      <c r="DV45" s="305"/>
      <c r="DW45" s="305"/>
      <c r="DX45" s="305"/>
      <c r="DY45" s="305"/>
      <c r="DZ45" s="305"/>
      <c r="EA45" s="306"/>
      <c r="EB45" s="306"/>
      <c r="EC45" s="306"/>
      <c r="ED45" s="306"/>
      <c r="EE45" s="306"/>
      <c r="EF45" s="306"/>
      <c r="EG45" s="306"/>
      <c r="EH45" s="306"/>
      <c r="EI45" s="306"/>
      <c r="EJ45" s="306"/>
      <c r="EK45" s="306"/>
      <c r="EL45" s="306"/>
      <c r="EM45" s="306"/>
      <c r="EN45" s="306"/>
      <c r="EO45" s="306"/>
      <c r="EP45" s="306"/>
      <c r="EQ45" s="306"/>
      <c r="ER45" s="306"/>
      <c r="ES45" s="306"/>
      <c r="ET45" s="306"/>
      <c r="EU45" s="250"/>
      <c r="EV45" s="250"/>
      <c r="EW45" s="250"/>
      <c r="EX45" s="250"/>
      <c r="EY45" s="250"/>
      <c r="EZ45" s="250"/>
      <c r="FA45" s="250"/>
      <c r="FB45" s="250"/>
      <c r="FC45" s="250"/>
      <c r="FD45" s="250"/>
    </row>
    <row r="46" spans="1:275" ht="13">
      <c r="A46" s="96" t="s">
        <v>424</v>
      </c>
      <c r="B46" s="239">
        <v>0</v>
      </c>
      <c r="C46" s="238">
        <v>0</v>
      </c>
      <c r="D46" s="238">
        <v>0</v>
      </c>
      <c r="E46" s="238">
        <v>0</v>
      </c>
      <c r="F46" s="238">
        <v>0</v>
      </c>
      <c r="G46" s="238">
        <v>0</v>
      </c>
      <c r="H46" s="238">
        <v>0</v>
      </c>
      <c r="I46" s="238">
        <v>0</v>
      </c>
      <c r="J46" s="238">
        <v>0</v>
      </c>
      <c r="K46" s="238">
        <v>0</v>
      </c>
      <c r="L46" s="238">
        <v>0</v>
      </c>
      <c r="M46" s="238">
        <v>0</v>
      </c>
      <c r="N46" s="238">
        <v>0</v>
      </c>
      <c r="O46" s="238">
        <v>0</v>
      </c>
      <c r="P46" s="238">
        <v>0</v>
      </c>
      <c r="Q46" s="238">
        <v>0</v>
      </c>
      <c r="R46" s="238">
        <v>0</v>
      </c>
      <c r="S46" s="238">
        <v>0</v>
      </c>
      <c r="T46" s="238">
        <v>0</v>
      </c>
      <c r="U46" s="238">
        <v>0</v>
      </c>
      <c r="V46" s="238">
        <v>0</v>
      </c>
      <c r="W46" s="238">
        <v>0</v>
      </c>
      <c r="X46" s="238">
        <v>0</v>
      </c>
      <c r="Y46" s="238">
        <v>0</v>
      </c>
      <c r="Z46" s="238">
        <v>0</v>
      </c>
      <c r="AA46" s="238">
        <v>0</v>
      </c>
      <c r="AB46" s="238">
        <v>0</v>
      </c>
      <c r="AC46" s="238">
        <v>0</v>
      </c>
      <c r="AD46" s="238">
        <v>0</v>
      </c>
      <c r="AE46" s="238">
        <v>0</v>
      </c>
      <c r="AF46" s="238">
        <v>0</v>
      </c>
      <c r="AG46" s="238">
        <v>0</v>
      </c>
      <c r="AH46" s="238">
        <v>0</v>
      </c>
      <c r="AI46" s="238">
        <v>0</v>
      </c>
      <c r="AJ46" s="238">
        <v>0</v>
      </c>
      <c r="AK46" s="238">
        <v>0</v>
      </c>
      <c r="AL46" s="238">
        <v>0</v>
      </c>
      <c r="AM46" s="238">
        <v>0</v>
      </c>
      <c r="AN46" s="238">
        <v>0</v>
      </c>
      <c r="AO46" s="238">
        <v>0</v>
      </c>
      <c r="AP46" s="238">
        <v>0</v>
      </c>
      <c r="AQ46" s="238">
        <v>0</v>
      </c>
      <c r="AR46" s="238">
        <v>0</v>
      </c>
      <c r="AS46" s="238">
        <v>0</v>
      </c>
      <c r="AT46" s="238">
        <v>0</v>
      </c>
      <c r="AU46" s="238">
        <v>0</v>
      </c>
      <c r="AV46" s="238">
        <v>0</v>
      </c>
      <c r="AW46" s="238">
        <v>0</v>
      </c>
      <c r="AX46" s="238">
        <v>0</v>
      </c>
      <c r="AY46" s="238">
        <v>0</v>
      </c>
      <c r="AZ46" s="238">
        <v>0</v>
      </c>
      <c r="BA46" s="238">
        <v>0</v>
      </c>
      <c r="BB46" s="238">
        <v>0</v>
      </c>
      <c r="BC46" s="238">
        <v>0</v>
      </c>
      <c r="BD46" s="238">
        <v>116.53073645605001</v>
      </c>
      <c r="BE46" s="238">
        <v>194.77948444270999</v>
      </c>
      <c r="BF46" s="238">
        <v>184.76068801214998</v>
      </c>
      <c r="BG46" s="238">
        <v>101.46562478242996</v>
      </c>
      <c r="BH46" s="238">
        <v>125.70903927116001</v>
      </c>
      <c r="BI46" s="238">
        <v>164.64288850397998</v>
      </c>
      <c r="BJ46" s="238">
        <v>94.865189693219989</v>
      </c>
      <c r="BK46" s="238">
        <v>97.508093181500016</v>
      </c>
      <c r="BL46" s="238">
        <v>130.58471123782996</v>
      </c>
      <c r="BM46" s="238">
        <v>175.68123635072004</v>
      </c>
      <c r="BN46" s="238">
        <v>248.74744754585996</v>
      </c>
      <c r="BO46" s="238">
        <v>137.46349158518004</v>
      </c>
      <c r="BP46" s="238">
        <v>194.92476047059995</v>
      </c>
      <c r="BQ46" s="238">
        <v>152.46201215244994</v>
      </c>
      <c r="BR46" s="238">
        <v>123.80718039930002</v>
      </c>
      <c r="BS46" s="238">
        <v>140.98512355984997</v>
      </c>
      <c r="BT46" s="238">
        <v>136.85205286245002</v>
      </c>
      <c r="BU46" s="238">
        <v>181.17027555469997</v>
      </c>
      <c r="BV46" s="238">
        <v>125.43620083135997</v>
      </c>
      <c r="BW46" s="238">
        <v>145.43896760981997</v>
      </c>
      <c r="BX46" s="238">
        <v>189.30223677380999</v>
      </c>
      <c r="BY46" s="238">
        <v>185.88015021541995</v>
      </c>
      <c r="BZ46" s="238">
        <v>418.81488418422009</v>
      </c>
      <c r="CA46" s="238">
        <v>405.92149268202002</v>
      </c>
      <c r="CB46" s="238">
        <v>222.68492425468992</v>
      </c>
      <c r="CC46" s="238">
        <v>241.84644778677998</v>
      </c>
      <c r="CD46" s="238">
        <v>214.60458848726998</v>
      </c>
      <c r="CE46" s="238">
        <v>249.19858999112998</v>
      </c>
      <c r="CF46" s="238">
        <v>247.94678392912004</v>
      </c>
      <c r="CG46" s="238">
        <v>392.54500388841996</v>
      </c>
      <c r="CH46" s="238">
        <v>491.67527099976007</v>
      </c>
      <c r="CI46" s="238">
        <v>230.95225611892005</v>
      </c>
      <c r="CJ46" s="238">
        <v>262.16886394764998</v>
      </c>
      <c r="CK46" s="238">
        <v>261.07166661386998</v>
      </c>
      <c r="CL46" s="238">
        <v>266.33492135433994</v>
      </c>
      <c r="CM46" s="238">
        <v>226.91826592894992</v>
      </c>
      <c r="CN46" s="238">
        <v>207.52065403443007</v>
      </c>
      <c r="CO46" s="238">
        <v>177.84010718902005</v>
      </c>
      <c r="CP46" s="238">
        <v>313.75297011793003</v>
      </c>
      <c r="CQ46" s="238">
        <v>288.93432965545009</v>
      </c>
      <c r="CR46" s="238">
        <v>205.82990122012004</v>
      </c>
      <c r="CS46" s="238">
        <v>268.34525802462997</v>
      </c>
      <c r="CT46" s="238">
        <v>214.96062190801004</v>
      </c>
      <c r="CU46" s="238">
        <v>273.28947369021</v>
      </c>
      <c r="CV46" s="238">
        <v>346.6184454879899</v>
      </c>
      <c r="CW46" s="238">
        <v>235.80072456898003</v>
      </c>
      <c r="CX46" s="238">
        <v>302.57368127161999</v>
      </c>
      <c r="CY46" s="238">
        <v>286.34489641929997</v>
      </c>
      <c r="CZ46" s="238">
        <v>329.19996472373992</v>
      </c>
      <c r="DA46" s="238">
        <v>457.93941979314008</v>
      </c>
      <c r="DB46" s="238">
        <v>408.69833050480003</v>
      </c>
      <c r="DC46" s="238">
        <v>304.30112845603998</v>
      </c>
      <c r="DD46" s="238">
        <v>232.52499396931</v>
      </c>
      <c r="DE46" s="238">
        <v>322.21414459666016</v>
      </c>
      <c r="DF46" s="238">
        <v>366.90394256468994</v>
      </c>
      <c r="DG46" s="238">
        <v>218.23552625442997</v>
      </c>
      <c r="DH46" s="238">
        <v>335.40543313712993</v>
      </c>
      <c r="DI46" s="238">
        <v>324.41707052671995</v>
      </c>
      <c r="DJ46" s="238">
        <v>284.99644116827989</v>
      </c>
      <c r="DK46" s="238">
        <v>355.89879621028996</v>
      </c>
      <c r="DL46" s="238">
        <v>265.13690003319005</v>
      </c>
      <c r="DM46" s="238">
        <v>243.83853909859999</v>
      </c>
      <c r="DN46" s="238">
        <v>324.78114129399012</v>
      </c>
      <c r="DO46" s="238">
        <v>398.78416036307004</v>
      </c>
      <c r="DP46" s="238">
        <v>394.83088135135006</v>
      </c>
      <c r="DQ46" s="238">
        <v>632.68252327887501</v>
      </c>
      <c r="DR46" s="238">
        <v>448.68127270992994</v>
      </c>
      <c r="DS46" s="238">
        <v>450.05453392520002</v>
      </c>
      <c r="DT46" s="238">
        <v>277.54125930594</v>
      </c>
      <c r="DU46" s="238">
        <v>223.61605207540001</v>
      </c>
      <c r="DV46" s="247">
        <v>537.87195675320993</v>
      </c>
      <c r="DW46" s="248">
        <v>162.45816354151995</v>
      </c>
      <c r="DX46" s="248">
        <v>273.70893499027</v>
      </c>
      <c r="DY46" s="248">
        <v>153.18083950398997</v>
      </c>
      <c r="DZ46" s="248">
        <v>203.07487885481004</v>
      </c>
      <c r="EA46" s="250">
        <v>208.01268315881993</v>
      </c>
      <c r="EB46" s="250">
        <v>562.23155285971995</v>
      </c>
      <c r="EC46" s="250">
        <v>266.80291877774999</v>
      </c>
      <c r="ED46" s="250">
        <v>188.52492100533001</v>
      </c>
      <c r="EE46" s="250">
        <v>151.38627035548001</v>
      </c>
      <c r="EF46" s="250">
        <v>236.34137271077003</v>
      </c>
      <c r="EG46" s="250">
        <v>311.48986289455007</v>
      </c>
      <c r="EH46" s="250">
        <v>430.92471477681011</v>
      </c>
      <c r="EI46" s="250">
        <v>253.11055628744995</v>
      </c>
      <c r="EJ46" s="250">
        <v>310.04808281838001</v>
      </c>
      <c r="EK46" s="250">
        <v>402.39336668677345</v>
      </c>
      <c r="EL46" s="250">
        <v>168.63320681934997</v>
      </c>
      <c r="EM46" s="250">
        <v>188.19848569516</v>
      </c>
      <c r="EN46" s="250">
        <v>425.60492322174986</v>
      </c>
      <c r="EO46" s="250">
        <v>434.84671824861999</v>
      </c>
      <c r="EP46" s="250">
        <v>201.28288626764004</v>
      </c>
      <c r="EQ46" s="250">
        <v>137.27613313051</v>
      </c>
      <c r="ER46" s="250">
        <v>188.42875224468</v>
      </c>
      <c r="ES46" s="250">
        <v>378.79214673459001</v>
      </c>
      <c r="ET46" s="250">
        <v>261.86702296273995</v>
      </c>
      <c r="EU46" s="250">
        <v>404.27363170973007</v>
      </c>
      <c r="EV46" s="250">
        <v>354.30307492924999</v>
      </c>
      <c r="EW46" s="250">
        <v>256.90966081453001</v>
      </c>
      <c r="EX46" s="250">
        <v>419.48232304260006</v>
      </c>
      <c r="EY46" s="250">
        <v>386.87848498597003</v>
      </c>
      <c r="EZ46" s="250">
        <v>251.31439243305999</v>
      </c>
      <c r="FA46" s="250">
        <v>457.52126365367997</v>
      </c>
      <c r="FB46" s="510">
        <v>397.98487222483999</v>
      </c>
      <c r="FC46" s="250">
        <v>409.09302946170988</v>
      </c>
      <c r="FD46" s="250">
        <v>871.38444374985988</v>
      </c>
      <c r="FE46" s="250">
        <v>450.91405283393993</v>
      </c>
      <c r="FF46" s="250">
        <v>226.28625203620996</v>
      </c>
      <c r="FG46" s="250">
        <v>321.76343430756998</v>
      </c>
      <c r="FH46" s="250">
        <v>284.14837728512003</v>
      </c>
      <c r="FI46" s="250">
        <v>164.28563909065002</v>
      </c>
      <c r="FJ46" s="250">
        <v>195.05024717856003</v>
      </c>
      <c r="FK46" s="250">
        <v>269.03458153159005</v>
      </c>
      <c r="FL46" s="250">
        <v>293.02593287098995</v>
      </c>
      <c r="FM46" s="250">
        <v>397.82505296309995</v>
      </c>
      <c r="FN46" s="250">
        <v>211.14936642503002</v>
      </c>
      <c r="FO46" s="250">
        <v>352.75553991175002</v>
      </c>
      <c r="FP46" s="250">
        <v>517.42037561494999</v>
      </c>
      <c r="FQ46" s="250">
        <v>196.71957674943008</v>
      </c>
      <c r="FR46" s="250">
        <v>282.86747567233999</v>
      </c>
      <c r="FS46" s="250">
        <v>389.46833629933008</v>
      </c>
      <c r="FT46" s="250">
        <v>294.87722628168001</v>
      </c>
      <c r="FU46" s="250">
        <v>228.45910481448999</v>
      </c>
      <c r="FV46" s="250">
        <v>226.07586887621997</v>
      </c>
      <c r="FW46" s="250">
        <v>208.68975854898005</v>
      </c>
      <c r="FX46" s="250">
        <v>226.55228834616997</v>
      </c>
      <c r="FY46" s="250">
        <v>430.49563213905753</v>
      </c>
      <c r="FZ46" s="250">
        <v>305.31212032989004</v>
      </c>
      <c r="GA46" s="250">
        <v>209.55577950572004</v>
      </c>
      <c r="GB46" s="250">
        <v>366.32104489124998</v>
      </c>
      <c r="GC46" s="250">
        <v>245.13898615540995</v>
      </c>
      <c r="GD46" s="250">
        <v>229.01828945069002</v>
      </c>
      <c r="GE46" s="250">
        <v>468.2</v>
      </c>
      <c r="GF46" s="250">
        <v>391.96155502513</v>
      </c>
      <c r="GG46" s="250">
        <v>222.56866782325</v>
      </c>
      <c r="GH46" s="250">
        <v>249.16042312412</v>
      </c>
      <c r="GI46" s="250">
        <v>289.28969531399002</v>
      </c>
      <c r="GJ46" s="250">
        <v>221.15008718519005</v>
      </c>
      <c r="GK46" s="250">
        <v>364.39822932537999</v>
      </c>
      <c r="GL46" s="250">
        <v>390.01414106452995</v>
      </c>
      <c r="GM46" s="250">
        <v>185.89619858623001</v>
      </c>
      <c r="GN46" s="250">
        <v>305.33012679189994</v>
      </c>
      <c r="GO46" s="250">
        <v>467.04351931500003</v>
      </c>
      <c r="GP46" s="250">
        <v>279.09985601214004</v>
      </c>
      <c r="GQ46" s="250">
        <v>487.7</v>
      </c>
      <c r="GR46" s="250">
        <v>302.2</v>
      </c>
      <c r="GS46" s="250">
        <v>282.39999999999998</v>
      </c>
      <c r="GT46" s="250">
        <v>354.3</v>
      </c>
      <c r="GU46" s="250">
        <v>397.9</v>
      </c>
      <c r="GV46" s="250">
        <v>431.9</v>
      </c>
      <c r="GW46" s="250">
        <v>433.07692668183</v>
      </c>
      <c r="GX46" s="250">
        <v>303</v>
      </c>
      <c r="GY46" s="250">
        <v>373.5</v>
      </c>
    </row>
    <row r="47" spans="1:275" ht="13">
      <c r="A47" s="240" t="s">
        <v>332</v>
      </c>
      <c r="B47" s="302"/>
      <c r="C47" s="302"/>
      <c r="D47" s="302"/>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2"/>
      <c r="AL47" s="302"/>
      <c r="AM47" s="302"/>
      <c r="AN47" s="302"/>
      <c r="AO47" s="302"/>
      <c r="AP47" s="302"/>
      <c r="AQ47" s="302"/>
      <c r="AR47" s="302"/>
      <c r="AS47" s="302"/>
      <c r="AT47" s="302"/>
      <c r="AU47" s="302"/>
      <c r="AV47" s="302"/>
      <c r="AW47" s="302"/>
      <c r="AX47" s="302"/>
      <c r="AY47" s="302"/>
      <c r="AZ47" s="302"/>
      <c r="BA47" s="302"/>
      <c r="BB47" s="302"/>
      <c r="BC47" s="302"/>
      <c r="BD47" s="302"/>
      <c r="BE47" s="302"/>
      <c r="BF47" s="302"/>
      <c r="BG47" s="302"/>
      <c r="BH47" s="302"/>
      <c r="BI47" s="302"/>
      <c r="BJ47" s="302"/>
      <c r="BK47" s="302"/>
      <c r="BL47" s="302"/>
      <c r="BM47" s="302"/>
      <c r="BN47" s="302"/>
      <c r="BO47" s="302"/>
      <c r="BP47" s="302"/>
      <c r="BQ47" s="302"/>
      <c r="BR47" s="302"/>
      <c r="BS47" s="302"/>
      <c r="BT47" s="302"/>
      <c r="BU47" s="302"/>
      <c r="BV47" s="302"/>
      <c r="BW47" s="302"/>
      <c r="BX47" s="302"/>
      <c r="BY47" s="302"/>
      <c r="BZ47" s="302"/>
      <c r="CA47" s="302"/>
      <c r="CB47" s="302"/>
      <c r="CC47" s="302"/>
      <c r="CD47" s="302"/>
      <c r="CE47" s="302"/>
      <c r="CF47" s="302"/>
      <c r="CG47" s="302"/>
      <c r="CH47" s="302"/>
      <c r="CI47" s="302"/>
      <c r="CJ47" s="302"/>
      <c r="CK47" s="302"/>
      <c r="CL47" s="302"/>
      <c r="CM47" s="302"/>
      <c r="CN47" s="302"/>
      <c r="CO47" s="302"/>
      <c r="CP47" s="302"/>
      <c r="CQ47" s="302"/>
      <c r="CR47" s="302"/>
      <c r="CS47" s="302"/>
      <c r="CT47" s="302"/>
      <c r="CU47" s="302"/>
      <c r="CV47" s="302"/>
      <c r="CW47" s="302"/>
      <c r="CX47" s="302"/>
      <c r="CY47" s="302"/>
      <c r="CZ47" s="302"/>
      <c r="DA47" s="302"/>
      <c r="DB47" s="302"/>
      <c r="DC47" s="302"/>
      <c r="DD47" s="302"/>
      <c r="DE47" s="302"/>
      <c r="DF47" s="302"/>
      <c r="DG47" s="302"/>
      <c r="DH47" s="302"/>
      <c r="DI47" s="302"/>
      <c r="DJ47" s="302"/>
      <c r="DK47" s="302"/>
      <c r="DL47" s="302"/>
      <c r="DM47" s="302"/>
      <c r="DN47" s="302"/>
      <c r="DO47" s="302"/>
      <c r="DP47" s="302"/>
      <c r="DQ47" s="302"/>
      <c r="DR47" s="302"/>
      <c r="DS47" s="302"/>
      <c r="DT47" s="302"/>
      <c r="DU47" s="302"/>
      <c r="DV47" s="302"/>
      <c r="DW47" s="302"/>
      <c r="DX47" s="302"/>
      <c r="DY47" s="302"/>
      <c r="DZ47" s="302"/>
      <c r="EA47" s="303"/>
      <c r="EB47" s="303"/>
      <c r="EC47" s="303"/>
      <c r="ED47" s="303"/>
      <c r="EE47" s="303"/>
      <c r="EF47" s="303"/>
      <c r="EG47" s="303"/>
      <c r="EH47" s="303"/>
      <c r="EI47" s="303"/>
      <c r="EJ47" s="303"/>
      <c r="EK47" s="303"/>
      <c r="EL47" s="303"/>
      <c r="EM47" s="303"/>
      <c r="EN47" s="303"/>
      <c r="EO47" s="303"/>
      <c r="EP47" s="303"/>
      <c r="EQ47" s="303"/>
      <c r="ER47" s="303"/>
      <c r="ES47" s="303"/>
      <c r="ET47" s="303"/>
      <c r="FB47" s="491"/>
    </row>
    <row r="48" spans="1:275" ht="12.75" customHeight="1">
      <c r="A48" s="273"/>
      <c r="FA48" s="361"/>
      <c r="FB48" s="361"/>
      <c r="FM48" s="361"/>
      <c r="FN48" s="361"/>
    </row>
    <row r="49" spans="1:207" ht="12.75" customHeight="1">
      <c r="A49" s="273"/>
    </row>
    <row r="50" spans="1:207" ht="13">
      <c r="A50" s="307" t="s">
        <v>333</v>
      </c>
      <c r="B50" s="225">
        <v>39083</v>
      </c>
      <c r="C50" s="225">
        <v>39114</v>
      </c>
      <c r="D50" s="225">
        <v>39142</v>
      </c>
      <c r="E50" s="225">
        <v>39173</v>
      </c>
      <c r="F50" s="225">
        <v>39203</v>
      </c>
      <c r="G50" s="225">
        <v>39234</v>
      </c>
      <c r="H50" s="225">
        <v>39264</v>
      </c>
      <c r="I50" s="225">
        <v>39295</v>
      </c>
      <c r="J50" s="225">
        <v>39326</v>
      </c>
      <c r="K50" s="225">
        <v>39356</v>
      </c>
      <c r="L50" s="225">
        <v>39387</v>
      </c>
      <c r="M50" s="225">
        <v>39417</v>
      </c>
      <c r="N50" s="225">
        <v>39448</v>
      </c>
      <c r="O50" s="225">
        <v>39479</v>
      </c>
      <c r="P50" s="225">
        <v>39508</v>
      </c>
      <c r="Q50" s="225">
        <v>39539</v>
      </c>
      <c r="R50" s="225">
        <v>39569</v>
      </c>
      <c r="S50" s="225">
        <v>39600</v>
      </c>
      <c r="T50" s="225">
        <v>39630</v>
      </c>
      <c r="U50" s="225">
        <v>39661</v>
      </c>
      <c r="V50" s="225">
        <v>39692</v>
      </c>
      <c r="W50" s="225">
        <v>39722</v>
      </c>
      <c r="X50" s="225">
        <v>39753</v>
      </c>
      <c r="Y50" s="225">
        <v>39783</v>
      </c>
      <c r="Z50" s="225">
        <v>39814</v>
      </c>
      <c r="AA50" s="225">
        <v>39845</v>
      </c>
      <c r="AB50" s="225">
        <v>39873</v>
      </c>
      <c r="AC50" s="225">
        <v>39904</v>
      </c>
      <c r="AD50" s="225">
        <v>39934</v>
      </c>
      <c r="AE50" s="225">
        <v>39965</v>
      </c>
      <c r="AF50" s="225">
        <v>39995</v>
      </c>
      <c r="AG50" s="225">
        <v>40026</v>
      </c>
      <c r="AH50" s="225">
        <v>40057</v>
      </c>
      <c r="AI50" s="225">
        <v>40087</v>
      </c>
      <c r="AJ50" s="225">
        <v>40118</v>
      </c>
      <c r="AK50" s="225">
        <v>40148</v>
      </c>
      <c r="AL50" s="225">
        <v>40179</v>
      </c>
      <c r="AM50" s="225">
        <v>40210</v>
      </c>
      <c r="AN50" s="225">
        <v>40238</v>
      </c>
      <c r="AO50" s="225">
        <v>40269</v>
      </c>
      <c r="AP50" s="225">
        <v>40299</v>
      </c>
      <c r="AQ50" s="225">
        <v>40330</v>
      </c>
      <c r="AR50" s="225">
        <v>40360</v>
      </c>
      <c r="AS50" s="225">
        <v>40391</v>
      </c>
      <c r="AT50" s="225">
        <v>40422</v>
      </c>
      <c r="AU50" s="225">
        <v>40452</v>
      </c>
      <c r="AV50" s="225">
        <v>40483</v>
      </c>
      <c r="AW50" s="225">
        <v>40513</v>
      </c>
      <c r="AX50" s="225">
        <v>40544</v>
      </c>
      <c r="AY50" s="225">
        <v>40575</v>
      </c>
      <c r="AZ50" s="225">
        <v>40603</v>
      </c>
      <c r="BA50" s="225">
        <v>40634</v>
      </c>
      <c r="BB50" s="225">
        <v>40664</v>
      </c>
      <c r="BC50" s="225">
        <v>40695</v>
      </c>
      <c r="BD50" s="225">
        <v>40725</v>
      </c>
      <c r="BE50" s="225">
        <v>40756</v>
      </c>
      <c r="BF50" s="225">
        <v>40787</v>
      </c>
      <c r="BG50" s="225">
        <v>40817</v>
      </c>
      <c r="BH50" s="225">
        <v>40848</v>
      </c>
      <c r="BI50" s="225">
        <v>40878</v>
      </c>
      <c r="BJ50" s="225">
        <v>40909</v>
      </c>
      <c r="BK50" s="225">
        <v>40940</v>
      </c>
      <c r="BL50" s="225">
        <v>40969</v>
      </c>
      <c r="BM50" s="225">
        <v>41000</v>
      </c>
      <c r="BN50" s="225">
        <v>41030</v>
      </c>
      <c r="BO50" s="225">
        <v>41061</v>
      </c>
      <c r="BP50" s="225">
        <v>41091</v>
      </c>
      <c r="BQ50" s="225">
        <v>41122</v>
      </c>
      <c r="BR50" s="225">
        <v>41153</v>
      </c>
      <c r="BS50" s="225">
        <v>41183</v>
      </c>
      <c r="BT50" s="225">
        <v>41214</v>
      </c>
      <c r="BU50" s="225">
        <v>41244</v>
      </c>
      <c r="BV50" s="225">
        <v>41275</v>
      </c>
      <c r="BW50" s="225">
        <v>41306</v>
      </c>
      <c r="BX50" s="225">
        <v>41334</v>
      </c>
      <c r="BY50" s="225">
        <v>41365</v>
      </c>
      <c r="BZ50" s="225">
        <v>41395</v>
      </c>
      <c r="CA50" s="225">
        <v>41426</v>
      </c>
      <c r="CB50" s="225">
        <v>41456</v>
      </c>
      <c r="CC50" s="225">
        <v>41487</v>
      </c>
      <c r="CD50" s="225">
        <v>41518</v>
      </c>
      <c r="CE50" s="225">
        <v>41548</v>
      </c>
      <c r="CF50" s="225">
        <v>41579</v>
      </c>
      <c r="CG50" s="225">
        <v>41609</v>
      </c>
      <c r="CH50" s="225">
        <v>41640</v>
      </c>
      <c r="CI50" s="225">
        <v>41671</v>
      </c>
      <c r="CJ50" s="225">
        <v>41699</v>
      </c>
      <c r="CK50" s="225">
        <v>41730</v>
      </c>
      <c r="CL50" s="225">
        <v>41760</v>
      </c>
      <c r="CM50" s="225">
        <v>41791</v>
      </c>
      <c r="CN50" s="225">
        <v>41821</v>
      </c>
      <c r="CO50" s="225">
        <v>41852</v>
      </c>
      <c r="CP50" s="225">
        <v>41883</v>
      </c>
      <c r="CQ50" s="225">
        <v>41913</v>
      </c>
      <c r="CR50" s="225">
        <v>41944</v>
      </c>
      <c r="CS50" s="225">
        <v>41974</v>
      </c>
      <c r="CT50" s="225">
        <v>42005</v>
      </c>
      <c r="CU50" s="225">
        <v>42036</v>
      </c>
      <c r="CV50" s="225">
        <v>42064</v>
      </c>
      <c r="CW50" s="225">
        <v>42095</v>
      </c>
      <c r="CX50" s="225">
        <v>42125</v>
      </c>
      <c r="CY50" s="225">
        <v>42156</v>
      </c>
      <c r="CZ50" s="225">
        <v>42186</v>
      </c>
      <c r="DA50" s="225">
        <v>42217</v>
      </c>
      <c r="DB50" s="225">
        <v>42248</v>
      </c>
      <c r="DC50" s="225">
        <v>42278</v>
      </c>
      <c r="DD50" s="225">
        <v>42309</v>
      </c>
      <c r="DE50" s="225">
        <v>42339</v>
      </c>
      <c r="DF50" s="225">
        <v>42370</v>
      </c>
      <c r="DG50" s="225">
        <v>42401</v>
      </c>
      <c r="DH50" s="225">
        <v>42430</v>
      </c>
      <c r="DI50" s="225">
        <v>42461</v>
      </c>
      <c r="DJ50" s="225">
        <v>42491</v>
      </c>
      <c r="DK50" s="225">
        <v>42522</v>
      </c>
      <c r="DL50" s="225">
        <v>42552</v>
      </c>
      <c r="DM50" s="225">
        <v>42583</v>
      </c>
      <c r="DN50" s="225">
        <v>42614</v>
      </c>
      <c r="DO50" s="225">
        <v>42644</v>
      </c>
      <c r="DP50" s="225">
        <v>42675</v>
      </c>
      <c r="DQ50" s="225">
        <v>42705</v>
      </c>
      <c r="DR50" s="225">
        <v>42736</v>
      </c>
      <c r="DS50" s="225">
        <v>42767</v>
      </c>
      <c r="DT50" s="225">
        <v>42795</v>
      </c>
      <c r="DU50" s="225">
        <v>42826</v>
      </c>
      <c r="DV50" s="225">
        <v>42856</v>
      </c>
      <c r="DW50" s="225">
        <v>42887</v>
      </c>
      <c r="DX50" s="225">
        <v>42917</v>
      </c>
      <c r="DY50" s="225">
        <v>42948</v>
      </c>
      <c r="DZ50" s="225">
        <v>42979</v>
      </c>
      <c r="EA50" s="225">
        <v>43009</v>
      </c>
      <c r="EB50" s="225">
        <v>43040</v>
      </c>
      <c r="EC50" s="225">
        <v>43070</v>
      </c>
      <c r="ED50" s="225">
        <v>43101</v>
      </c>
      <c r="EE50" s="225">
        <v>43132</v>
      </c>
      <c r="EF50" s="225">
        <v>43160</v>
      </c>
      <c r="EG50" s="225">
        <v>43191</v>
      </c>
      <c r="EH50" s="225">
        <v>43221</v>
      </c>
      <c r="EI50" s="225">
        <v>43252</v>
      </c>
      <c r="EJ50" s="225">
        <v>43282</v>
      </c>
      <c r="EK50" s="225">
        <v>43313</v>
      </c>
      <c r="EL50" s="225">
        <v>43344</v>
      </c>
      <c r="EM50" s="225">
        <v>43374</v>
      </c>
      <c r="EN50" s="225">
        <v>43405</v>
      </c>
      <c r="EO50" s="225">
        <v>43435</v>
      </c>
      <c r="EP50" s="225">
        <v>43466</v>
      </c>
      <c r="EQ50" s="225">
        <v>43497</v>
      </c>
      <c r="ER50" s="225">
        <v>43525</v>
      </c>
      <c r="ES50" s="225">
        <v>43556</v>
      </c>
      <c r="ET50" s="225">
        <v>43586</v>
      </c>
      <c r="EU50" s="225">
        <v>43617</v>
      </c>
      <c r="EV50" s="225">
        <v>43647</v>
      </c>
      <c r="EW50" s="225">
        <v>43678</v>
      </c>
      <c r="EX50" s="225">
        <v>43709</v>
      </c>
      <c r="EY50" s="225">
        <v>43739</v>
      </c>
      <c r="EZ50" s="225">
        <v>43770</v>
      </c>
      <c r="FA50" s="225">
        <v>43800</v>
      </c>
      <c r="FB50" s="225">
        <v>43831</v>
      </c>
      <c r="FC50" s="225">
        <v>43862</v>
      </c>
      <c r="FD50" s="225">
        <v>43891</v>
      </c>
      <c r="FE50" s="225">
        <v>43922</v>
      </c>
      <c r="FF50" s="225">
        <v>43952</v>
      </c>
      <c r="FG50" s="225">
        <v>43983</v>
      </c>
      <c r="FH50" s="225">
        <v>44013</v>
      </c>
      <c r="FI50" s="225">
        <v>44044</v>
      </c>
      <c r="FJ50" s="225">
        <v>44075</v>
      </c>
      <c r="FK50" s="225">
        <v>44105</v>
      </c>
      <c r="FL50" s="225">
        <v>44136</v>
      </c>
      <c r="FM50" s="225">
        <v>44166</v>
      </c>
      <c r="FN50" s="225">
        <v>44197</v>
      </c>
      <c r="FO50" s="225">
        <v>44228</v>
      </c>
      <c r="FP50" s="225">
        <v>44256</v>
      </c>
      <c r="FQ50" s="225">
        <v>44287</v>
      </c>
      <c r="FR50" s="225">
        <v>44317</v>
      </c>
      <c r="FS50" s="225">
        <v>44348</v>
      </c>
      <c r="FT50" s="225">
        <v>44378</v>
      </c>
      <c r="FU50" s="225">
        <v>44409</v>
      </c>
      <c r="FV50" s="225">
        <v>44440</v>
      </c>
      <c r="FW50" s="225">
        <v>44470</v>
      </c>
      <c r="FX50" s="225">
        <v>44501</v>
      </c>
      <c r="FY50" s="225">
        <v>44531</v>
      </c>
      <c r="FZ50" s="225">
        <v>44562</v>
      </c>
      <c r="GA50" s="225">
        <v>44593</v>
      </c>
      <c r="GB50" s="225">
        <v>44621</v>
      </c>
      <c r="GC50" s="225">
        <v>44652</v>
      </c>
      <c r="GD50" s="225">
        <v>44682</v>
      </c>
      <c r="GE50" s="225">
        <v>44713</v>
      </c>
      <c r="GF50" s="225">
        <v>44743</v>
      </c>
      <c r="GG50" s="225">
        <v>44774</v>
      </c>
      <c r="GH50" s="225">
        <v>44805</v>
      </c>
      <c r="GI50" s="225">
        <v>44835</v>
      </c>
      <c r="GJ50" s="225">
        <v>44866</v>
      </c>
      <c r="GK50" s="225">
        <v>44896</v>
      </c>
      <c r="GL50" s="225">
        <v>44927</v>
      </c>
      <c r="GM50" s="225">
        <v>44958</v>
      </c>
      <c r="GN50" s="225">
        <v>44986</v>
      </c>
      <c r="GO50" s="225">
        <f t="shared" ref="GO50:GY50" si="3">GO$11</f>
        <v>45017</v>
      </c>
      <c r="GP50" s="225">
        <f t="shared" si="3"/>
        <v>45047</v>
      </c>
      <c r="GQ50" s="225">
        <f t="shared" si="3"/>
        <v>45078</v>
      </c>
      <c r="GR50" s="225">
        <f t="shared" si="3"/>
        <v>45108</v>
      </c>
      <c r="GS50" s="225">
        <f t="shared" si="3"/>
        <v>45139</v>
      </c>
      <c r="GT50" s="225">
        <f t="shared" si="3"/>
        <v>45170</v>
      </c>
      <c r="GU50" s="225">
        <f t="shared" si="3"/>
        <v>45200</v>
      </c>
      <c r="GV50" s="225">
        <f t="shared" si="3"/>
        <v>45231</v>
      </c>
      <c r="GW50" s="225">
        <f t="shared" si="3"/>
        <v>45261</v>
      </c>
      <c r="GX50" s="225">
        <f t="shared" si="3"/>
        <v>45292</v>
      </c>
      <c r="GY50" s="225">
        <f t="shared" si="3"/>
        <v>45323</v>
      </c>
    </row>
    <row r="51" spans="1:207" ht="13">
      <c r="A51" s="304" t="s">
        <v>334</v>
      </c>
      <c r="B51" s="239">
        <v>2.7719999999999998</v>
      </c>
      <c r="C51" s="239">
        <v>4.2210000000000001</v>
      </c>
      <c r="D51" s="239">
        <v>4.5209999999999999</v>
      </c>
      <c r="E51" s="239">
        <v>3.1469999999999998</v>
      </c>
      <c r="F51" s="239">
        <v>5.1340000000000003</v>
      </c>
      <c r="G51" s="239">
        <v>6.6779999999999999</v>
      </c>
      <c r="H51" s="239">
        <v>6.3739999999999997</v>
      </c>
      <c r="I51" s="239">
        <v>9.4589999999999996</v>
      </c>
      <c r="J51" s="239">
        <v>5.5350000000000001</v>
      </c>
      <c r="K51" s="239">
        <v>4.827</v>
      </c>
      <c r="L51" s="239">
        <v>7.4210000000000003</v>
      </c>
      <c r="M51" s="239">
        <v>4.8019999999999996</v>
      </c>
      <c r="N51" s="239">
        <v>8.0429999999999993</v>
      </c>
      <c r="O51" s="239">
        <v>7.4260000000000002</v>
      </c>
      <c r="P51" s="239">
        <v>8.6639999999999997</v>
      </c>
      <c r="Q51" s="239">
        <v>7.1189999999999998</v>
      </c>
      <c r="R51" s="239">
        <v>7.5670000000000002</v>
      </c>
      <c r="S51" s="239">
        <v>7.8849999999999998</v>
      </c>
      <c r="T51" s="239">
        <v>8.0090000000000003</v>
      </c>
      <c r="U51" s="239">
        <v>10.055999999999999</v>
      </c>
      <c r="V51" s="239">
        <v>11.641</v>
      </c>
      <c r="W51" s="239">
        <v>7.5069999999999997</v>
      </c>
      <c r="X51" s="239">
        <v>4.1260000000000003</v>
      </c>
      <c r="Y51" s="239">
        <v>4.1449999999999996</v>
      </c>
      <c r="Z51" s="239">
        <v>4.3419999999999996</v>
      </c>
      <c r="AA51" s="239">
        <v>3.282</v>
      </c>
      <c r="AB51" s="239">
        <v>4.9260000000000002</v>
      </c>
      <c r="AC51" s="239">
        <v>4.7270000000000003</v>
      </c>
      <c r="AD51" s="239">
        <v>4.851</v>
      </c>
      <c r="AE51" s="239">
        <v>4.8550000000000004</v>
      </c>
      <c r="AF51" s="239">
        <v>5.327</v>
      </c>
      <c r="AG51" s="239">
        <v>5.7610000000000001</v>
      </c>
      <c r="AH51" s="239">
        <v>5.3390000000000004</v>
      </c>
      <c r="AI51" s="239">
        <v>6.056</v>
      </c>
      <c r="AJ51" s="239">
        <v>5.484</v>
      </c>
      <c r="AK51" s="239">
        <v>6.62</v>
      </c>
      <c r="AL51" s="239">
        <v>5.8259999999999996</v>
      </c>
      <c r="AM51" s="239">
        <v>5.6660000000000004</v>
      </c>
      <c r="AN51" s="239">
        <v>6.79</v>
      </c>
      <c r="AO51" s="239">
        <v>6.4870000000000001</v>
      </c>
      <c r="AP51" s="239">
        <v>8.5340000000000007</v>
      </c>
      <c r="AQ51" s="239">
        <v>6.8479999999999999</v>
      </c>
      <c r="AR51" s="239">
        <v>7.016</v>
      </c>
      <c r="AS51" s="239">
        <v>6.7519999999999998</v>
      </c>
      <c r="AT51" s="239">
        <v>7.1529999999999996</v>
      </c>
      <c r="AU51" s="239">
        <v>7.8710000000000004</v>
      </c>
      <c r="AV51" s="239">
        <v>14.302</v>
      </c>
      <c r="AW51" s="239">
        <v>15.226000000000001</v>
      </c>
      <c r="AX51" s="239">
        <v>14.093999999999999</v>
      </c>
      <c r="AY51" s="239">
        <v>13.502000000000001</v>
      </c>
      <c r="AZ51" s="239">
        <v>17.059999999999999</v>
      </c>
      <c r="BA51" s="239">
        <v>15.324</v>
      </c>
      <c r="BB51" s="239">
        <v>17.922000000000001</v>
      </c>
      <c r="BC51" s="239">
        <v>15.288</v>
      </c>
      <c r="BD51" s="239"/>
      <c r="BE51" s="239"/>
      <c r="BF51" s="239"/>
      <c r="BG51" s="239"/>
      <c r="BH51" s="239"/>
      <c r="BI51" s="239"/>
      <c r="BJ51" s="239"/>
      <c r="BK51" s="239"/>
      <c r="BL51" s="239"/>
      <c r="BM51" s="239"/>
      <c r="BN51" s="239"/>
      <c r="BO51" s="239"/>
      <c r="BP51" s="239"/>
      <c r="BQ51" s="239"/>
      <c r="BR51" s="239"/>
      <c r="BS51" s="239"/>
      <c r="BT51" s="239"/>
      <c r="BU51" s="239"/>
      <c r="BV51" s="239"/>
      <c r="BW51" s="239"/>
      <c r="BX51" s="239"/>
      <c r="BY51" s="239"/>
      <c r="BZ51" s="239"/>
      <c r="CA51" s="239"/>
      <c r="CB51" s="239"/>
      <c r="CC51" s="239"/>
      <c r="CD51" s="239"/>
      <c r="CE51" s="239"/>
      <c r="CF51" s="239"/>
      <c r="CG51" s="239"/>
      <c r="CH51" s="239"/>
      <c r="CI51" s="239"/>
      <c r="CJ51" s="239"/>
      <c r="CK51" s="239"/>
      <c r="CL51" s="239"/>
      <c r="CM51" s="239"/>
      <c r="CN51" s="239"/>
      <c r="CO51" s="239"/>
      <c r="CP51" s="239"/>
      <c r="CQ51" s="239"/>
      <c r="CR51" s="239"/>
      <c r="CS51" s="239"/>
      <c r="CT51" s="239"/>
      <c r="CU51" s="239"/>
      <c r="CV51" s="239"/>
      <c r="CW51" s="239"/>
      <c r="CX51" s="239"/>
      <c r="CY51" s="239"/>
      <c r="CZ51" s="239"/>
      <c r="DA51" s="239"/>
      <c r="DB51" s="239"/>
      <c r="DC51" s="239"/>
      <c r="DD51" s="239"/>
      <c r="DE51" s="239"/>
      <c r="DF51" s="239"/>
      <c r="DG51" s="239"/>
      <c r="DH51" s="239"/>
      <c r="DI51" s="239"/>
      <c r="DJ51" s="239"/>
      <c r="DK51" s="239"/>
      <c r="DL51" s="239"/>
      <c r="DM51" s="239"/>
      <c r="DN51" s="239"/>
      <c r="DO51" s="239"/>
      <c r="DP51" s="239"/>
      <c r="DQ51" s="239"/>
      <c r="DR51" s="239"/>
      <c r="DS51" s="239"/>
      <c r="DT51" s="239"/>
      <c r="DU51" s="239"/>
      <c r="DV51" s="305"/>
      <c r="DW51" s="305"/>
      <c r="DX51" s="305"/>
      <c r="DY51" s="305"/>
      <c r="DZ51" s="305"/>
      <c r="EA51" s="306"/>
      <c r="EB51" s="306"/>
      <c r="EC51" s="306"/>
      <c r="ED51" s="306"/>
      <c r="EE51" s="306"/>
      <c r="EF51" s="306"/>
      <c r="EG51" s="306"/>
      <c r="EH51" s="306"/>
      <c r="EI51" s="306"/>
      <c r="EJ51" s="306"/>
      <c r="EK51" s="306"/>
      <c r="EL51" s="306"/>
      <c r="EM51" s="306"/>
      <c r="EN51" s="306"/>
      <c r="EO51" s="306"/>
      <c r="EP51" s="306"/>
      <c r="EQ51" s="306"/>
      <c r="ER51" s="306"/>
      <c r="ES51" s="306"/>
      <c r="ET51" s="306"/>
      <c r="EU51" s="306"/>
      <c r="EV51" s="306"/>
      <c r="EW51" s="306"/>
      <c r="EX51" s="306"/>
      <c r="EY51" s="306"/>
      <c r="EZ51" s="306"/>
      <c r="FA51" s="306"/>
      <c r="FB51" s="306"/>
    </row>
    <row r="52" spans="1:207" ht="13">
      <c r="A52" s="96" t="s">
        <v>424</v>
      </c>
      <c r="B52" s="239"/>
      <c r="C52" s="238"/>
      <c r="D52" s="238"/>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v>57.602361462910011</v>
      </c>
      <c r="AW52" s="238">
        <v>95.873720915890004</v>
      </c>
      <c r="AX52" s="238">
        <v>97.854659512809988</v>
      </c>
      <c r="AY52" s="238">
        <v>62.366684783910003</v>
      </c>
      <c r="AZ52" s="238">
        <v>71.461759531919995</v>
      </c>
      <c r="BA52" s="238">
        <v>66.798184561870002</v>
      </c>
      <c r="BB52" s="238">
        <v>74.80083440848</v>
      </c>
      <c r="BC52" s="238">
        <v>95.329775757689987</v>
      </c>
      <c r="BD52" s="238">
        <v>71.479336153740007</v>
      </c>
      <c r="BE52" s="238">
        <v>102.99320260881001</v>
      </c>
      <c r="BF52" s="238">
        <v>97.365747598910005</v>
      </c>
      <c r="BG52" s="238">
        <v>79.854981515109998</v>
      </c>
      <c r="BH52" s="238">
        <v>70.05592473455998</v>
      </c>
      <c r="BI52" s="238">
        <v>90.22492141554001</v>
      </c>
      <c r="BJ52" s="238">
        <v>76.275775551940015</v>
      </c>
      <c r="BK52" s="238">
        <v>75.236714683040006</v>
      </c>
      <c r="BL52" s="238">
        <v>101.77698762906003</v>
      </c>
      <c r="BM52" s="238">
        <v>89.573531815140001</v>
      </c>
      <c r="BN52" s="238">
        <v>155.8657419781</v>
      </c>
      <c r="BO52" s="238">
        <v>143.55458503842002</v>
      </c>
      <c r="BP52" s="238">
        <v>106.33867424003999</v>
      </c>
      <c r="BQ52" s="238">
        <v>108.90403076691997</v>
      </c>
      <c r="BR52" s="238">
        <v>123.99002894306</v>
      </c>
      <c r="BS52" s="238">
        <v>107.28602198572</v>
      </c>
      <c r="BT52" s="238">
        <v>111.29027872436001</v>
      </c>
      <c r="BU52" s="238">
        <v>135.44101673003999</v>
      </c>
      <c r="BV52" s="238">
        <v>119.52312191251998</v>
      </c>
      <c r="BW52" s="238">
        <v>122.21303543311997</v>
      </c>
      <c r="BX52" s="238">
        <v>122.29637124128001</v>
      </c>
      <c r="BY52" s="238">
        <v>125.48678821152002</v>
      </c>
      <c r="BZ52" s="238">
        <v>135.90195772197998</v>
      </c>
      <c r="CA52" s="238">
        <v>165.30176965545996</v>
      </c>
      <c r="CB52" s="238">
        <v>145.56314609992</v>
      </c>
      <c r="CC52" s="238">
        <v>190.25110337731996</v>
      </c>
      <c r="CD52" s="238">
        <v>171.88080366786005</v>
      </c>
      <c r="CE52" s="238">
        <v>152.95938389414002</v>
      </c>
      <c r="CF52" s="238">
        <v>161.12228699213998</v>
      </c>
      <c r="CG52" s="238">
        <v>161.45309649069995</v>
      </c>
      <c r="CH52" s="238">
        <v>166.62449716337997</v>
      </c>
      <c r="CI52" s="238">
        <v>195.21588062774003</v>
      </c>
      <c r="CJ52" s="238">
        <v>244.28052520999998</v>
      </c>
      <c r="CK52" s="238">
        <v>248.89836050262002</v>
      </c>
      <c r="CL52" s="238">
        <v>176.84132191014001</v>
      </c>
      <c r="CM52" s="238">
        <v>184.82843036614003</v>
      </c>
      <c r="CN52" s="238">
        <v>215.15215374618009</v>
      </c>
      <c r="CO52" s="238">
        <v>215.00156575636001</v>
      </c>
      <c r="CP52" s="238">
        <v>234.97921878486002</v>
      </c>
      <c r="CQ52" s="238">
        <v>251.89167954068003</v>
      </c>
      <c r="CR52" s="238">
        <v>206.05395983503999</v>
      </c>
      <c r="CS52" s="238">
        <v>314.27109831939998</v>
      </c>
      <c r="CT52" s="238">
        <v>307.98184649943994</v>
      </c>
      <c r="CU52" s="238">
        <v>255.02641346306001</v>
      </c>
      <c r="CV52" s="238">
        <v>385.07701859258009</v>
      </c>
      <c r="CW52" s="238">
        <v>317.70118529434006</v>
      </c>
      <c r="CX52" s="238">
        <v>315.33726905722</v>
      </c>
      <c r="CY52" s="238">
        <v>379.69658805728</v>
      </c>
      <c r="CZ52" s="238">
        <v>410.74011729978008</v>
      </c>
      <c r="DA52" s="238">
        <v>422.39610151285996</v>
      </c>
      <c r="DB52" s="238">
        <v>415.19938175784011</v>
      </c>
      <c r="DC52" s="238">
        <v>427.96789482636007</v>
      </c>
      <c r="DD52" s="238">
        <v>359.21103742878</v>
      </c>
      <c r="DE52" s="238">
        <v>388.1170417608401</v>
      </c>
      <c r="DF52" s="238">
        <v>421.42604595903993</v>
      </c>
      <c r="DG52" s="238">
        <v>455.19574342615999</v>
      </c>
      <c r="DH52" s="238">
        <v>428.34818874923997</v>
      </c>
      <c r="DI52" s="238">
        <v>269.20243371251996</v>
      </c>
      <c r="DJ52" s="238">
        <v>228.20314729003996</v>
      </c>
      <c r="DK52" s="238">
        <v>272.31455379028</v>
      </c>
      <c r="DL52" s="238">
        <v>226.66803976084</v>
      </c>
      <c r="DM52" s="238">
        <v>172.76945137479998</v>
      </c>
      <c r="DN52" s="238">
        <v>193.94126849279996</v>
      </c>
      <c r="DO52" s="238">
        <v>223.21469888791995</v>
      </c>
      <c r="DP52" s="238">
        <v>231.31459736672002</v>
      </c>
      <c r="DQ52" s="238">
        <v>257.57005159381993</v>
      </c>
      <c r="DR52" s="238">
        <v>186.02742181977999</v>
      </c>
      <c r="DS52" s="238">
        <v>203.07963048924003</v>
      </c>
      <c r="DT52" s="238">
        <v>253.54979903152002</v>
      </c>
      <c r="DU52" s="238">
        <v>236.22261329147992</v>
      </c>
      <c r="DV52" s="247">
        <v>301.40963986969996</v>
      </c>
      <c r="DW52" s="248">
        <v>264.62109809077998</v>
      </c>
      <c r="DX52" s="248">
        <v>218.58736533338001</v>
      </c>
      <c r="DY52" s="248">
        <v>212.59978561395994</v>
      </c>
      <c r="DZ52" s="248">
        <v>228.77274244234002</v>
      </c>
      <c r="EA52" s="250">
        <v>231.29925146963996</v>
      </c>
      <c r="EB52" s="250">
        <v>194.03598363951994</v>
      </c>
      <c r="EC52" s="250">
        <v>245.07052743519995</v>
      </c>
      <c r="ED52" s="250">
        <v>210.57996790429996</v>
      </c>
      <c r="EE52" s="250">
        <v>224.96722011979998</v>
      </c>
      <c r="EF52" s="250">
        <v>278.56220954820003</v>
      </c>
      <c r="EG52" s="250">
        <v>335.3793844603</v>
      </c>
      <c r="EH52" s="250">
        <v>315.95633981719999</v>
      </c>
      <c r="EI52" s="250">
        <v>344.95616763614004</v>
      </c>
      <c r="EJ52" s="250">
        <v>303.29394833893997</v>
      </c>
      <c r="EK52" s="250">
        <v>323.56775291175995</v>
      </c>
      <c r="EL52" s="250">
        <v>332.72290560314013</v>
      </c>
      <c r="EM52" s="250">
        <v>319.02778302892</v>
      </c>
      <c r="EN52" s="250">
        <v>263.57652085609999</v>
      </c>
      <c r="EO52" s="250">
        <v>296.27804778299998</v>
      </c>
      <c r="EP52" s="250">
        <v>286.31639114197998</v>
      </c>
      <c r="EQ52" s="250">
        <v>306.49403372687999</v>
      </c>
      <c r="ER52" s="250">
        <v>348.73680809349997</v>
      </c>
      <c r="ES52" s="250">
        <v>367.57932837599992</v>
      </c>
      <c r="ET52" s="250">
        <v>393.79846799285997</v>
      </c>
      <c r="EU52" s="250">
        <v>329.28950525847989</v>
      </c>
      <c r="EV52" s="250">
        <v>389.69848770191993</v>
      </c>
      <c r="EW52" s="250">
        <v>416.75917579256009</v>
      </c>
      <c r="EX52" s="250">
        <v>396.14702958894003</v>
      </c>
      <c r="EY52" s="250">
        <v>457.4398934790799</v>
      </c>
      <c r="EZ52" s="250">
        <v>396.26475168021983</v>
      </c>
      <c r="FA52" s="250">
        <v>404.25897952363994</v>
      </c>
      <c r="FB52" s="490">
        <v>423.52585889633997</v>
      </c>
      <c r="FC52" s="250">
        <v>429.84362301509998</v>
      </c>
      <c r="FD52" s="250">
        <v>744.0320116744</v>
      </c>
      <c r="FE52" s="250">
        <v>556.12722627708013</v>
      </c>
      <c r="FF52" s="250">
        <v>518.46444364107003</v>
      </c>
      <c r="FG52" s="250">
        <v>544.52988698134004</v>
      </c>
      <c r="FH52" s="250">
        <v>458.49714653629991</v>
      </c>
      <c r="FI52" s="250">
        <v>468.24606284714002</v>
      </c>
      <c r="FJ52" s="250">
        <v>526.27716442255007</v>
      </c>
      <c r="FK52" s="250">
        <v>492.94433367219995</v>
      </c>
      <c r="FL52" s="250">
        <v>439.1004715635799</v>
      </c>
      <c r="FM52" s="250">
        <v>495.2986783747499</v>
      </c>
      <c r="FN52" s="250">
        <v>423.91307519833993</v>
      </c>
      <c r="FO52" s="250">
        <v>434.4556402188</v>
      </c>
      <c r="FP52" s="250">
        <v>598.27698876097998</v>
      </c>
      <c r="FQ52" s="250">
        <v>529.17867435304004</v>
      </c>
      <c r="FR52" s="250">
        <v>521.30471900016005</v>
      </c>
      <c r="FS52" s="250">
        <v>517.37864510732004</v>
      </c>
      <c r="FT52" s="250">
        <v>509.59885530130009</v>
      </c>
      <c r="FU52" s="250">
        <v>518.37864510732004</v>
      </c>
      <c r="FV52" s="250">
        <v>527.74805065500004</v>
      </c>
      <c r="FW52" s="250">
        <v>520.053285641</v>
      </c>
      <c r="FX52" s="250">
        <v>598.43165257400005</v>
      </c>
      <c r="FY52" s="250">
        <v>622.17221353863999</v>
      </c>
      <c r="FZ52" s="250">
        <v>540.42876285433999</v>
      </c>
      <c r="GA52" s="250">
        <v>603.15802325011998</v>
      </c>
      <c r="GB52" s="250">
        <v>672.66971160503999</v>
      </c>
      <c r="GC52" s="250">
        <v>569.72153457371996</v>
      </c>
      <c r="GD52" s="250">
        <v>643.37791509565795</v>
      </c>
      <c r="GE52" s="250">
        <v>658.8</v>
      </c>
      <c r="GF52" s="250">
        <v>552.07897914262094</v>
      </c>
      <c r="GG52" s="250">
        <v>538.59045492500002</v>
      </c>
      <c r="GH52" s="250">
        <v>613.855508902</v>
      </c>
      <c r="GI52" s="250">
        <v>558.937586313</v>
      </c>
      <c r="GJ52" s="250">
        <v>558.38170994799998</v>
      </c>
      <c r="GK52" s="250">
        <v>566.61990776000005</v>
      </c>
      <c r="GL52" s="250">
        <v>600.49692726499995</v>
      </c>
      <c r="GM52" s="250">
        <v>598.441934027</v>
      </c>
      <c r="GN52" s="250">
        <v>744.17474961599999</v>
      </c>
      <c r="GO52" s="250">
        <v>598.22525928900995</v>
      </c>
      <c r="GP52" s="250">
        <v>659.39741985199998</v>
      </c>
      <c r="GQ52" s="250">
        <v>627.1</v>
      </c>
      <c r="GR52" s="250">
        <v>531.317862311</v>
      </c>
      <c r="GS52" s="250">
        <v>644.58769228999995</v>
      </c>
      <c r="GT52" s="250">
        <v>578.42999999999995</v>
      </c>
      <c r="GU52" s="250">
        <v>666.76037561099997</v>
      </c>
      <c r="GV52" s="250">
        <v>618.77427325999997</v>
      </c>
      <c r="GW52" s="250">
        <v>830.12837097299996</v>
      </c>
      <c r="GX52" s="250">
        <v>669.05041587719893</v>
      </c>
      <c r="GY52" s="250">
        <v>563.74564065000004</v>
      </c>
    </row>
    <row r="53" spans="1:207">
      <c r="A53" s="240" t="s">
        <v>335</v>
      </c>
      <c r="FB53" s="491" t="s">
        <v>450</v>
      </c>
    </row>
    <row r="54" spans="1:207">
      <c r="A54" s="240"/>
    </row>
    <row r="55" spans="1:207">
      <c r="A55" s="240"/>
    </row>
    <row r="56" spans="1:207" ht="13">
      <c r="A56" s="307" t="s">
        <v>336</v>
      </c>
      <c r="B56" s="225">
        <v>39083</v>
      </c>
      <c r="C56" s="225">
        <v>39114</v>
      </c>
      <c r="D56" s="225">
        <v>39142</v>
      </c>
      <c r="E56" s="225">
        <v>39173</v>
      </c>
      <c r="F56" s="225">
        <v>39203</v>
      </c>
      <c r="G56" s="225">
        <v>39234</v>
      </c>
      <c r="H56" s="225">
        <v>39264</v>
      </c>
      <c r="I56" s="225">
        <v>39295</v>
      </c>
      <c r="J56" s="225">
        <v>39326</v>
      </c>
      <c r="K56" s="225">
        <v>39356</v>
      </c>
      <c r="L56" s="225">
        <v>39387</v>
      </c>
      <c r="M56" s="225">
        <v>39417</v>
      </c>
      <c r="N56" s="225">
        <v>39448</v>
      </c>
      <c r="O56" s="225">
        <v>39479</v>
      </c>
      <c r="P56" s="225">
        <v>39508</v>
      </c>
      <c r="Q56" s="225">
        <v>39539</v>
      </c>
      <c r="R56" s="225">
        <v>39569</v>
      </c>
      <c r="S56" s="225">
        <v>39600</v>
      </c>
      <c r="T56" s="225">
        <v>39630</v>
      </c>
      <c r="U56" s="225">
        <v>39661</v>
      </c>
      <c r="V56" s="225">
        <v>39692</v>
      </c>
      <c r="W56" s="225">
        <v>39722</v>
      </c>
      <c r="X56" s="225">
        <v>39753</v>
      </c>
      <c r="Y56" s="225">
        <v>39783</v>
      </c>
      <c r="Z56" s="225">
        <v>39814</v>
      </c>
      <c r="AA56" s="225">
        <v>39845</v>
      </c>
      <c r="AB56" s="225">
        <v>39873</v>
      </c>
      <c r="AC56" s="225">
        <v>39904</v>
      </c>
      <c r="AD56" s="225">
        <v>39934</v>
      </c>
      <c r="AE56" s="225">
        <v>39965</v>
      </c>
      <c r="AF56" s="225">
        <v>39995</v>
      </c>
      <c r="AG56" s="225">
        <v>40026</v>
      </c>
      <c r="AH56" s="225">
        <v>40057</v>
      </c>
      <c r="AI56" s="225">
        <v>40087</v>
      </c>
      <c r="AJ56" s="225">
        <v>40118</v>
      </c>
      <c r="AK56" s="225">
        <v>40148</v>
      </c>
      <c r="AL56" s="225">
        <v>40179</v>
      </c>
      <c r="AM56" s="225">
        <v>40210</v>
      </c>
      <c r="AN56" s="225">
        <v>40238</v>
      </c>
      <c r="AO56" s="225">
        <v>40269</v>
      </c>
      <c r="AP56" s="225">
        <v>40299</v>
      </c>
      <c r="AQ56" s="225">
        <v>40330</v>
      </c>
      <c r="AR56" s="225">
        <v>40360</v>
      </c>
      <c r="AS56" s="225">
        <v>40391</v>
      </c>
      <c r="AT56" s="225">
        <v>40422</v>
      </c>
      <c r="AU56" s="225">
        <v>40452</v>
      </c>
      <c r="AV56" s="225">
        <v>40483</v>
      </c>
      <c r="AW56" s="225">
        <v>40513</v>
      </c>
      <c r="AX56" s="225">
        <v>40544</v>
      </c>
      <c r="AY56" s="225">
        <v>40575</v>
      </c>
      <c r="AZ56" s="225">
        <v>40603</v>
      </c>
      <c r="BA56" s="225">
        <v>40634</v>
      </c>
      <c r="BB56" s="225">
        <v>40664</v>
      </c>
      <c r="BC56" s="225">
        <v>40695</v>
      </c>
      <c r="BD56" s="225">
        <v>40725</v>
      </c>
      <c r="BE56" s="225">
        <v>40756</v>
      </c>
      <c r="BF56" s="225">
        <v>40787</v>
      </c>
      <c r="BG56" s="225">
        <v>40817</v>
      </c>
      <c r="BH56" s="225">
        <v>40848</v>
      </c>
      <c r="BI56" s="225">
        <v>40878</v>
      </c>
      <c r="BJ56" s="225">
        <v>40909</v>
      </c>
      <c r="BK56" s="225">
        <v>40940</v>
      </c>
      <c r="BL56" s="225">
        <v>40969</v>
      </c>
      <c r="BM56" s="225">
        <v>41000</v>
      </c>
      <c r="BN56" s="225">
        <v>41030</v>
      </c>
      <c r="BO56" s="225">
        <v>41061</v>
      </c>
      <c r="BP56" s="225">
        <v>41091</v>
      </c>
      <c r="BQ56" s="225">
        <v>41122</v>
      </c>
      <c r="BR56" s="225">
        <v>41153</v>
      </c>
      <c r="BS56" s="225">
        <v>41183</v>
      </c>
      <c r="BT56" s="225">
        <v>41214</v>
      </c>
      <c r="BU56" s="225">
        <v>41244</v>
      </c>
      <c r="BV56" s="225">
        <v>41275</v>
      </c>
      <c r="BW56" s="225">
        <v>41306</v>
      </c>
      <c r="BX56" s="225">
        <v>41334</v>
      </c>
      <c r="BY56" s="225">
        <v>41365</v>
      </c>
      <c r="BZ56" s="225">
        <v>41395</v>
      </c>
      <c r="CA56" s="225">
        <v>41426</v>
      </c>
      <c r="CB56" s="225">
        <v>41456</v>
      </c>
      <c r="CC56" s="225">
        <v>41487</v>
      </c>
      <c r="CD56" s="225">
        <v>41518</v>
      </c>
      <c r="CE56" s="225">
        <v>41548</v>
      </c>
      <c r="CF56" s="225">
        <v>41579</v>
      </c>
      <c r="CG56" s="225">
        <v>41609</v>
      </c>
      <c r="CH56" s="225">
        <v>41640</v>
      </c>
      <c r="CI56" s="225">
        <v>41671</v>
      </c>
      <c r="CJ56" s="225">
        <v>41699</v>
      </c>
      <c r="CK56" s="225">
        <v>41730</v>
      </c>
      <c r="CL56" s="225">
        <v>41760</v>
      </c>
      <c r="CM56" s="225">
        <v>41791</v>
      </c>
      <c r="CN56" s="225">
        <v>41821</v>
      </c>
      <c r="CO56" s="225">
        <v>41852</v>
      </c>
      <c r="CP56" s="225">
        <v>41883</v>
      </c>
      <c r="CQ56" s="225">
        <v>41913</v>
      </c>
      <c r="CR56" s="225">
        <v>41944</v>
      </c>
      <c r="CS56" s="225">
        <v>41974</v>
      </c>
      <c r="CT56" s="225">
        <v>42005</v>
      </c>
      <c r="CU56" s="225">
        <v>42036</v>
      </c>
      <c r="CV56" s="225">
        <v>42064</v>
      </c>
      <c r="CW56" s="225">
        <v>42095</v>
      </c>
      <c r="CX56" s="225">
        <v>42125</v>
      </c>
      <c r="CY56" s="225">
        <v>42156</v>
      </c>
      <c r="CZ56" s="225">
        <v>42186</v>
      </c>
      <c r="DA56" s="225">
        <v>42217</v>
      </c>
      <c r="DB56" s="225">
        <v>42248</v>
      </c>
      <c r="DC56" s="225">
        <v>42278</v>
      </c>
      <c r="DD56" s="225">
        <v>42309</v>
      </c>
      <c r="DE56" s="225">
        <v>42339</v>
      </c>
      <c r="DF56" s="225">
        <v>42370</v>
      </c>
      <c r="DG56" s="225">
        <v>42401</v>
      </c>
      <c r="DH56" s="225">
        <v>42430</v>
      </c>
      <c r="DI56" s="225">
        <v>42461</v>
      </c>
      <c r="DJ56" s="225">
        <v>42491</v>
      </c>
      <c r="DK56" s="225">
        <v>42522</v>
      </c>
      <c r="DL56" s="225">
        <v>42552</v>
      </c>
      <c r="DM56" s="225">
        <v>42583</v>
      </c>
      <c r="DN56" s="225">
        <v>42614</v>
      </c>
      <c r="DO56" s="225">
        <v>42644</v>
      </c>
      <c r="DP56" s="225">
        <v>42675</v>
      </c>
      <c r="DQ56" s="225">
        <v>42705</v>
      </c>
      <c r="DR56" s="225">
        <v>42736</v>
      </c>
      <c r="DS56" s="225">
        <v>42767</v>
      </c>
      <c r="DT56" s="225">
        <v>42795</v>
      </c>
      <c r="DU56" s="225">
        <v>42826</v>
      </c>
      <c r="DV56" s="225">
        <v>42856</v>
      </c>
      <c r="DW56" s="225">
        <v>42887</v>
      </c>
      <c r="DX56" s="225">
        <v>42917</v>
      </c>
      <c r="DY56" s="225">
        <v>42948</v>
      </c>
      <c r="DZ56" s="225">
        <v>42979</v>
      </c>
      <c r="EA56" s="225">
        <v>43009</v>
      </c>
      <c r="EB56" s="225">
        <v>43040</v>
      </c>
      <c r="EC56" s="225">
        <v>43070</v>
      </c>
      <c r="ED56" s="225">
        <v>43101</v>
      </c>
      <c r="EE56" s="225">
        <v>43132</v>
      </c>
      <c r="EF56" s="225">
        <v>43160</v>
      </c>
      <c r="EG56" s="225">
        <v>43191</v>
      </c>
      <c r="EH56" s="225">
        <v>43221</v>
      </c>
      <c r="EI56" s="225">
        <v>43252</v>
      </c>
      <c r="EJ56" s="225">
        <v>43282</v>
      </c>
      <c r="EK56" s="225">
        <v>43313</v>
      </c>
      <c r="EL56" s="225">
        <v>43344</v>
      </c>
      <c r="EM56" s="225">
        <v>43374</v>
      </c>
      <c r="EN56" s="225">
        <v>43405</v>
      </c>
      <c r="EO56" s="225">
        <v>43435</v>
      </c>
      <c r="EP56" s="225">
        <v>43466</v>
      </c>
      <c r="EQ56" s="225">
        <v>43497</v>
      </c>
      <c r="ER56" s="225">
        <v>43525</v>
      </c>
      <c r="ES56" s="225">
        <v>43556</v>
      </c>
      <c r="ET56" s="225">
        <v>43586</v>
      </c>
      <c r="EU56" s="225">
        <v>43617</v>
      </c>
      <c r="EV56" s="225">
        <v>43647</v>
      </c>
      <c r="EW56" s="225">
        <v>43678</v>
      </c>
      <c r="EX56" s="225">
        <v>43709</v>
      </c>
      <c r="EY56" s="225">
        <v>43739</v>
      </c>
      <c r="EZ56" s="225">
        <v>43770</v>
      </c>
      <c r="FA56" s="225">
        <v>43800</v>
      </c>
      <c r="FB56" s="225">
        <v>43831</v>
      </c>
      <c r="FC56" s="225">
        <v>43862</v>
      </c>
      <c r="FD56" s="225">
        <v>43891</v>
      </c>
      <c r="FE56" s="225">
        <v>43922</v>
      </c>
      <c r="FF56" s="225">
        <v>43952</v>
      </c>
      <c r="FG56" s="225">
        <v>43983</v>
      </c>
      <c r="FH56" s="225">
        <v>44013</v>
      </c>
      <c r="FI56" s="225">
        <v>44044</v>
      </c>
      <c r="FJ56" s="225">
        <v>44075</v>
      </c>
      <c r="FK56" s="225">
        <v>44105</v>
      </c>
      <c r="FL56" s="225">
        <v>44136</v>
      </c>
      <c r="FM56" s="225">
        <v>44166</v>
      </c>
      <c r="FN56" s="225">
        <v>44197</v>
      </c>
      <c r="FO56" s="225">
        <v>44228</v>
      </c>
      <c r="FP56" s="225">
        <v>44256</v>
      </c>
      <c r="FQ56" s="225">
        <v>44287</v>
      </c>
      <c r="FR56" s="225">
        <v>44317</v>
      </c>
      <c r="FS56" s="225">
        <v>44348</v>
      </c>
      <c r="FT56" s="225">
        <v>44378</v>
      </c>
      <c r="FU56" s="225">
        <v>44409</v>
      </c>
      <c r="FV56" s="225">
        <v>44440</v>
      </c>
      <c r="FW56" s="225">
        <v>44470</v>
      </c>
      <c r="FX56" s="225">
        <v>44501</v>
      </c>
      <c r="FY56" s="225">
        <v>44531</v>
      </c>
      <c r="FZ56" s="225">
        <v>44562</v>
      </c>
      <c r="GA56" s="225">
        <v>44593</v>
      </c>
      <c r="GB56" s="225">
        <v>44621</v>
      </c>
      <c r="GC56" s="225">
        <v>44652</v>
      </c>
      <c r="GD56" s="225">
        <v>44682</v>
      </c>
      <c r="GE56" s="225">
        <v>44713</v>
      </c>
      <c r="GF56" s="225">
        <v>44743</v>
      </c>
      <c r="GG56" s="225">
        <v>44774</v>
      </c>
      <c r="GH56" s="225">
        <v>44805</v>
      </c>
      <c r="GI56" s="225">
        <v>44835</v>
      </c>
      <c r="GJ56" s="225">
        <v>44866</v>
      </c>
      <c r="GK56" s="225">
        <v>44896</v>
      </c>
      <c r="GL56" s="225">
        <v>44927</v>
      </c>
      <c r="GM56" s="225">
        <v>44958</v>
      </c>
      <c r="GN56" s="225">
        <v>44986</v>
      </c>
      <c r="GO56" s="225">
        <f t="shared" ref="GO56:GY56" si="4">GO$11</f>
        <v>45017</v>
      </c>
      <c r="GP56" s="225">
        <f t="shared" si="4"/>
        <v>45047</v>
      </c>
      <c r="GQ56" s="225">
        <f t="shared" si="4"/>
        <v>45078</v>
      </c>
      <c r="GR56" s="225">
        <f t="shared" si="4"/>
        <v>45108</v>
      </c>
      <c r="GS56" s="225">
        <f t="shared" si="4"/>
        <v>45139</v>
      </c>
      <c r="GT56" s="225">
        <f t="shared" si="4"/>
        <v>45170</v>
      </c>
      <c r="GU56" s="225">
        <f t="shared" si="4"/>
        <v>45200</v>
      </c>
      <c r="GV56" s="225">
        <f t="shared" si="4"/>
        <v>45231</v>
      </c>
      <c r="GW56" s="225">
        <f t="shared" si="4"/>
        <v>45261</v>
      </c>
      <c r="GX56" s="225">
        <f t="shared" si="4"/>
        <v>45292</v>
      </c>
      <c r="GY56" s="225">
        <f t="shared" si="4"/>
        <v>45323</v>
      </c>
    </row>
    <row r="57" spans="1:207" ht="13">
      <c r="A57" s="304" t="s">
        <v>424</v>
      </c>
      <c r="B57" s="239">
        <v>6.0041483863900007</v>
      </c>
      <c r="C57" s="239">
        <v>5.9315208425900003</v>
      </c>
      <c r="D57" s="239">
        <v>6.6327692335200004</v>
      </c>
      <c r="E57" s="239">
        <v>6.75339177658</v>
      </c>
      <c r="F57" s="239">
        <v>13.228752939629999</v>
      </c>
      <c r="G57" s="239">
        <v>6.8852733214399997</v>
      </c>
      <c r="H57" s="239">
        <v>7.1492821495299994</v>
      </c>
      <c r="I57" s="239">
        <v>8.6632209691599993</v>
      </c>
      <c r="J57" s="239">
        <v>8.94971244177</v>
      </c>
      <c r="K57" s="239">
        <v>9.3256168811900011</v>
      </c>
      <c r="L57" s="239">
        <v>7.2838366731699997</v>
      </c>
      <c r="M57" s="239">
        <v>3.2860662187600003</v>
      </c>
      <c r="N57" s="239">
        <v>7.1507166675600002</v>
      </c>
      <c r="O57" s="239">
        <v>6.4276919295299999</v>
      </c>
      <c r="P57" s="239">
        <v>6.3062204905600003</v>
      </c>
      <c r="Q57" s="239">
        <v>9.0885659646800008</v>
      </c>
      <c r="R57" s="239">
        <v>4.6870067401400002</v>
      </c>
      <c r="S57" s="239">
        <v>5.5830397811300001</v>
      </c>
      <c r="T57" s="239">
        <v>6.0185983563000001</v>
      </c>
      <c r="U57" s="239">
        <v>5.7047289933699998</v>
      </c>
      <c r="V57" s="239">
        <v>22.273902252560003</v>
      </c>
      <c r="W57" s="239">
        <v>30.229091442279998</v>
      </c>
      <c r="X57" s="239">
        <v>6.4038079482099999</v>
      </c>
      <c r="Y57" s="239">
        <v>22.43971840975</v>
      </c>
      <c r="Z57" s="239">
        <v>11.82476364845</v>
      </c>
      <c r="AA57" s="239">
        <v>2.3071920619799999</v>
      </c>
      <c r="AB57" s="239">
        <v>4.4949837228799998</v>
      </c>
      <c r="AC57" s="239">
        <v>2.3824068093200004</v>
      </c>
      <c r="AD57" s="239">
        <v>2.51300148278</v>
      </c>
      <c r="AE57" s="239">
        <v>1.7606174695799999</v>
      </c>
      <c r="AF57" s="239">
        <v>2.25666316475</v>
      </c>
      <c r="AG57" s="239">
        <v>1.9720192297599999</v>
      </c>
      <c r="AH57" s="239">
        <v>4.4178596094999998</v>
      </c>
      <c r="AI57" s="239">
        <v>1.9743608306199998</v>
      </c>
      <c r="AJ57" s="239">
        <v>0.93978188295000009</v>
      </c>
      <c r="AK57" s="239">
        <v>3.4769213754799999</v>
      </c>
      <c r="AL57" s="239">
        <v>3.0744443927199998</v>
      </c>
      <c r="AM57" s="239">
        <v>5.2657249234399996</v>
      </c>
      <c r="AN57" s="239">
        <v>3.71382281647</v>
      </c>
      <c r="AO57" s="239">
        <v>2.8204220213200002</v>
      </c>
      <c r="AP57" s="239">
        <v>3.1628379254999999</v>
      </c>
      <c r="AQ57" s="239">
        <v>2.8391202625999998</v>
      </c>
      <c r="AR57" s="239">
        <v>1.86391453323</v>
      </c>
      <c r="AS57" s="239">
        <v>1.1368944321099999</v>
      </c>
      <c r="AT57" s="239">
        <v>14.64952489141</v>
      </c>
      <c r="AU57" s="239">
        <v>5.6858269348199997</v>
      </c>
      <c r="AV57" s="239">
        <v>3.7794562203299997</v>
      </c>
      <c r="AW57" s="239">
        <v>1.56195212582</v>
      </c>
      <c r="AX57" s="239">
        <v>1.99970339139</v>
      </c>
      <c r="AY57" s="239">
        <v>1.93717537516</v>
      </c>
      <c r="AZ57" s="239">
        <v>1.7530033219800001</v>
      </c>
      <c r="BA57" s="239">
        <v>3.4781080827699999</v>
      </c>
      <c r="BB57" s="239">
        <v>2.3115080435100004</v>
      </c>
      <c r="BC57" s="239">
        <v>2.7256523673299999</v>
      </c>
      <c r="BD57" s="239">
        <v>3.2416054449200002</v>
      </c>
      <c r="BE57" s="239">
        <v>1.4904204509200001</v>
      </c>
      <c r="BF57" s="239">
        <v>6.9277306799300007</v>
      </c>
      <c r="BG57" s="239">
        <v>11.04600538459</v>
      </c>
      <c r="BH57" s="239">
        <v>3.05050739126</v>
      </c>
      <c r="BI57" s="239">
        <v>1.5333562308800002</v>
      </c>
      <c r="BJ57" s="239">
        <v>1.9439529310000001</v>
      </c>
      <c r="BK57" s="239">
        <v>1.46232542299</v>
      </c>
      <c r="BL57" s="239">
        <v>4.21479380178</v>
      </c>
      <c r="BM57" s="239">
        <v>5.2059415407799996</v>
      </c>
      <c r="BN57" s="239">
        <v>11.961554049149999</v>
      </c>
      <c r="BO57" s="239">
        <v>9.1779535590300014</v>
      </c>
      <c r="BP57" s="239">
        <v>8.5709334134699997</v>
      </c>
      <c r="BQ57" s="239">
        <v>9.6297828420302736</v>
      </c>
      <c r="BR57" s="239">
        <v>22.687680061229997</v>
      </c>
      <c r="BS57" s="239">
        <v>10.677603897809693</v>
      </c>
      <c r="BT57" s="239">
        <v>10.234797706679998</v>
      </c>
      <c r="BU57" s="239">
        <v>7.2813145281899994</v>
      </c>
      <c r="BV57" s="239">
        <v>4.7124654339600012</v>
      </c>
      <c r="BW57" s="239">
        <v>5.687192753399998</v>
      </c>
      <c r="BX57" s="239">
        <v>52.248910057529983</v>
      </c>
      <c r="BY57" s="239">
        <v>14.645925802559997</v>
      </c>
      <c r="BZ57" s="239">
        <v>19.776821868319992</v>
      </c>
      <c r="CA57" s="239">
        <v>23.152771488009989</v>
      </c>
      <c r="CB57" s="239">
        <v>29.839994579240003</v>
      </c>
      <c r="CC57" s="239">
        <v>30.572201811989967</v>
      </c>
      <c r="CD57" s="239">
        <v>26.92553815414999</v>
      </c>
      <c r="CE57" s="239">
        <v>27.617759541539996</v>
      </c>
      <c r="CF57" s="239">
        <v>25.447689468450001</v>
      </c>
      <c r="CG57" s="239">
        <v>12.959734221020001</v>
      </c>
      <c r="CH57" s="239">
        <v>32.363594759790026</v>
      </c>
      <c r="CI57" s="239">
        <v>15.195353391540015</v>
      </c>
      <c r="CJ57" s="239">
        <v>11.181749234859963</v>
      </c>
      <c r="CK57" s="239">
        <v>20.495719955959991</v>
      </c>
      <c r="CL57" s="239">
        <v>15.447300406120011</v>
      </c>
      <c r="CM57" s="239">
        <v>23.341829751190019</v>
      </c>
      <c r="CN57" s="239">
        <v>20.585749990890029</v>
      </c>
      <c r="CO57" s="239">
        <v>19.37295550412</v>
      </c>
      <c r="CP57" s="239">
        <v>68.025837736960028</v>
      </c>
      <c r="CQ57" s="239">
        <v>34.169748861270051</v>
      </c>
      <c r="CR57" s="239">
        <v>42.441030489759996</v>
      </c>
      <c r="CS57" s="239">
        <v>44.150399038860016</v>
      </c>
      <c r="CT57" s="239">
        <v>35.518882678449948</v>
      </c>
      <c r="CU57" s="239">
        <v>91.277413968280044</v>
      </c>
      <c r="CV57" s="239">
        <v>128.51918903974999</v>
      </c>
      <c r="CW57" s="239">
        <v>52.260679347249997</v>
      </c>
      <c r="CX57" s="239">
        <v>156.08607486998011</v>
      </c>
      <c r="CY57" s="239">
        <v>60.128361220329985</v>
      </c>
      <c r="CZ57" s="239">
        <v>225.91008829348991</v>
      </c>
      <c r="DA57" s="239">
        <v>405.07517009960998</v>
      </c>
      <c r="DB57" s="239">
        <v>228.62289204807001</v>
      </c>
      <c r="DC57" s="239">
        <v>137.32597347091999</v>
      </c>
      <c r="DD57" s="239">
        <v>76.529228071409989</v>
      </c>
      <c r="DE57" s="239">
        <v>140.08872069075994</v>
      </c>
      <c r="DF57" s="239">
        <v>147.07897399707997</v>
      </c>
      <c r="DG57" s="239">
        <v>94.522588734579969</v>
      </c>
      <c r="DH57" s="239">
        <v>310.03988399603998</v>
      </c>
      <c r="DI57" s="239">
        <v>132.10954171648009</v>
      </c>
      <c r="DJ57" s="239">
        <v>250.92468915975994</v>
      </c>
      <c r="DK57" s="239">
        <v>155.42187863810003</v>
      </c>
      <c r="DL57" s="239">
        <v>61.834650666599977</v>
      </c>
      <c r="DM57" s="239">
        <v>70.825388454380018</v>
      </c>
      <c r="DN57" s="239">
        <v>29.623719808940002</v>
      </c>
      <c r="DO57" s="239">
        <v>47.159767271740016</v>
      </c>
      <c r="DP57" s="239">
        <v>68.420322078360002</v>
      </c>
      <c r="DQ57" s="239">
        <v>92.776736190709997</v>
      </c>
      <c r="DR57" s="239">
        <v>52.060107638099986</v>
      </c>
      <c r="DS57" s="239">
        <v>159.32006033694995</v>
      </c>
      <c r="DT57" s="239">
        <v>63.305240979659999</v>
      </c>
      <c r="DU57" s="239">
        <v>50.586984798509995</v>
      </c>
      <c r="DV57" s="305">
        <v>106.90046088340993</v>
      </c>
      <c r="DW57" s="305">
        <v>45.749056076989852</v>
      </c>
      <c r="DX57" s="305">
        <v>42.503466522120043</v>
      </c>
      <c r="DY57" s="305">
        <v>26.888273956719999</v>
      </c>
      <c r="DZ57" s="305">
        <v>61.994629219950006</v>
      </c>
      <c r="EA57" s="306">
        <v>100.82468508814003</v>
      </c>
      <c r="EB57" s="306">
        <v>42.781677947239999</v>
      </c>
      <c r="EC57" s="306">
        <v>99.65002003167001</v>
      </c>
      <c r="ED57" s="306">
        <v>99.817171997350016</v>
      </c>
      <c r="EE57" s="306">
        <v>165.12543274754003</v>
      </c>
      <c r="EF57" s="306">
        <v>76.467912762880005</v>
      </c>
      <c r="EG57" s="306">
        <v>92.759722401899978</v>
      </c>
      <c r="EH57" s="306">
        <v>168.93369130126004</v>
      </c>
      <c r="EI57" s="306">
        <v>295.89839896242006</v>
      </c>
      <c r="EJ57" s="306">
        <v>304.17173351380018</v>
      </c>
      <c r="EK57" s="306">
        <v>211.21682798607998</v>
      </c>
      <c r="EL57" s="306">
        <v>90.532955402140018</v>
      </c>
      <c r="EM57" s="306">
        <v>132.01801264352002</v>
      </c>
      <c r="EN57" s="306">
        <v>107.54135131598004</v>
      </c>
      <c r="EO57" s="306">
        <v>434.0378467144601</v>
      </c>
      <c r="EP57" s="306">
        <v>441.27384510240017</v>
      </c>
      <c r="EQ57" s="306">
        <v>86.984187184059991</v>
      </c>
      <c r="ER57" s="306">
        <v>295.53799471733993</v>
      </c>
      <c r="ES57" s="306">
        <v>208.90472797326004</v>
      </c>
      <c r="ET57" s="306">
        <v>136.97008516706001</v>
      </c>
      <c r="EU57" s="250">
        <v>191.69197025001998</v>
      </c>
      <c r="EV57" s="250">
        <v>126.21338572716002</v>
      </c>
      <c r="EW57" s="250">
        <v>191.18394154729</v>
      </c>
      <c r="EX57" s="250">
        <v>129.01968239819001</v>
      </c>
      <c r="EY57" s="250">
        <v>125.46074309190999</v>
      </c>
      <c r="EZ57" s="250">
        <v>210.14106183409999</v>
      </c>
      <c r="FA57" s="250">
        <v>390.03779669494003</v>
      </c>
      <c r="FB57" s="490">
        <v>95.674654660569999</v>
      </c>
      <c r="FC57" s="250">
        <v>115.88278241709999</v>
      </c>
      <c r="FD57" s="250">
        <v>500.33745985696009</v>
      </c>
      <c r="FE57" s="250">
        <v>487.9139324368</v>
      </c>
      <c r="FF57" s="250">
        <v>201.22455137810999</v>
      </c>
      <c r="FG57" s="250">
        <v>231.02405148416997</v>
      </c>
      <c r="FH57" s="250">
        <v>120.45018015416002</v>
      </c>
      <c r="FI57" s="250">
        <v>89.661239758040011</v>
      </c>
      <c r="FJ57" s="250">
        <v>99.976770271290007</v>
      </c>
      <c r="FK57" s="250">
        <v>42.672587360410013</v>
      </c>
      <c r="FL57" s="250">
        <v>275.15268697192005</v>
      </c>
      <c r="FM57" s="250">
        <v>332.53337799360997</v>
      </c>
      <c r="FN57" s="250">
        <v>69.162496381089994</v>
      </c>
      <c r="FO57" s="250">
        <v>170.09155495767999</v>
      </c>
      <c r="FP57" s="250">
        <v>111.29796065680239</v>
      </c>
      <c r="FQ57" s="250">
        <v>60.608949006070006</v>
      </c>
      <c r="FR57" s="250">
        <v>70.928918889619993</v>
      </c>
      <c r="FS57" s="250">
        <v>45.426988093870001</v>
      </c>
      <c r="FT57" s="250">
        <v>49.464878925699999</v>
      </c>
      <c r="FU57" s="250">
        <v>66.917803188020002</v>
      </c>
      <c r="FV57" s="250">
        <v>100.98741335046</v>
      </c>
      <c r="FW57" s="250">
        <v>55.826347866390002</v>
      </c>
      <c r="FX57" s="250">
        <v>74.80878379630002</v>
      </c>
      <c r="FY57" s="250">
        <v>121.63411428063996</v>
      </c>
      <c r="FZ57" s="250">
        <v>161.79943263935004</v>
      </c>
      <c r="GA57" s="250">
        <v>119.32483264631998</v>
      </c>
      <c r="GB57" s="250">
        <v>60.644339529429992</v>
      </c>
      <c r="GC57" s="250">
        <v>105.64210288717001</v>
      </c>
      <c r="GD57" s="250">
        <v>210.52917219056997</v>
      </c>
      <c r="GE57" s="250">
        <v>162.4</v>
      </c>
      <c r="GF57" s="250">
        <v>157.89965922972002</v>
      </c>
      <c r="GG57" s="250">
        <v>94.324233987260001</v>
      </c>
      <c r="GH57" s="250">
        <v>96.918631133779982</v>
      </c>
      <c r="GI57" s="250">
        <v>149.48832351386002</v>
      </c>
      <c r="GJ57" s="250">
        <v>157.75973033593999</v>
      </c>
      <c r="GK57" s="250">
        <v>51.660177687640008</v>
      </c>
      <c r="GL57" s="250">
        <v>122.33969189059998</v>
      </c>
      <c r="GM57" s="250">
        <v>69.12816215429001</v>
      </c>
      <c r="GN57" s="250">
        <v>140.75427719543003</v>
      </c>
      <c r="GO57" s="250">
        <v>64.900523875999994</v>
      </c>
      <c r="GP57" s="250">
        <v>120.37096451865</v>
      </c>
      <c r="GQ57" s="250">
        <v>90.1</v>
      </c>
      <c r="GR57" s="250">
        <v>60.09</v>
      </c>
      <c r="GS57" s="250">
        <v>82.2</v>
      </c>
      <c r="GT57" s="250">
        <v>56.01</v>
      </c>
      <c r="GU57" s="250">
        <v>115.5</v>
      </c>
      <c r="GV57" s="250">
        <v>94.3</v>
      </c>
      <c r="GW57" s="250">
        <v>184.39836819711999</v>
      </c>
      <c r="GX57" s="250">
        <v>125.7</v>
      </c>
      <c r="GY57" s="250">
        <v>126</v>
      </c>
    </row>
    <row r="58" spans="1:207" ht="13">
      <c r="A58" s="304" t="s">
        <v>337</v>
      </c>
      <c r="B58" s="239">
        <v>2020</v>
      </c>
      <c r="C58" s="239">
        <v>22</v>
      </c>
      <c r="D58" s="239">
        <v>18</v>
      </c>
      <c r="E58" s="239">
        <v>22</v>
      </c>
      <c r="F58" s="239">
        <v>20</v>
      </c>
      <c r="G58" s="239">
        <v>20</v>
      </c>
      <c r="H58" s="239">
        <v>21</v>
      </c>
      <c r="I58" s="239">
        <v>22</v>
      </c>
      <c r="J58" s="239">
        <v>21</v>
      </c>
      <c r="K58" s="239">
        <v>21</v>
      </c>
      <c r="L58" s="239">
        <v>21</v>
      </c>
      <c r="M58" s="239">
        <v>19</v>
      </c>
      <c r="N58" s="239">
        <v>20</v>
      </c>
      <c r="O58" s="239">
        <v>247</v>
      </c>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M58" s="239"/>
      <c r="AN58" s="239"/>
      <c r="AO58" s="239"/>
      <c r="AP58" s="239"/>
      <c r="AQ58" s="239"/>
      <c r="AR58" s="239"/>
      <c r="AS58" s="239"/>
      <c r="AT58" s="239"/>
      <c r="AU58" s="239"/>
      <c r="AV58" s="239"/>
      <c r="AW58" s="239"/>
      <c r="AX58" s="239"/>
      <c r="AY58" s="239"/>
      <c r="AZ58" s="239"/>
      <c r="BA58" s="239"/>
      <c r="BB58" s="239"/>
      <c r="BC58" s="239"/>
      <c r="BD58" s="239"/>
      <c r="BE58" s="239"/>
      <c r="BF58" s="239"/>
      <c r="BG58" s="239"/>
      <c r="BH58" s="239"/>
      <c r="BI58" s="239"/>
      <c r="BJ58" s="239"/>
      <c r="BK58" s="239"/>
      <c r="BL58" s="239"/>
      <c r="BM58" s="239"/>
      <c r="BN58" s="239"/>
      <c r="BO58" s="239"/>
      <c r="BP58" s="239"/>
      <c r="BQ58" s="239"/>
      <c r="BR58" s="239"/>
      <c r="BS58" s="239"/>
      <c r="BT58" s="239"/>
      <c r="BU58" s="239"/>
      <c r="BV58" s="239"/>
      <c r="BW58" s="239"/>
      <c r="BX58" s="239"/>
      <c r="BY58" s="239"/>
      <c r="BZ58" s="239"/>
      <c r="CA58" s="239"/>
      <c r="CB58" s="239"/>
      <c r="CC58" s="239"/>
      <c r="CD58" s="239"/>
      <c r="CE58" s="239"/>
      <c r="CF58" s="239"/>
      <c r="CG58" s="239"/>
      <c r="CH58" s="239"/>
      <c r="CI58" s="239"/>
      <c r="CJ58" s="239"/>
      <c r="CK58" s="239"/>
      <c r="CL58" s="239"/>
      <c r="CM58" s="239"/>
      <c r="CN58" s="239"/>
      <c r="CO58" s="239"/>
      <c r="CP58" s="239"/>
      <c r="CQ58" s="239"/>
      <c r="CR58" s="239"/>
      <c r="CS58" s="239"/>
      <c r="CT58" s="239"/>
      <c r="CU58" s="239"/>
      <c r="CV58" s="239"/>
      <c r="CW58" s="239"/>
      <c r="CX58" s="239"/>
      <c r="CY58" s="239"/>
      <c r="CZ58" s="239"/>
      <c r="DA58" s="239"/>
      <c r="DB58" s="239"/>
      <c r="DC58" s="239"/>
      <c r="DD58" s="239"/>
      <c r="DE58" s="239"/>
      <c r="DF58" s="239"/>
      <c r="DG58" s="239"/>
      <c r="DH58" s="239"/>
      <c r="DI58" s="239"/>
      <c r="DJ58" s="239"/>
      <c r="DK58" s="239"/>
      <c r="DL58" s="239"/>
      <c r="DM58" s="239"/>
      <c r="DN58" s="239"/>
      <c r="DO58" s="239"/>
      <c r="DP58" s="239"/>
      <c r="DQ58" s="239"/>
      <c r="DR58" s="239"/>
      <c r="DS58" s="239"/>
      <c r="DT58" s="239"/>
      <c r="DU58" s="239"/>
      <c r="DV58" s="305"/>
      <c r="DW58" s="305"/>
      <c r="DX58" s="305"/>
      <c r="DY58" s="305"/>
      <c r="DZ58" s="305"/>
      <c r="EA58" s="306"/>
      <c r="EB58" s="306"/>
      <c r="EC58" s="306"/>
      <c r="ED58" s="306"/>
      <c r="EE58" s="306"/>
      <c r="EF58" s="306"/>
      <c r="EG58" s="306"/>
      <c r="EH58" s="306"/>
      <c r="EI58" s="306"/>
      <c r="EJ58" s="306"/>
      <c r="EK58" s="306"/>
      <c r="EL58" s="306"/>
      <c r="EM58" s="306"/>
      <c r="EN58" s="306"/>
      <c r="EO58" s="306"/>
      <c r="EP58" s="306"/>
      <c r="EQ58" s="306"/>
      <c r="ER58" s="306"/>
      <c r="ES58" s="306"/>
      <c r="ET58" s="306"/>
      <c r="EU58" s="250"/>
      <c r="EV58" s="250"/>
      <c r="EW58" s="250"/>
      <c r="EX58" s="250"/>
      <c r="EY58" s="250"/>
      <c r="EZ58" s="250"/>
      <c r="FA58" s="250"/>
      <c r="FB58" s="250"/>
      <c r="FC58" s="250"/>
      <c r="FD58" s="250"/>
      <c r="FE58" s="250"/>
      <c r="FF58" s="250"/>
      <c r="FG58" s="250"/>
      <c r="FH58" s="250"/>
      <c r="FI58" s="250"/>
      <c r="FJ58" s="250"/>
      <c r="FK58" s="250"/>
      <c r="FL58" s="250"/>
      <c r="FM58" s="250"/>
      <c r="FN58" s="250"/>
      <c r="FO58" s="250"/>
      <c r="FP58" s="250"/>
      <c r="FQ58" s="250"/>
      <c r="FR58" s="250"/>
      <c r="FS58" s="250"/>
      <c r="FT58" s="250"/>
      <c r="FU58" s="250"/>
      <c r="FV58" s="250"/>
      <c r="FW58" s="250"/>
      <c r="FX58" s="250"/>
      <c r="FY58" s="250"/>
      <c r="FZ58" s="250"/>
      <c r="GA58" s="250"/>
      <c r="GB58" s="250"/>
      <c r="GC58" s="250"/>
      <c r="GD58" s="250"/>
      <c r="GE58" s="250"/>
      <c r="GF58" s="250"/>
      <c r="GG58" s="250"/>
      <c r="GH58" s="250"/>
      <c r="GI58" s="250"/>
      <c r="GJ58" s="250"/>
      <c r="GK58" s="250"/>
      <c r="GL58" s="250"/>
      <c r="GM58" s="250"/>
      <c r="GN58" s="250"/>
      <c r="GO58" s="250"/>
      <c r="GP58" s="250"/>
      <c r="GQ58" s="250"/>
      <c r="GR58" s="250"/>
      <c r="GS58" s="250"/>
      <c r="GT58" s="250"/>
      <c r="GU58" s="250"/>
      <c r="GV58" s="250"/>
      <c r="GW58" s="250"/>
      <c r="GX58" s="250"/>
      <c r="GY58" s="250"/>
    </row>
    <row r="59" spans="1:207" ht="13">
      <c r="A59" s="304"/>
      <c r="B59" s="239">
        <v>2021</v>
      </c>
      <c r="C59" s="239">
        <v>19</v>
      </c>
      <c r="D59" s="239">
        <v>18</v>
      </c>
      <c r="E59" s="239">
        <v>23</v>
      </c>
      <c r="F59" s="239">
        <v>20</v>
      </c>
      <c r="G59" s="239">
        <v>21</v>
      </c>
      <c r="H59" s="239">
        <v>21</v>
      </c>
      <c r="I59" s="239">
        <v>21</v>
      </c>
      <c r="J59" s="239">
        <v>22</v>
      </c>
      <c r="K59" s="239">
        <v>21</v>
      </c>
      <c r="L59" s="239">
        <v>20</v>
      </c>
      <c r="M59" s="239">
        <v>20</v>
      </c>
      <c r="N59" s="239">
        <v>21</v>
      </c>
      <c r="O59" s="239">
        <v>247</v>
      </c>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39"/>
      <c r="AP59" s="239"/>
      <c r="AQ59" s="239"/>
      <c r="AR59" s="239"/>
      <c r="AS59" s="239"/>
      <c r="AT59" s="239"/>
      <c r="AU59" s="239"/>
      <c r="AV59" s="239"/>
      <c r="AW59" s="239"/>
      <c r="AX59" s="239"/>
      <c r="AY59" s="239"/>
      <c r="AZ59" s="239"/>
      <c r="BA59" s="239"/>
      <c r="BB59" s="239"/>
      <c r="BC59" s="239"/>
      <c r="BD59" s="239"/>
      <c r="BE59" s="239"/>
      <c r="BF59" s="239"/>
      <c r="BG59" s="239"/>
      <c r="BH59" s="239"/>
      <c r="BI59" s="239"/>
      <c r="BJ59" s="239"/>
      <c r="BK59" s="239"/>
      <c r="BL59" s="239"/>
      <c r="BM59" s="239"/>
      <c r="BN59" s="239"/>
      <c r="BO59" s="239"/>
      <c r="BP59" s="239"/>
      <c r="BQ59" s="239"/>
      <c r="BR59" s="239"/>
      <c r="BS59" s="239"/>
      <c r="BT59" s="239"/>
      <c r="BU59" s="239"/>
      <c r="BV59" s="239"/>
      <c r="BW59" s="239"/>
      <c r="BX59" s="239"/>
      <c r="BY59" s="239"/>
      <c r="BZ59" s="239"/>
      <c r="CA59" s="239"/>
      <c r="CB59" s="239"/>
      <c r="CC59" s="239"/>
      <c r="CD59" s="239"/>
      <c r="CE59" s="239"/>
      <c r="CF59" s="239"/>
      <c r="CG59" s="239"/>
      <c r="CH59" s="239"/>
      <c r="CI59" s="239"/>
      <c r="CJ59" s="239"/>
      <c r="CK59" s="239"/>
      <c r="CL59" s="239"/>
      <c r="CM59" s="239"/>
      <c r="CN59" s="239"/>
      <c r="CO59" s="239"/>
      <c r="CP59" s="239"/>
      <c r="CQ59" s="239"/>
      <c r="CR59" s="239"/>
      <c r="CS59" s="239"/>
      <c r="CT59" s="239"/>
      <c r="CU59" s="239"/>
      <c r="CV59" s="239"/>
      <c r="CW59" s="239"/>
      <c r="CX59" s="239"/>
      <c r="CY59" s="239"/>
      <c r="CZ59" s="239"/>
      <c r="DA59" s="239"/>
      <c r="DB59" s="239"/>
      <c r="DC59" s="239"/>
      <c r="DD59" s="239"/>
      <c r="DE59" s="239"/>
      <c r="DF59" s="239"/>
      <c r="DG59" s="239"/>
      <c r="DH59" s="239"/>
      <c r="DI59" s="239"/>
      <c r="DJ59" s="239"/>
      <c r="DK59" s="239"/>
      <c r="DL59" s="239"/>
      <c r="DM59" s="239"/>
      <c r="DN59" s="239"/>
      <c r="DO59" s="239"/>
      <c r="DP59" s="239"/>
      <c r="DQ59" s="239"/>
      <c r="DR59" s="239"/>
      <c r="DS59" s="239"/>
      <c r="DT59" s="239"/>
      <c r="DU59" s="239"/>
      <c r="DV59" s="305"/>
      <c r="DW59" s="305"/>
      <c r="DX59" s="305"/>
      <c r="DY59" s="305"/>
      <c r="DZ59" s="305"/>
      <c r="EA59" s="306"/>
      <c r="EB59" s="306"/>
      <c r="EC59" s="306"/>
      <c r="ED59" s="306"/>
      <c r="EE59" s="306"/>
      <c r="EF59" s="306"/>
      <c r="EG59" s="306"/>
      <c r="EH59" s="306"/>
      <c r="EI59" s="306"/>
      <c r="EJ59" s="306"/>
      <c r="EK59" s="306"/>
      <c r="EL59" s="306"/>
      <c r="EM59" s="306"/>
      <c r="EN59" s="306"/>
      <c r="EO59" s="306"/>
      <c r="EP59" s="306"/>
      <c r="EQ59" s="306"/>
      <c r="ER59" s="306"/>
      <c r="ES59" s="306"/>
      <c r="ET59" s="306"/>
      <c r="EU59" s="250"/>
      <c r="EV59" s="250"/>
      <c r="EW59" s="250"/>
      <c r="EX59" s="250"/>
      <c r="EY59" s="250"/>
      <c r="EZ59" s="250"/>
      <c r="FA59" s="250"/>
      <c r="FB59" s="250"/>
      <c r="FC59" s="250"/>
      <c r="FD59" s="250"/>
      <c r="FE59" s="250"/>
      <c r="FF59" s="250"/>
      <c r="FG59" s="250"/>
      <c r="FH59" s="250"/>
      <c r="FI59" s="250"/>
      <c r="FJ59" s="250"/>
      <c r="FK59" s="250"/>
      <c r="FL59" s="250"/>
      <c r="FM59" s="250"/>
      <c r="FN59" s="250"/>
      <c r="FO59" s="250"/>
      <c r="FP59" s="250"/>
      <c r="FQ59" s="250"/>
      <c r="FR59" s="250"/>
      <c r="FS59" s="250"/>
      <c r="FT59" s="250"/>
      <c r="FU59" s="250"/>
      <c r="FV59" s="250"/>
      <c r="FW59" s="250"/>
      <c r="FX59" s="250"/>
      <c r="FY59" s="250"/>
      <c r="FZ59" s="250"/>
      <c r="GA59" s="250"/>
      <c r="GB59" s="250"/>
      <c r="GC59" s="250"/>
      <c r="GD59" s="250"/>
      <c r="GE59" s="250"/>
      <c r="GF59" s="250"/>
      <c r="GG59" s="250"/>
      <c r="GH59" s="250"/>
      <c r="GI59" s="250"/>
      <c r="GJ59" s="250"/>
      <c r="GK59" s="250"/>
      <c r="GL59" s="250"/>
      <c r="GM59" s="250"/>
      <c r="GN59" s="250"/>
      <c r="GO59" s="250"/>
      <c r="GP59" s="250"/>
      <c r="GQ59" s="250"/>
      <c r="GR59" s="250"/>
      <c r="GS59" s="250"/>
      <c r="GT59" s="250"/>
      <c r="GU59" s="250"/>
      <c r="GV59" s="250"/>
      <c r="GW59" s="250"/>
      <c r="GX59" s="250"/>
      <c r="GY59" s="250"/>
    </row>
    <row r="60" spans="1:207" ht="12.75" customHeight="1">
      <c r="A60" s="273"/>
      <c r="FB60" s="491" t="s">
        <v>450</v>
      </c>
    </row>
    <row r="61" spans="1:207" ht="13">
      <c r="A61" s="307" t="s">
        <v>338</v>
      </c>
      <c r="B61" s="225">
        <v>39083</v>
      </c>
      <c r="C61" s="225">
        <v>39114</v>
      </c>
      <c r="D61" s="225">
        <v>39142</v>
      </c>
      <c r="E61" s="225">
        <v>39173</v>
      </c>
      <c r="F61" s="225">
        <v>39203</v>
      </c>
      <c r="G61" s="225">
        <v>39234</v>
      </c>
      <c r="H61" s="225">
        <v>39264</v>
      </c>
      <c r="I61" s="225">
        <v>39295</v>
      </c>
      <c r="J61" s="225">
        <v>39326</v>
      </c>
      <c r="K61" s="225">
        <v>39356</v>
      </c>
      <c r="L61" s="225">
        <v>39387</v>
      </c>
      <c r="M61" s="225">
        <v>39417</v>
      </c>
      <c r="N61" s="225">
        <v>39448</v>
      </c>
      <c r="O61" s="225">
        <v>39479</v>
      </c>
      <c r="P61" s="225">
        <v>39508</v>
      </c>
      <c r="Q61" s="225">
        <v>39539</v>
      </c>
      <c r="R61" s="225">
        <v>39569</v>
      </c>
      <c r="S61" s="225">
        <v>39600</v>
      </c>
      <c r="T61" s="225">
        <v>39630</v>
      </c>
      <c r="U61" s="225">
        <v>39661</v>
      </c>
      <c r="V61" s="225">
        <v>39692</v>
      </c>
      <c r="W61" s="225">
        <v>39722</v>
      </c>
      <c r="X61" s="225">
        <v>39753</v>
      </c>
      <c r="Y61" s="225">
        <v>39783</v>
      </c>
      <c r="Z61" s="225">
        <v>39814</v>
      </c>
      <c r="AA61" s="225">
        <v>39845</v>
      </c>
      <c r="AB61" s="225">
        <v>39873</v>
      </c>
      <c r="AC61" s="225">
        <v>39904</v>
      </c>
      <c r="AD61" s="225">
        <v>39934</v>
      </c>
      <c r="AE61" s="225">
        <v>39965</v>
      </c>
      <c r="AF61" s="225">
        <v>39995</v>
      </c>
      <c r="AG61" s="225">
        <v>40026</v>
      </c>
      <c r="AH61" s="225">
        <v>40057</v>
      </c>
      <c r="AI61" s="225">
        <v>40087</v>
      </c>
      <c r="AJ61" s="225">
        <v>40118</v>
      </c>
      <c r="AK61" s="225">
        <v>40148</v>
      </c>
      <c r="AL61" s="225">
        <v>40179</v>
      </c>
      <c r="AM61" s="225">
        <v>40210</v>
      </c>
      <c r="AN61" s="225">
        <v>40238</v>
      </c>
      <c r="AO61" s="225">
        <v>40269</v>
      </c>
      <c r="AP61" s="225">
        <v>40299</v>
      </c>
      <c r="AQ61" s="225">
        <v>40330</v>
      </c>
      <c r="AR61" s="225">
        <v>40360</v>
      </c>
      <c r="AS61" s="225">
        <v>40391</v>
      </c>
      <c r="AT61" s="225">
        <v>40422</v>
      </c>
      <c r="AU61" s="225">
        <v>40452</v>
      </c>
      <c r="AV61" s="225">
        <v>40483</v>
      </c>
      <c r="AW61" s="225">
        <v>40513</v>
      </c>
      <c r="AX61" s="225">
        <v>40544</v>
      </c>
      <c r="AY61" s="225">
        <v>40575</v>
      </c>
      <c r="AZ61" s="225">
        <v>40603</v>
      </c>
      <c r="BA61" s="225">
        <v>40634</v>
      </c>
      <c r="BB61" s="225">
        <v>40664</v>
      </c>
      <c r="BC61" s="225">
        <v>40695</v>
      </c>
      <c r="BD61" s="225">
        <v>40725</v>
      </c>
      <c r="BE61" s="225">
        <v>40756</v>
      </c>
      <c r="BF61" s="225">
        <v>40787</v>
      </c>
      <c r="BG61" s="225">
        <v>40817</v>
      </c>
      <c r="BH61" s="225">
        <v>40848</v>
      </c>
      <c r="BI61" s="225">
        <v>40878</v>
      </c>
      <c r="BJ61" s="225">
        <v>40909</v>
      </c>
      <c r="BK61" s="225">
        <v>40940</v>
      </c>
      <c r="BL61" s="225">
        <v>40969</v>
      </c>
      <c r="BM61" s="225">
        <v>41000</v>
      </c>
      <c r="BN61" s="225">
        <v>41030</v>
      </c>
      <c r="BO61" s="225">
        <v>41061</v>
      </c>
      <c r="BP61" s="225">
        <v>41091</v>
      </c>
      <c r="BQ61" s="225">
        <v>41122</v>
      </c>
      <c r="BR61" s="225">
        <v>41153</v>
      </c>
      <c r="BS61" s="225">
        <v>41183</v>
      </c>
      <c r="BT61" s="225">
        <v>41214</v>
      </c>
      <c r="BU61" s="225">
        <v>41244</v>
      </c>
      <c r="BV61" s="225">
        <v>41275</v>
      </c>
      <c r="BW61" s="225">
        <v>41306</v>
      </c>
      <c r="BX61" s="225">
        <v>41334</v>
      </c>
      <c r="BY61" s="225">
        <v>41365</v>
      </c>
      <c r="BZ61" s="225">
        <v>41395</v>
      </c>
      <c r="CA61" s="225">
        <v>41426</v>
      </c>
      <c r="CB61" s="225">
        <v>41456</v>
      </c>
      <c r="CC61" s="225">
        <v>41487</v>
      </c>
      <c r="CD61" s="225">
        <v>41518</v>
      </c>
      <c r="CE61" s="225">
        <v>41548</v>
      </c>
      <c r="CF61" s="225">
        <v>41579</v>
      </c>
      <c r="CG61" s="225">
        <v>41609</v>
      </c>
      <c r="CH61" s="225">
        <v>41640</v>
      </c>
      <c r="CI61" s="225">
        <v>41671</v>
      </c>
      <c r="CJ61" s="225">
        <v>41699</v>
      </c>
      <c r="CK61" s="225">
        <v>41730</v>
      </c>
      <c r="CL61" s="225">
        <v>41760</v>
      </c>
      <c r="CM61" s="225">
        <v>41791</v>
      </c>
      <c r="CN61" s="225">
        <v>41821</v>
      </c>
      <c r="CO61" s="225">
        <v>41852</v>
      </c>
      <c r="CP61" s="225">
        <v>41883</v>
      </c>
      <c r="CQ61" s="225">
        <v>41913</v>
      </c>
      <c r="CR61" s="225">
        <v>41944</v>
      </c>
      <c r="CS61" s="225">
        <v>41974</v>
      </c>
      <c r="CT61" s="225">
        <v>42005</v>
      </c>
      <c r="CU61" s="225">
        <v>42036</v>
      </c>
      <c r="CV61" s="225">
        <v>42064</v>
      </c>
      <c r="CW61" s="225">
        <v>42095</v>
      </c>
      <c r="CX61" s="225">
        <v>42125</v>
      </c>
      <c r="CY61" s="225">
        <v>42156</v>
      </c>
      <c r="CZ61" s="225">
        <v>42186</v>
      </c>
      <c r="DA61" s="225">
        <v>42217</v>
      </c>
      <c r="DB61" s="225">
        <v>42248</v>
      </c>
      <c r="DC61" s="225">
        <v>42278</v>
      </c>
      <c r="DD61" s="225">
        <v>42309</v>
      </c>
      <c r="DE61" s="225">
        <v>42339</v>
      </c>
      <c r="DF61" s="225">
        <v>42370</v>
      </c>
      <c r="DG61" s="225">
        <v>42401</v>
      </c>
      <c r="DH61" s="225">
        <v>42430</v>
      </c>
      <c r="DI61" s="225">
        <v>42461</v>
      </c>
      <c r="DJ61" s="225">
        <v>42491</v>
      </c>
      <c r="DK61" s="225">
        <v>42522</v>
      </c>
      <c r="DL61" s="225">
        <v>42552</v>
      </c>
      <c r="DM61" s="225">
        <v>42583</v>
      </c>
      <c r="DN61" s="225">
        <v>42614</v>
      </c>
      <c r="DO61" s="225">
        <v>42644</v>
      </c>
      <c r="DP61" s="225">
        <v>42675</v>
      </c>
      <c r="DQ61" s="225">
        <v>42705</v>
      </c>
      <c r="DR61" s="225">
        <v>42736</v>
      </c>
      <c r="DS61" s="225">
        <v>42767</v>
      </c>
      <c r="DT61" s="225">
        <v>42795</v>
      </c>
      <c r="DU61" s="225">
        <v>42826</v>
      </c>
      <c r="DV61" s="225">
        <v>42856</v>
      </c>
      <c r="DW61" s="225">
        <v>42887</v>
      </c>
      <c r="DX61" s="225">
        <v>42917</v>
      </c>
      <c r="DY61" s="225">
        <v>42948</v>
      </c>
      <c r="DZ61" s="225">
        <v>42979</v>
      </c>
      <c r="EA61" s="225">
        <v>43009</v>
      </c>
      <c r="EB61" s="225">
        <v>43040</v>
      </c>
      <c r="EC61" s="225">
        <v>43070</v>
      </c>
      <c r="ED61" s="225">
        <v>43101</v>
      </c>
      <c r="EE61" s="225">
        <v>43132</v>
      </c>
      <c r="EF61" s="225">
        <v>43160</v>
      </c>
      <c r="EG61" s="225">
        <v>43191</v>
      </c>
      <c r="EH61" s="225">
        <v>43221</v>
      </c>
      <c r="EI61" s="225">
        <v>43252</v>
      </c>
      <c r="EJ61" s="225">
        <v>43282</v>
      </c>
      <c r="EK61" s="225">
        <v>43313</v>
      </c>
      <c r="EL61" s="225">
        <v>43344</v>
      </c>
      <c r="EM61" s="225">
        <v>43374</v>
      </c>
      <c r="EN61" s="225">
        <v>43405</v>
      </c>
      <c r="EO61" s="225">
        <v>43435</v>
      </c>
      <c r="EP61" s="225">
        <v>43466</v>
      </c>
      <c r="EQ61" s="225">
        <v>43497</v>
      </c>
      <c r="ER61" s="225">
        <v>43525</v>
      </c>
      <c r="ES61" s="225">
        <v>43556</v>
      </c>
      <c r="ET61" s="225">
        <v>43586</v>
      </c>
      <c r="EU61" s="225">
        <v>43617</v>
      </c>
      <c r="EV61" s="225">
        <v>43647</v>
      </c>
      <c r="EW61" s="225">
        <v>43678</v>
      </c>
      <c r="EX61" s="225">
        <v>43709</v>
      </c>
      <c r="EY61" s="225">
        <v>43739</v>
      </c>
      <c r="EZ61" s="225">
        <v>43770</v>
      </c>
      <c r="FA61" s="225">
        <v>43800</v>
      </c>
      <c r="FB61" s="225">
        <v>43831</v>
      </c>
      <c r="FC61" s="225">
        <v>43862</v>
      </c>
      <c r="FD61" s="225">
        <v>43891</v>
      </c>
      <c r="FE61" s="225">
        <v>43922</v>
      </c>
      <c r="FF61" s="225">
        <v>43952</v>
      </c>
      <c r="FG61" s="225">
        <v>43983</v>
      </c>
      <c r="FH61" s="225">
        <v>44013</v>
      </c>
      <c r="FI61" s="225">
        <v>44044</v>
      </c>
      <c r="FJ61" s="225">
        <v>44075</v>
      </c>
      <c r="FK61" s="225">
        <v>44105</v>
      </c>
      <c r="FL61" s="225">
        <v>44136</v>
      </c>
      <c r="FM61" s="225">
        <v>44166</v>
      </c>
      <c r="FN61" s="225">
        <v>44197</v>
      </c>
      <c r="FO61" s="225">
        <v>44228</v>
      </c>
      <c r="FP61" s="225">
        <v>44256</v>
      </c>
      <c r="FQ61" s="225">
        <v>44287</v>
      </c>
      <c r="FR61" s="225">
        <v>44317</v>
      </c>
      <c r="FS61" s="225">
        <v>44348</v>
      </c>
      <c r="FT61" s="225">
        <v>44378</v>
      </c>
      <c r="FU61" s="225">
        <v>44409</v>
      </c>
      <c r="FV61" s="225">
        <v>44440</v>
      </c>
      <c r="FW61" s="225">
        <v>44470</v>
      </c>
      <c r="FX61" s="225">
        <v>44501</v>
      </c>
      <c r="FY61" s="225">
        <v>44531</v>
      </c>
      <c r="FZ61" s="225">
        <v>44562</v>
      </c>
      <c r="GA61" s="225">
        <v>44593</v>
      </c>
      <c r="GB61" s="225">
        <v>44621</v>
      </c>
      <c r="GC61" s="225">
        <v>44652</v>
      </c>
      <c r="GD61" s="225">
        <v>44682</v>
      </c>
      <c r="GE61" s="225">
        <v>44713</v>
      </c>
      <c r="GF61" s="225">
        <v>44743</v>
      </c>
      <c r="GG61" s="225">
        <v>44774</v>
      </c>
      <c r="GH61" s="225">
        <v>44805</v>
      </c>
      <c r="GI61" s="225">
        <v>44835</v>
      </c>
      <c r="GJ61" s="225">
        <v>44866</v>
      </c>
      <c r="GK61" s="225">
        <v>44896</v>
      </c>
      <c r="GL61" s="225">
        <v>44927</v>
      </c>
      <c r="GM61" s="225">
        <v>44958</v>
      </c>
      <c r="GN61" s="225">
        <v>44986</v>
      </c>
      <c r="GO61" s="225">
        <f t="shared" ref="GO61:GY61" si="5">GO$11</f>
        <v>45017</v>
      </c>
      <c r="GP61" s="225">
        <f t="shared" si="5"/>
        <v>45047</v>
      </c>
      <c r="GQ61" s="225">
        <f t="shared" si="5"/>
        <v>45078</v>
      </c>
      <c r="GR61" s="225">
        <f t="shared" si="5"/>
        <v>45108</v>
      </c>
      <c r="GS61" s="225">
        <f t="shared" si="5"/>
        <v>45139</v>
      </c>
      <c r="GT61" s="225">
        <f t="shared" si="5"/>
        <v>45170</v>
      </c>
      <c r="GU61" s="225">
        <f t="shared" si="5"/>
        <v>45200</v>
      </c>
      <c r="GV61" s="225">
        <f t="shared" si="5"/>
        <v>45231</v>
      </c>
      <c r="GW61" s="225">
        <f t="shared" si="5"/>
        <v>45261</v>
      </c>
      <c r="GX61" s="225">
        <f t="shared" si="5"/>
        <v>45292</v>
      </c>
      <c r="GY61" s="225">
        <f t="shared" si="5"/>
        <v>45323</v>
      </c>
    </row>
    <row r="62" spans="1:207" ht="13">
      <c r="A62" s="304" t="s">
        <v>424</v>
      </c>
      <c r="B62" s="239"/>
      <c r="C62" s="239"/>
      <c r="D62" s="239"/>
      <c r="E62" s="239"/>
      <c r="F62" s="239"/>
      <c r="G62" s="239"/>
      <c r="H62" s="239"/>
      <c r="I62" s="239"/>
      <c r="J62" s="239"/>
      <c r="K62" s="239"/>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39"/>
      <c r="AP62" s="239"/>
      <c r="AQ62" s="239"/>
      <c r="AR62" s="239"/>
      <c r="AS62" s="239"/>
      <c r="AT62" s="239"/>
      <c r="AU62" s="239"/>
      <c r="AV62" s="239"/>
      <c r="AW62" s="239"/>
      <c r="AX62" s="239"/>
      <c r="AY62" s="239"/>
      <c r="AZ62" s="239"/>
      <c r="BA62" s="239"/>
      <c r="BB62" s="239"/>
      <c r="BC62" s="239"/>
      <c r="BD62" s="239"/>
      <c r="BE62" s="239"/>
      <c r="BF62" s="239"/>
      <c r="BG62" s="239"/>
      <c r="BH62" s="239"/>
      <c r="BI62" s="239"/>
      <c r="BJ62" s="239"/>
      <c r="BK62" s="239"/>
      <c r="BL62" s="239"/>
      <c r="BM62" s="239"/>
      <c r="BN62" s="239"/>
      <c r="BO62" s="239"/>
      <c r="BP62" s="239"/>
      <c r="BQ62" s="239"/>
      <c r="BR62" s="239"/>
      <c r="BS62" s="239"/>
      <c r="BT62" s="239"/>
      <c r="BU62" s="239"/>
      <c r="BV62" s="239"/>
      <c r="BW62" s="239"/>
      <c r="BX62" s="239"/>
      <c r="BY62" s="239"/>
      <c r="BZ62" s="239"/>
      <c r="CA62" s="239"/>
      <c r="CB62" s="239"/>
      <c r="CC62" s="239"/>
      <c r="CD62" s="239"/>
      <c r="CE62" s="239"/>
      <c r="CF62" s="239"/>
      <c r="CG62" s="239"/>
      <c r="CH62" s="239">
        <v>0.17046588400000001</v>
      </c>
      <c r="CI62" s="239">
        <v>0.44205998514</v>
      </c>
      <c r="CJ62" s="239">
        <v>0.61103355599999998</v>
      </c>
      <c r="CK62" s="239">
        <v>0.60200131553000003</v>
      </c>
      <c r="CL62" s="239">
        <v>0.65620089594000008</v>
      </c>
      <c r="CM62" s="239">
        <v>0.51702907570000001</v>
      </c>
      <c r="CN62" s="239">
        <v>0.48076959400000002</v>
      </c>
      <c r="CO62" s="239">
        <v>0.57046833474000003</v>
      </c>
      <c r="CP62" s="239">
        <v>0.64264339400000003</v>
      </c>
      <c r="CQ62" s="239">
        <v>0.51884746800000003</v>
      </c>
      <c r="CR62" s="239">
        <v>0.58288435500000002</v>
      </c>
      <c r="CS62" s="239">
        <v>0.51808685399999999</v>
      </c>
      <c r="CT62" s="239">
        <v>0.59857673499999997</v>
      </c>
      <c r="CU62" s="239">
        <v>0.71765255400000005</v>
      </c>
      <c r="CV62" s="239">
        <v>0.98086741700000002</v>
      </c>
      <c r="CW62" s="239">
        <v>0.99786697289999993</v>
      </c>
      <c r="CX62" s="239">
        <v>0.71875371499999996</v>
      </c>
      <c r="CY62" s="239">
        <v>0.74195787000000002</v>
      </c>
      <c r="CZ62" s="239">
        <v>0.96541124210000007</v>
      </c>
      <c r="DA62" s="239">
        <v>0.75656461200000003</v>
      </c>
      <c r="DB62" s="239">
        <v>0.70919214900000005</v>
      </c>
      <c r="DC62" s="239">
        <v>0.53497034799999998</v>
      </c>
      <c r="DD62" s="239">
        <v>0.55807343399999998</v>
      </c>
      <c r="DE62" s="239">
        <v>0.43891180000000002</v>
      </c>
      <c r="DF62" s="239">
        <v>0.47925655</v>
      </c>
      <c r="DG62" s="239">
        <v>0.73803539600000001</v>
      </c>
      <c r="DH62" s="239">
        <v>0.69012973499999997</v>
      </c>
      <c r="DI62" s="239">
        <v>0.50004801861000003</v>
      </c>
      <c r="DJ62" s="239">
        <v>0.56746403400000001</v>
      </c>
      <c r="DK62" s="239">
        <v>0.64871889900000002</v>
      </c>
      <c r="DL62" s="239">
        <v>0.81698616099999999</v>
      </c>
      <c r="DM62" s="239">
        <v>1.1336763856199998</v>
      </c>
      <c r="DN62" s="239">
        <v>0.64639575999999999</v>
      </c>
      <c r="DO62" s="239">
        <v>0.52781391300000002</v>
      </c>
      <c r="DP62" s="239">
        <v>0.40587329599999999</v>
      </c>
      <c r="DQ62" s="239">
        <v>0.37653648099999998</v>
      </c>
      <c r="DR62" s="239">
        <v>0.51726417899999999</v>
      </c>
      <c r="DS62" s="239">
        <v>0.53692086900000002</v>
      </c>
      <c r="DT62" s="239">
        <v>0.81226702500000003</v>
      </c>
      <c r="DU62" s="239">
        <v>0.57704872399999996</v>
      </c>
      <c r="DV62" s="305">
        <v>0.55794818999999996</v>
      </c>
      <c r="DW62" s="305">
        <v>0.68540554300000001</v>
      </c>
      <c r="DX62" s="305">
        <v>0.76456536052000001</v>
      </c>
      <c r="DY62" s="305">
        <v>1.1287797687100001</v>
      </c>
      <c r="DZ62" s="305">
        <v>0.9089669400699999</v>
      </c>
      <c r="EA62" s="306">
        <v>1.1501685804999999</v>
      </c>
      <c r="EB62" s="306">
        <v>1.0202802956000001</v>
      </c>
      <c r="EC62" s="306">
        <v>0.96971674159999999</v>
      </c>
      <c r="ED62" s="306">
        <v>1.4789875610000001</v>
      </c>
      <c r="EE62" s="306">
        <v>0.76241025399999995</v>
      </c>
      <c r="EF62" s="306">
        <v>0.95219205200000001</v>
      </c>
      <c r="EG62" s="306">
        <v>1.0011480109999999</v>
      </c>
      <c r="EH62" s="306">
        <v>0.72638047299999997</v>
      </c>
      <c r="EI62" s="306">
        <v>0.81504353100000004</v>
      </c>
      <c r="EJ62" s="306">
        <v>0.83477635699999997</v>
      </c>
      <c r="EK62" s="306">
        <v>1.2533103080000001</v>
      </c>
      <c r="EL62" s="306">
        <v>0.90398680008999999</v>
      </c>
      <c r="EM62" s="306">
        <v>0.97053837600000004</v>
      </c>
      <c r="EN62" s="306">
        <v>0.76949894900000004</v>
      </c>
      <c r="EO62" s="306">
        <v>0.64172992600000001</v>
      </c>
      <c r="EP62" s="306">
        <v>0.70706722899999996</v>
      </c>
      <c r="EQ62" s="306">
        <v>1.2661260889999999</v>
      </c>
      <c r="ER62" s="306">
        <v>0.63673358599999996</v>
      </c>
      <c r="ES62" s="306">
        <v>0.79273514334000006</v>
      </c>
      <c r="ET62" s="306">
        <v>1.061282163</v>
      </c>
      <c r="EU62" s="250">
        <v>1.18816316</v>
      </c>
      <c r="EV62" s="250">
        <v>0.69020666900000005</v>
      </c>
      <c r="EW62" s="250">
        <v>0.74429679085</v>
      </c>
      <c r="EX62" s="250">
        <v>0.60843893699999996</v>
      </c>
      <c r="EY62" s="250">
        <v>0.76216267599999998</v>
      </c>
      <c r="EZ62" s="250">
        <v>0.58708249199999996</v>
      </c>
      <c r="FA62" s="250">
        <v>1.2766294469999999</v>
      </c>
      <c r="FB62" s="250">
        <v>0.74436224900000003</v>
      </c>
      <c r="FC62" s="250">
        <v>0.95537914899999998</v>
      </c>
      <c r="FD62" s="250">
        <v>1.514461447</v>
      </c>
      <c r="FE62" s="250">
        <v>0.80621711799999995</v>
      </c>
      <c r="FF62" s="250">
        <v>0.65274122099999998</v>
      </c>
      <c r="FG62" s="250">
        <v>1.16911864852</v>
      </c>
      <c r="FH62" s="250">
        <v>1.0914780319999999</v>
      </c>
      <c r="FI62" s="250">
        <v>0.93543605500000004</v>
      </c>
      <c r="FJ62" s="250">
        <v>0.88658920100000005</v>
      </c>
      <c r="FK62" s="250">
        <v>1.139362121</v>
      </c>
      <c r="FL62" s="250">
        <v>1.0452700319999999</v>
      </c>
      <c r="FM62" s="250">
        <v>1.1906836750000001</v>
      </c>
      <c r="FN62" s="250">
        <v>1.0568405489999999</v>
      </c>
      <c r="FO62" s="250">
        <v>1.1923223460000001</v>
      </c>
      <c r="FP62" s="250">
        <v>1.479680689</v>
      </c>
      <c r="FQ62" s="250">
        <v>1.3473550009999999</v>
      </c>
      <c r="FR62" s="250">
        <v>0.41199639900000001</v>
      </c>
      <c r="FS62" s="250">
        <v>2.9037756565999997</v>
      </c>
      <c r="FT62" s="250">
        <v>1.591159242</v>
      </c>
      <c r="FU62" s="250">
        <v>1.801561719</v>
      </c>
      <c r="FV62" s="250">
        <v>2.22778544698</v>
      </c>
      <c r="FW62" s="250">
        <v>1.7225344804</v>
      </c>
      <c r="FX62" s="250">
        <v>2.1050646322</v>
      </c>
      <c r="FY62" s="250">
        <v>1.9831071093699999</v>
      </c>
      <c r="FZ62" s="250">
        <v>1.2463605217</v>
      </c>
      <c r="GA62" s="250">
        <v>1.5863565263400001</v>
      </c>
      <c r="GB62" s="250">
        <v>2.0401390822000001</v>
      </c>
      <c r="GC62" s="250">
        <v>1.9450052075099999</v>
      </c>
      <c r="GD62" s="250">
        <v>2.1</v>
      </c>
      <c r="GE62" s="250">
        <v>2.1</v>
      </c>
      <c r="GF62" s="250">
        <v>1.5236881763000001</v>
      </c>
      <c r="GG62" s="250">
        <v>2.03055828831</v>
      </c>
      <c r="GH62" s="250">
        <v>1.7531060468200002</v>
      </c>
      <c r="GI62" s="250">
        <v>1.5176129899999999</v>
      </c>
      <c r="GJ62" s="250">
        <v>1.3591374700000001</v>
      </c>
      <c r="GK62" s="250">
        <v>1.248004178</v>
      </c>
      <c r="GL62" s="250">
        <v>1.4470190721599998</v>
      </c>
      <c r="GM62" s="250">
        <v>1.852632936</v>
      </c>
      <c r="GN62" s="250">
        <v>2.4857450440000002</v>
      </c>
      <c r="GO62" s="250">
        <v>2.2035934730000002</v>
      </c>
      <c r="GP62" s="250">
        <v>3.0934615619999999</v>
      </c>
      <c r="GQ62" s="250">
        <v>2.5</v>
      </c>
      <c r="GR62" s="250">
        <v>1.8</v>
      </c>
      <c r="GS62" s="250">
        <v>2.6</v>
      </c>
      <c r="GT62" s="250">
        <v>2.2000000000000002</v>
      </c>
      <c r="GU62" s="250">
        <v>2.2000000000000002</v>
      </c>
      <c r="GV62" s="250">
        <v>2.1</v>
      </c>
      <c r="GW62" s="250">
        <v>2.1</v>
      </c>
      <c r="GX62" s="250">
        <v>2</v>
      </c>
      <c r="GY62" s="250">
        <v>2.6</v>
      </c>
    </row>
    <row r="63" spans="1:207">
      <c r="EH63" s="361"/>
      <c r="EO63" s="361"/>
      <c r="ES63" s="361"/>
      <c r="FB63" s="361"/>
      <c r="FD63" s="361"/>
      <c r="FE63" s="361"/>
      <c r="FQ63" s="361"/>
      <c r="FR63" s="361"/>
      <c r="FS63" s="361"/>
      <c r="FT63" s="361"/>
      <c r="FU63" s="361"/>
      <c r="FV63" s="361"/>
      <c r="FW63" s="361"/>
      <c r="FX63" s="361"/>
      <c r="FY63" s="361"/>
      <c r="FZ63" s="361"/>
      <c r="GA63" s="361"/>
      <c r="GB63" s="361"/>
      <c r="GC63" s="361"/>
      <c r="GD63" s="361"/>
      <c r="GE63" s="361"/>
      <c r="GF63" s="361"/>
      <c r="GG63" s="361"/>
      <c r="GH63" s="361"/>
      <c r="GI63" s="361"/>
      <c r="GJ63" s="361"/>
      <c r="GK63" s="361"/>
      <c r="GL63" s="361"/>
      <c r="GM63" s="361"/>
      <c r="GN63" s="361"/>
      <c r="GO63" s="361"/>
      <c r="GP63" s="361"/>
      <c r="GQ63" s="361"/>
      <c r="GR63" s="361"/>
      <c r="GS63" s="361"/>
      <c r="GT63" s="361"/>
      <c r="GU63" s="361"/>
      <c r="GV63" s="361"/>
      <c r="GW63" s="361"/>
      <c r="GX63" s="361"/>
      <c r="GY63" s="361"/>
    </row>
    <row r="64" spans="1:207">
      <c r="FB64" s="361"/>
      <c r="FC64" s="361"/>
      <c r="FD64" s="361"/>
      <c r="FM64" s="361"/>
      <c r="FN64" s="361"/>
      <c r="FO64" s="361"/>
      <c r="FP64" s="361"/>
    </row>
    <row r="65" spans="1:275" ht="15.5">
      <c r="A65" s="411" t="s">
        <v>297</v>
      </c>
      <c r="EJ65" s="361"/>
      <c r="EU65" s="361"/>
      <c r="EV65" s="361"/>
      <c r="EW65" s="361"/>
    </row>
    <row r="66" spans="1:275" ht="13">
      <c r="A66" s="307" t="s">
        <v>423</v>
      </c>
      <c r="B66" s="225">
        <v>39083</v>
      </c>
      <c r="C66" s="225">
        <v>39114</v>
      </c>
      <c r="D66" s="225">
        <v>39142</v>
      </c>
      <c r="E66" s="225">
        <v>39173</v>
      </c>
      <c r="F66" s="225">
        <v>39203</v>
      </c>
      <c r="G66" s="225">
        <v>39234</v>
      </c>
      <c r="H66" s="225">
        <v>39264</v>
      </c>
      <c r="I66" s="225">
        <v>39295</v>
      </c>
      <c r="J66" s="225">
        <v>39326</v>
      </c>
      <c r="K66" s="225">
        <v>39356</v>
      </c>
      <c r="L66" s="225">
        <v>39387</v>
      </c>
      <c r="M66" s="225">
        <v>39417</v>
      </c>
      <c r="N66" s="225">
        <v>39448</v>
      </c>
      <c r="O66" s="225">
        <v>39479</v>
      </c>
      <c r="P66" s="225">
        <v>39508</v>
      </c>
      <c r="Q66" s="225">
        <v>39539</v>
      </c>
      <c r="R66" s="225">
        <v>39569</v>
      </c>
      <c r="S66" s="225">
        <v>39600</v>
      </c>
      <c r="T66" s="225">
        <v>39630</v>
      </c>
      <c r="U66" s="225">
        <v>39661</v>
      </c>
      <c r="V66" s="225">
        <v>39692</v>
      </c>
      <c r="W66" s="225">
        <v>39722</v>
      </c>
      <c r="X66" s="225">
        <v>39753</v>
      </c>
      <c r="Y66" s="225">
        <v>39783</v>
      </c>
      <c r="Z66" s="225">
        <v>39814</v>
      </c>
      <c r="AA66" s="225">
        <v>39845</v>
      </c>
      <c r="AB66" s="225">
        <v>39873</v>
      </c>
      <c r="AC66" s="225">
        <v>39904</v>
      </c>
      <c r="AD66" s="225">
        <v>39934</v>
      </c>
      <c r="AE66" s="225">
        <v>39965</v>
      </c>
      <c r="AF66" s="225">
        <v>39995</v>
      </c>
      <c r="AG66" s="225">
        <v>40026</v>
      </c>
      <c r="AH66" s="225">
        <v>40057</v>
      </c>
      <c r="AI66" s="225">
        <v>40087</v>
      </c>
      <c r="AJ66" s="225">
        <v>40118</v>
      </c>
      <c r="AK66" s="225">
        <v>40148</v>
      </c>
      <c r="AL66" s="225">
        <v>40179</v>
      </c>
      <c r="AM66" s="225">
        <v>40210</v>
      </c>
      <c r="AN66" s="225">
        <v>40238</v>
      </c>
      <c r="AO66" s="225">
        <v>40269</v>
      </c>
      <c r="AP66" s="225">
        <v>40299</v>
      </c>
      <c r="AQ66" s="225">
        <v>40330</v>
      </c>
      <c r="AR66" s="225">
        <v>40360</v>
      </c>
      <c r="AS66" s="225">
        <v>40391</v>
      </c>
      <c r="AT66" s="225">
        <v>40422</v>
      </c>
      <c r="AU66" s="225">
        <v>40452</v>
      </c>
      <c r="AV66" s="225">
        <v>40483</v>
      </c>
      <c r="AW66" s="225">
        <v>40513</v>
      </c>
      <c r="AX66" s="225">
        <v>40544</v>
      </c>
      <c r="AY66" s="225">
        <v>40575</v>
      </c>
      <c r="AZ66" s="225">
        <v>40603</v>
      </c>
      <c r="BA66" s="225">
        <v>40634</v>
      </c>
      <c r="BB66" s="225">
        <v>40664</v>
      </c>
      <c r="BC66" s="225">
        <v>40695</v>
      </c>
      <c r="BD66" s="225">
        <v>40725</v>
      </c>
      <c r="BE66" s="225">
        <v>40756</v>
      </c>
      <c r="BF66" s="225">
        <v>40787</v>
      </c>
      <c r="BG66" s="225">
        <v>40817</v>
      </c>
      <c r="BH66" s="225">
        <v>40848</v>
      </c>
      <c r="BI66" s="225">
        <v>40878</v>
      </c>
      <c r="BJ66" s="225">
        <v>40909</v>
      </c>
      <c r="BK66" s="225">
        <v>40940</v>
      </c>
      <c r="BL66" s="225">
        <v>40969</v>
      </c>
      <c r="BM66" s="225">
        <v>41000</v>
      </c>
      <c r="BN66" s="225">
        <v>41030</v>
      </c>
      <c r="BO66" s="225">
        <v>41061</v>
      </c>
      <c r="BP66" s="225">
        <v>41091</v>
      </c>
      <c r="BQ66" s="225">
        <v>41122</v>
      </c>
      <c r="BR66" s="225">
        <v>41153</v>
      </c>
      <c r="BS66" s="225">
        <v>41183</v>
      </c>
      <c r="BT66" s="225">
        <v>41214</v>
      </c>
      <c r="BU66" s="225">
        <v>41244</v>
      </c>
      <c r="BV66" s="225">
        <v>41275</v>
      </c>
      <c r="BW66" s="225">
        <v>41306</v>
      </c>
      <c r="BX66" s="225">
        <v>41334</v>
      </c>
      <c r="BY66" s="225">
        <v>41365</v>
      </c>
      <c r="BZ66" s="225">
        <v>41395</v>
      </c>
      <c r="CA66" s="225">
        <v>41426</v>
      </c>
      <c r="CB66" s="225">
        <v>41456</v>
      </c>
      <c r="CC66" s="225">
        <v>41487</v>
      </c>
      <c r="CD66" s="225">
        <v>41518</v>
      </c>
      <c r="CE66" s="225">
        <v>41548</v>
      </c>
      <c r="CF66" s="225">
        <v>41579</v>
      </c>
      <c r="CG66" s="225">
        <v>41609</v>
      </c>
      <c r="CH66" s="225">
        <v>41640</v>
      </c>
      <c r="CI66" s="225">
        <v>41671</v>
      </c>
      <c r="CJ66" s="225">
        <v>41699</v>
      </c>
      <c r="CK66" s="225">
        <v>41730</v>
      </c>
      <c r="CL66" s="225">
        <v>41760</v>
      </c>
      <c r="CM66" s="225">
        <v>41791</v>
      </c>
      <c r="CN66" s="225">
        <v>41821</v>
      </c>
      <c r="CO66" s="225">
        <v>41852</v>
      </c>
      <c r="CP66" s="225">
        <v>41883</v>
      </c>
      <c r="CQ66" s="225">
        <v>41913</v>
      </c>
      <c r="CR66" s="225">
        <v>41944</v>
      </c>
      <c r="CS66" s="225">
        <v>41974</v>
      </c>
      <c r="CT66" s="225">
        <v>42005</v>
      </c>
      <c r="CU66" s="225">
        <v>42036</v>
      </c>
      <c r="CV66" s="225">
        <v>42064</v>
      </c>
      <c r="CW66" s="225">
        <v>42095</v>
      </c>
      <c r="CX66" s="225">
        <v>42125</v>
      </c>
      <c r="CY66" s="225">
        <v>42156</v>
      </c>
      <c r="CZ66" s="225">
        <v>42186</v>
      </c>
      <c r="DA66" s="225">
        <v>42217</v>
      </c>
      <c r="DB66" s="225">
        <v>42248</v>
      </c>
      <c r="DC66" s="225">
        <v>42278</v>
      </c>
      <c r="DD66" s="225">
        <v>42309</v>
      </c>
      <c r="DE66" s="225">
        <v>42339</v>
      </c>
      <c r="DF66" s="225">
        <v>42370</v>
      </c>
      <c r="DG66" s="225">
        <v>42401</v>
      </c>
      <c r="DH66" s="225">
        <v>42430</v>
      </c>
      <c r="DI66" s="225">
        <v>42461</v>
      </c>
      <c r="DJ66" s="225">
        <v>42491</v>
      </c>
      <c r="DK66" s="225">
        <v>42522</v>
      </c>
      <c r="DL66" s="225">
        <v>42552</v>
      </c>
      <c r="DM66" s="225">
        <v>42583</v>
      </c>
      <c r="DN66" s="225">
        <v>42614</v>
      </c>
      <c r="DO66" s="225">
        <v>42644</v>
      </c>
      <c r="DP66" s="225">
        <v>42675</v>
      </c>
      <c r="DQ66" s="225">
        <v>42705</v>
      </c>
      <c r="DR66" s="225">
        <v>42736</v>
      </c>
      <c r="DS66" s="225">
        <v>42767</v>
      </c>
      <c r="DT66" s="225">
        <v>42795</v>
      </c>
      <c r="DU66" s="225">
        <v>42826</v>
      </c>
      <c r="DV66" s="225">
        <v>42856</v>
      </c>
      <c r="DW66" s="225">
        <v>42887</v>
      </c>
      <c r="DX66" s="225">
        <v>42917</v>
      </c>
      <c r="DY66" s="225">
        <v>42948</v>
      </c>
      <c r="DZ66" s="225">
        <v>42979</v>
      </c>
      <c r="EA66" s="225">
        <v>43009</v>
      </c>
      <c r="EB66" s="225">
        <v>43040</v>
      </c>
      <c r="EC66" s="225">
        <v>43070</v>
      </c>
      <c r="ED66" s="225">
        <v>43101</v>
      </c>
      <c r="EE66" s="225">
        <v>43132</v>
      </c>
      <c r="EF66" s="225">
        <v>43160</v>
      </c>
      <c r="EG66" s="225">
        <v>43191</v>
      </c>
      <c r="EH66" s="225">
        <v>43221</v>
      </c>
      <c r="EI66" s="225">
        <v>43252</v>
      </c>
      <c r="EJ66" s="225">
        <v>43282</v>
      </c>
      <c r="EK66" s="225">
        <v>43313</v>
      </c>
      <c r="EL66" s="225">
        <v>43344</v>
      </c>
      <c r="EM66" s="225">
        <v>43374</v>
      </c>
      <c r="EN66" s="225">
        <v>43405</v>
      </c>
      <c r="EO66" s="225">
        <v>43435</v>
      </c>
      <c r="EP66" s="225">
        <v>43466</v>
      </c>
      <c r="EQ66" s="225">
        <v>43497</v>
      </c>
      <c r="ER66" s="225">
        <v>43525</v>
      </c>
      <c r="ES66" s="225">
        <v>43556</v>
      </c>
      <c r="ET66" s="225">
        <v>43586</v>
      </c>
      <c r="EU66" s="225">
        <v>43617</v>
      </c>
      <c r="EV66" s="225">
        <v>43647</v>
      </c>
      <c r="EW66" s="225">
        <v>43678</v>
      </c>
      <c r="EX66" s="225">
        <v>43709</v>
      </c>
      <c r="EY66" s="225">
        <v>43739</v>
      </c>
      <c r="EZ66" s="225">
        <v>43770</v>
      </c>
      <c r="FA66" s="225">
        <v>43800</v>
      </c>
      <c r="FB66" s="225">
        <v>43831</v>
      </c>
      <c r="FC66" s="225">
        <v>43862</v>
      </c>
      <c r="FD66" s="225">
        <v>43891</v>
      </c>
      <c r="FE66" s="225">
        <v>43922</v>
      </c>
      <c r="FF66" s="225">
        <v>43952</v>
      </c>
      <c r="FG66" s="225">
        <v>43983</v>
      </c>
      <c r="FH66" s="225">
        <v>44013</v>
      </c>
      <c r="FI66" s="225">
        <v>44044</v>
      </c>
      <c r="FJ66" s="225">
        <v>44075</v>
      </c>
      <c r="FK66" s="225">
        <v>44105</v>
      </c>
      <c r="FL66" s="225">
        <v>44136</v>
      </c>
      <c r="FM66" s="225">
        <v>44166</v>
      </c>
      <c r="FN66" s="225">
        <v>44197</v>
      </c>
      <c r="FO66" s="225">
        <v>44228</v>
      </c>
      <c r="FP66" s="225">
        <v>44256</v>
      </c>
      <c r="FQ66" s="225">
        <v>44287</v>
      </c>
      <c r="FR66" s="225">
        <v>44317</v>
      </c>
      <c r="FS66" s="225">
        <v>44348</v>
      </c>
      <c r="FT66" s="225">
        <v>44378</v>
      </c>
      <c r="FU66" s="225">
        <v>44409</v>
      </c>
      <c r="FV66" s="225">
        <v>44440</v>
      </c>
      <c r="FW66" s="225">
        <v>44470</v>
      </c>
      <c r="FX66" s="225">
        <v>44501</v>
      </c>
      <c r="FY66" s="225">
        <v>44531</v>
      </c>
      <c r="FZ66" s="225">
        <v>44562</v>
      </c>
      <c r="GA66" s="225">
        <v>44593</v>
      </c>
      <c r="GB66" s="225">
        <v>44621</v>
      </c>
      <c r="GC66" s="225">
        <v>44652</v>
      </c>
      <c r="GD66" s="225">
        <v>44682</v>
      </c>
      <c r="GE66" s="225">
        <v>44713</v>
      </c>
      <c r="GF66" s="225">
        <v>44743</v>
      </c>
      <c r="GG66" s="225">
        <v>44774</v>
      </c>
      <c r="GH66" s="225">
        <v>44805</v>
      </c>
      <c r="GI66" s="225">
        <v>44835</v>
      </c>
      <c r="GJ66" s="225">
        <v>44866</v>
      </c>
      <c r="GK66" s="225">
        <v>44896</v>
      </c>
      <c r="GL66" s="225">
        <v>44927</v>
      </c>
      <c r="GM66" s="225">
        <v>44958</v>
      </c>
      <c r="GN66" s="225">
        <v>44986</v>
      </c>
      <c r="GO66" s="225">
        <f t="shared" ref="GO66:GY66" si="6">GO$11</f>
        <v>45017</v>
      </c>
      <c r="GP66" s="225">
        <f t="shared" si="6"/>
        <v>45047</v>
      </c>
      <c r="GQ66" s="225">
        <f t="shared" si="6"/>
        <v>45078</v>
      </c>
      <c r="GR66" s="225">
        <f t="shared" si="6"/>
        <v>45108</v>
      </c>
      <c r="GS66" s="225">
        <f t="shared" si="6"/>
        <v>45139</v>
      </c>
      <c r="GT66" s="225">
        <f t="shared" si="6"/>
        <v>45170</v>
      </c>
      <c r="GU66" s="225">
        <f t="shared" si="6"/>
        <v>45200</v>
      </c>
      <c r="GV66" s="225">
        <f t="shared" si="6"/>
        <v>45231</v>
      </c>
      <c r="GW66" s="225">
        <f t="shared" si="6"/>
        <v>45261</v>
      </c>
      <c r="GX66" s="225">
        <f t="shared" si="6"/>
        <v>45292</v>
      </c>
      <c r="GY66" s="225">
        <f t="shared" si="6"/>
        <v>45323</v>
      </c>
    </row>
    <row r="67" spans="1:275" ht="13">
      <c r="A67" s="96" t="s">
        <v>51</v>
      </c>
      <c r="B67" s="239">
        <v>0</v>
      </c>
      <c r="C67" s="238">
        <v>0</v>
      </c>
      <c r="D67" s="238">
        <v>0</v>
      </c>
      <c r="E67" s="238">
        <v>0</v>
      </c>
      <c r="F67" s="238">
        <v>0</v>
      </c>
      <c r="G67" s="238">
        <v>0</v>
      </c>
      <c r="H67" s="238">
        <v>0</v>
      </c>
      <c r="I67" s="238">
        <v>0</v>
      </c>
      <c r="J67" s="238">
        <v>0</v>
      </c>
      <c r="K67" s="238">
        <v>0</v>
      </c>
      <c r="L67" s="238">
        <v>0</v>
      </c>
      <c r="M67" s="238">
        <v>0</v>
      </c>
      <c r="N67" s="238">
        <v>0</v>
      </c>
      <c r="O67" s="238">
        <v>0</v>
      </c>
      <c r="P67" s="238">
        <v>0</v>
      </c>
      <c r="Q67" s="238">
        <v>0</v>
      </c>
      <c r="R67" s="238">
        <v>0</v>
      </c>
      <c r="S67" s="238">
        <v>0</v>
      </c>
      <c r="T67" s="238">
        <v>0</v>
      </c>
      <c r="U67" s="238">
        <v>0</v>
      </c>
      <c r="V67" s="238">
        <v>0</v>
      </c>
      <c r="W67" s="238">
        <v>0</v>
      </c>
      <c r="X67" s="238">
        <v>0</v>
      </c>
      <c r="Y67" s="238">
        <v>0</v>
      </c>
      <c r="Z67" s="238">
        <v>0</v>
      </c>
      <c r="AA67" s="238">
        <v>0</v>
      </c>
      <c r="AB67" s="238">
        <v>0</v>
      </c>
      <c r="AC67" s="238">
        <v>0</v>
      </c>
      <c r="AD67" s="238">
        <v>0</v>
      </c>
      <c r="AE67" s="238">
        <v>0</v>
      </c>
      <c r="AF67" s="238">
        <v>0</v>
      </c>
      <c r="AG67" s="238">
        <v>0</v>
      </c>
      <c r="AH67" s="238">
        <v>0</v>
      </c>
      <c r="AI67" s="238">
        <v>0</v>
      </c>
      <c r="AJ67" s="238">
        <v>0</v>
      </c>
      <c r="AK67" s="238">
        <v>0</v>
      </c>
      <c r="AL67" s="238">
        <v>0</v>
      </c>
      <c r="AM67" s="238">
        <v>0</v>
      </c>
      <c r="AN67" s="238">
        <v>0</v>
      </c>
      <c r="AO67" s="238">
        <v>0</v>
      </c>
      <c r="AP67" s="238">
        <v>0</v>
      </c>
      <c r="AQ67" s="238">
        <v>0</v>
      </c>
      <c r="AR67" s="238">
        <v>0</v>
      </c>
      <c r="AS67" s="238">
        <v>0</v>
      </c>
      <c r="AT67" s="238">
        <v>0.12458194318</v>
      </c>
      <c r="AU67" s="238">
        <v>0</v>
      </c>
      <c r="AV67" s="238">
        <v>295.37295705226001</v>
      </c>
      <c r="AW67" s="238">
        <v>63.090866664019998</v>
      </c>
      <c r="AX67" s="238">
        <v>92.443374006009989</v>
      </c>
      <c r="AY67" s="238">
        <v>103.70579781839996</v>
      </c>
      <c r="AZ67" s="238">
        <v>81.961732885210012</v>
      </c>
      <c r="BA67" s="238">
        <v>131.96430218300998</v>
      </c>
      <c r="BB67" s="238">
        <v>153.22170220229</v>
      </c>
      <c r="BC67" s="238">
        <v>164.17448282179001</v>
      </c>
      <c r="BD67" s="238">
        <v>214.76912270757998</v>
      </c>
      <c r="BE67" s="238">
        <v>340.72548962130992</v>
      </c>
      <c r="BF67" s="238">
        <v>558.00244434837987</v>
      </c>
      <c r="BG67" s="238">
        <v>575.68778366402978</v>
      </c>
      <c r="BH67" s="238">
        <v>632.14528310732999</v>
      </c>
      <c r="BI67" s="238">
        <v>671.68427205275998</v>
      </c>
      <c r="BJ67" s="238">
        <v>565.50030415732999</v>
      </c>
      <c r="BK67" s="238">
        <v>604.49047365864976</v>
      </c>
      <c r="BL67" s="238">
        <v>689.41610227857529</v>
      </c>
      <c r="BM67" s="238">
        <v>789.92770376463909</v>
      </c>
      <c r="BN67" s="238">
        <v>861.86939164351952</v>
      </c>
      <c r="BO67" s="238">
        <v>948.34186266252959</v>
      </c>
      <c r="BP67" s="238">
        <v>974.30677038818339</v>
      </c>
      <c r="BQ67" s="238">
        <v>1813.7769721777049</v>
      </c>
      <c r="BR67" s="238">
        <v>1148.6467094598572</v>
      </c>
      <c r="BS67" s="238">
        <v>1343.926204691727</v>
      </c>
      <c r="BT67" s="238">
        <v>1239.2961738695276</v>
      </c>
      <c r="BU67" s="238">
        <v>1338.8462142108613</v>
      </c>
      <c r="BV67" s="238">
        <v>1266.110056081453</v>
      </c>
      <c r="BW67" s="238">
        <v>1317.4747492298677</v>
      </c>
      <c r="BX67" s="238">
        <v>1421.3961783424231</v>
      </c>
      <c r="BY67" s="238">
        <v>1527.8043995442245</v>
      </c>
      <c r="BZ67" s="238">
        <v>1478.3345508811294</v>
      </c>
      <c r="CA67" s="238">
        <v>1476.7345914617099</v>
      </c>
      <c r="CB67" s="238">
        <v>1428.9804523486318</v>
      </c>
      <c r="CC67" s="238">
        <v>1535.440488750829</v>
      </c>
      <c r="CD67" s="238">
        <v>1602.1085171433856</v>
      </c>
      <c r="CE67" s="238">
        <v>1620.992827543567</v>
      </c>
      <c r="CF67" s="238">
        <v>1752.7579677166866</v>
      </c>
      <c r="CG67" s="238">
        <v>1847.5297347966516</v>
      </c>
      <c r="CH67" s="238">
        <v>1416.5958849047588</v>
      </c>
      <c r="CI67" s="238">
        <v>1403.527606483276</v>
      </c>
      <c r="CJ67" s="238">
        <v>1475.3542169655489</v>
      </c>
      <c r="CK67" s="238">
        <v>1421.9219037057112</v>
      </c>
      <c r="CL67" s="238">
        <v>1402.3248377282032</v>
      </c>
      <c r="CM67" s="238">
        <v>1413.5040628709185</v>
      </c>
      <c r="CN67" s="238">
        <v>1418.4385098019864</v>
      </c>
      <c r="CO67" s="238">
        <v>1446.9525979155403</v>
      </c>
      <c r="CP67" s="238">
        <v>1504.9564393506512</v>
      </c>
      <c r="CQ67" s="238">
        <v>1630.7802664292915</v>
      </c>
      <c r="CR67" s="238">
        <v>1686.5610330718557</v>
      </c>
      <c r="CS67" s="238">
        <v>1796.7691611122214</v>
      </c>
      <c r="CT67" s="238">
        <v>1730.7383844893975</v>
      </c>
      <c r="CU67" s="238">
        <v>1869.9508385942308</v>
      </c>
      <c r="CV67" s="238">
        <v>2035.1956957100235</v>
      </c>
      <c r="CW67" s="238">
        <v>2129.1964677796436</v>
      </c>
      <c r="CX67" s="238">
        <v>2098.7866983377535</v>
      </c>
      <c r="CY67" s="238">
        <v>2098.9854042971801</v>
      </c>
      <c r="CZ67" s="238">
        <v>2203.2344150726244</v>
      </c>
      <c r="DA67" s="238">
        <v>2545.3983787002294</v>
      </c>
      <c r="DB67" s="238">
        <v>2780.6752571689185</v>
      </c>
      <c r="DC67" s="238">
        <v>2774.2037379342346</v>
      </c>
      <c r="DD67" s="238">
        <v>2728.9650333073118</v>
      </c>
      <c r="DE67" s="238">
        <v>2789.6577236145167</v>
      </c>
      <c r="DF67" s="238">
        <v>2702.6159024191861</v>
      </c>
      <c r="DG67" s="238">
        <v>2671.272692888308</v>
      </c>
      <c r="DH67" s="238">
        <v>2594.5335110079668</v>
      </c>
      <c r="DI67" s="238">
        <v>2376.9093119669556</v>
      </c>
      <c r="DJ67" s="238">
        <v>2348.7789032272772</v>
      </c>
      <c r="DK67" s="238">
        <v>2349.3825158316145</v>
      </c>
      <c r="DL67" s="238">
        <v>2341.3220538095838</v>
      </c>
      <c r="DM67" s="238">
        <v>2332.8167083240123</v>
      </c>
      <c r="DN67" s="238">
        <v>2350.6149440346098</v>
      </c>
      <c r="DO67" s="238">
        <v>2307.063459987146</v>
      </c>
      <c r="DP67" s="238">
        <v>2280.8037248807977</v>
      </c>
      <c r="DQ67" s="238">
        <v>2233.5240520622938</v>
      </c>
      <c r="DR67" s="238">
        <v>2108.0465151861586</v>
      </c>
      <c r="DS67" s="238">
        <v>2123.753329116566</v>
      </c>
      <c r="DT67" s="238">
        <v>2142.8953616406388</v>
      </c>
      <c r="DU67" s="238">
        <v>2066.9316607607402</v>
      </c>
      <c r="DV67" s="247">
        <v>2098.7586042960029</v>
      </c>
      <c r="DW67" s="248">
        <v>2172.4692641183501</v>
      </c>
      <c r="DX67" s="248">
        <v>2088.5069551498909</v>
      </c>
      <c r="DY67" s="248">
        <v>2068.0019703814773</v>
      </c>
      <c r="DZ67" s="248">
        <v>2094.1915049603622</v>
      </c>
      <c r="EA67" s="250">
        <v>2237.7240275634936</v>
      </c>
      <c r="EB67" s="250">
        <v>2216.2174006109758</v>
      </c>
      <c r="EC67" s="250">
        <v>2128.4836727508705</v>
      </c>
      <c r="ED67" s="250">
        <v>1900.1944760362646</v>
      </c>
      <c r="EE67" s="250">
        <v>1975.4529123609209</v>
      </c>
      <c r="EF67" s="250">
        <v>2075.8571218180309</v>
      </c>
      <c r="EG67" s="250">
        <v>2207.2009588686819</v>
      </c>
      <c r="EH67" s="250">
        <v>2281.7145465139911</v>
      </c>
      <c r="EI67" s="250">
        <v>2395.8153787716542</v>
      </c>
      <c r="EJ67" s="250">
        <v>2434.30382417889</v>
      </c>
      <c r="EK67" s="250">
        <v>2541.6540055060686</v>
      </c>
      <c r="EL67" s="250">
        <v>2636.4342078750847</v>
      </c>
      <c r="EM67" s="250">
        <v>2526.9735139137324</v>
      </c>
      <c r="EN67" s="250">
        <v>2430.0058715742016</v>
      </c>
      <c r="EO67" s="250">
        <v>2392.6717470689696</v>
      </c>
      <c r="EP67" s="250">
        <v>2306.7830325348591</v>
      </c>
      <c r="EQ67" s="250">
        <v>2367.2860689494696</v>
      </c>
      <c r="ER67" s="250">
        <v>2415.9568342471853</v>
      </c>
      <c r="ES67" s="250">
        <v>2452.1012873024147</v>
      </c>
      <c r="ET67" s="250">
        <v>2697.8217888785016</v>
      </c>
      <c r="EU67" s="250">
        <v>2680.1513652782096</v>
      </c>
      <c r="EV67" s="250">
        <v>2554.499575636808</v>
      </c>
      <c r="EW67" s="250">
        <v>2594.9559701434068</v>
      </c>
      <c r="EX67" s="250">
        <v>2733.2834810087511</v>
      </c>
      <c r="EY67" s="250">
        <v>2771.2509191352701</v>
      </c>
      <c r="EZ67" s="250">
        <v>2816.6455058135371</v>
      </c>
      <c r="FA67" s="250">
        <v>2837.6482872672154</v>
      </c>
      <c r="FB67" s="490">
        <v>2927.9157653139628</v>
      </c>
      <c r="FC67" s="250">
        <v>3370.1141091151399</v>
      </c>
      <c r="FD67" s="250">
        <v>3940.0767363409909</v>
      </c>
      <c r="FE67" s="250">
        <v>3951.3643607107374</v>
      </c>
      <c r="FF67" s="250">
        <v>4075.4574477686083</v>
      </c>
      <c r="FG67" s="250">
        <v>3968.4381215627827</v>
      </c>
      <c r="FH67" s="250">
        <v>3992.5080358352093</v>
      </c>
      <c r="FI67" s="250">
        <v>4131.7569888476528</v>
      </c>
      <c r="FJ67" s="250">
        <v>4224.4914207115971</v>
      </c>
      <c r="FK67" s="250">
        <v>4391.2292509191529</v>
      </c>
      <c r="FL67" s="250">
        <v>4614.7469245337388</v>
      </c>
      <c r="FM67" s="250">
        <v>4636.5974687145354</v>
      </c>
      <c r="FN67" s="250">
        <v>4482.6356788394996</v>
      </c>
      <c r="FO67" s="250">
        <v>4566.9305387687264</v>
      </c>
      <c r="FP67" s="250">
        <v>4861.5937258746326</v>
      </c>
      <c r="FQ67" s="250">
        <v>4908.2297265296957</v>
      </c>
      <c r="FR67" s="250">
        <v>4900.8024984884369</v>
      </c>
      <c r="FS67" s="250">
        <v>4877.0539116003483</v>
      </c>
      <c r="FT67" s="250">
        <v>5086.9764004252474</v>
      </c>
      <c r="FU67" s="250">
        <v>5253.4166552277047</v>
      </c>
      <c r="FV67" s="250">
        <v>5286.4791004040053</v>
      </c>
      <c r="FW67" s="250">
        <v>5316.00460499364</v>
      </c>
      <c r="FX67" s="250">
        <v>5380.1054962739181</v>
      </c>
      <c r="FY67" s="250">
        <v>5485.7026143951871</v>
      </c>
      <c r="FZ67" s="250">
        <v>5452.3471336250623</v>
      </c>
      <c r="GA67" s="250">
        <v>5402.53072668195</v>
      </c>
      <c r="GB67" s="250">
        <v>5388.5443663895931</v>
      </c>
      <c r="GC67" s="250">
        <v>5285.0303026341107</v>
      </c>
      <c r="GD67" s="250">
        <v>5473.2246394817266</v>
      </c>
      <c r="GE67" s="250">
        <v>5572.8</v>
      </c>
      <c r="GF67" s="250">
        <v>5733.5138386933577</v>
      </c>
      <c r="GG67" s="250">
        <v>5679.9588785194328</v>
      </c>
      <c r="GH67" s="250">
        <v>5678.2543551614308</v>
      </c>
      <c r="GI67" s="250">
        <v>5572.7943739217671</v>
      </c>
      <c r="GJ67" s="250">
        <v>5618.533974031513</v>
      </c>
      <c r="GK67" s="250">
        <v>5615.3232974247603</v>
      </c>
      <c r="GL67" s="250">
        <v>5551.0400171051569</v>
      </c>
      <c r="GM67" s="250">
        <v>5524.5737927884593</v>
      </c>
      <c r="GN67" s="250">
        <v>5630.9644786482204</v>
      </c>
      <c r="GO67" s="250">
        <v>5670.5898780970001</v>
      </c>
      <c r="GP67" s="250">
        <v>5671.9412114752404</v>
      </c>
      <c r="GQ67" s="250">
        <v>5543.1</v>
      </c>
      <c r="GR67" s="250">
        <v>5574.2</v>
      </c>
      <c r="GS67" s="250">
        <v>5643.3</v>
      </c>
      <c r="GT67" s="250">
        <v>5769.9</v>
      </c>
      <c r="GU67" s="250">
        <v>6020.8</v>
      </c>
      <c r="GV67" s="250">
        <v>5963.9</v>
      </c>
      <c r="GW67" s="250">
        <v>6330.45</v>
      </c>
      <c r="GX67" s="250">
        <v>6092.8</v>
      </c>
      <c r="GY67" s="250">
        <v>6002.5</v>
      </c>
    </row>
    <row r="68" spans="1:275" ht="13">
      <c r="A68" s="96" t="s">
        <v>339</v>
      </c>
      <c r="B68" s="239">
        <v>0</v>
      </c>
      <c r="C68" s="238">
        <v>0</v>
      </c>
      <c r="D68" s="238">
        <v>0</v>
      </c>
      <c r="E68" s="238">
        <v>0</v>
      </c>
      <c r="F68" s="238">
        <v>0</v>
      </c>
      <c r="G68" s="238">
        <v>0</v>
      </c>
      <c r="H68" s="238">
        <v>0</v>
      </c>
      <c r="I68" s="238">
        <v>0</v>
      </c>
      <c r="J68" s="238">
        <v>0</v>
      </c>
      <c r="K68" s="238">
        <v>0</v>
      </c>
      <c r="L68" s="238">
        <v>0</v>
      </c>
      <c r="M68" s="238">
        <v>0</v>
      </c>
      <c r="N68" s="238">
        <v>0</v>
      </c>
      <c r="O68" s="238">
        <v>0</v>
      </c>
      <c r="P68" s="238">
        <v>0</v>
      </c>
      <c r="Q68" s="238">
        <v>0</v>
      </c>
      <c r="R68" s="238">
        <v>0</v>
      </c>
      <c r="S68" s="238">
        <v>0</v>
      </c>
      <c r="T68" s="238">
        <v>0</v>
      </c>
      <c r="U68" s="238">
        <v>0</v>
      </c>
      <c r="V68" s="238">
        <v>0</v>
      </c>
      <c r="W68" s="238">
        <v>0</v>
      </c>
      <c r="X68" s="238">
        <v>0</v>
      </c>
      <c r="Y68" s="238">
        <v>0</v>
      </c>
      <c r="Z68" s="238">
        <v>0</v>
      </c>
      <c r="AA68" s="238">
        <v>0</v>
      </c>
      <c r="AB68" s="238">
        <v>0</v>
      </c>
      <c r="AC68" s="238">
        <v>0</v>
      </c>
      <c r="AD68" s="238">
        <v>0</v>
      </c>
      <c r="AE68" s="238">
        <v>0</v>
      </c>
      <c r="AF68" s="238">
        <v>0</v>
      </c>
      <c r="AG68" s="238">
        <v>0</v>
      </c>
      <c r="AH68" s="238">
        <v>0</v>
      </c>
      <c r="AI68" s="238">
        <v>0</v>
      </c>
      <c r="AJ68" s="238">
        <v>0</v>
      </c>
      <c r="AK68" s="238">
        <v>0</v>
      </c>
      <c r="AL68" s="238">
        <v>0</v>
      </c>
      <c r="AM68" s="238">
        <v>0</v>
      </c>
      <c r="AN68" s="238">
        <v>0</v>
      </c>
      <c r="AO68" s="238">
        <v>0</v>
      </c>
      <c r="AP68" s="238">
        <v>0</v>
      </c>
      <c r="AQ68" s="238">
        <v>0</v>
      </c>
      <c r="AR68" s="238">
        <v>0</v>
      </c>
      <c r="AS68" s="238">
        <v>0</v>
      </c>
      <c r="AT68" s="238">
        <v>0</v>
      </c>
      <c r="AU68" s="238">
        <v>0</v>
      </c>
      <c r="AV68" s="238">
        <v>0</v>
      </c>
      <c r="AW68" s="238">
        <v>0</v>
      </c>
      <c r="AX68" s="238">
        <v>0</v>
      </c>
      <c r="AY68" s="238">
        <v>0</v>
      </c>
      <c r="AZ68" s="238">
        <v>0</v>
      </c>
      <c r="BA68" s="238">
        <v>0</v>
      </c>
      <c r="BB68" s="238">
        <v>0</v>
      </c>
      <c r="BC68" s="238">
        <v>0</v>
      </c>
      <c r="BD68" s="238">
        <v>0</v>
      </c>
      <c r="BE68" s="238">
        <v>0</v>
      </c>
      <c r="BF68" s="238">
        <v>0</v>
      </c>
      <c r="BG68" s="238">
        <v>0</v>
      </c>
      <c r="BH68" s="238">
        <v>0</v>
      </c>
      <c r="BI68" s="238">
        <v>0</v>
      </c>
      <c r="BJ68" s="238">
        <v>0</v>
      </c>
      <c r="BK68" s="238">
        <v>0</v>
      </c>
      <c r="BL68" s="238">
        <v>0</v>
      </c>
      <c r="BM68" s="238">
        <v>0</v>
      </c>
      <c r="BN68" s="238">
        <v>0</v>
      </c>
      <c r="BO68" s="238">
        <v>0</v>
      </c>
      <c r="BP68" s="238">
        <v>0</v>
      </c>
      <c r="BQ68" s="238">
        <v>0</v>
      </c>
      <c r="BR68" s="238">
        <v>0</v>
      </c>
      <c r="BS68" s="238">
        <v>0</v>
      </c>
      <c r="BT68" s="238">
        <v>0</v>
      </c>
      <c r="BU68" s="238">
        <v>0</v>
      </c>
      <c r="BV68" s="238">
        <v>0</v>
      </c>
      <c r="BW68" s="238">
        <v>0</v>
      </c>
      <c r="BX68" s="238">
        <v>0</v>
      </c>
      <c r="BY68" s="238">
        <v>0</v>
      </c>
      <c r="BZ68" s="238">
        <v>0</v>
      </c>
      <c r="CA68" s="238">
        <v>0</v>
      </c>
      <c r="CB68" s="238">
        <v>0</v>
      </c>
      <c r="CC68" s="238">
        <v>0</v>
      </c>
      <c r="CD68" s="238">
        <v>0</v>
      </c>
      <c r="CE68" s="238">
        <v>0</v>
      </c>
      <c r="CF68" s="238">
        <v>0</v>
      </c>
      <c r="CG68" s="238">
        <v>0</v>
      </c>
      <c r="CH68" s="238">
        <v>0.17046588400000001</v>
      </c>
      <c r="CI68" s="238">
        <v>0.42903780256400004</v>
      </c>
      <c r="CJ68" s="238">
        <v>1.0227141147715797</v>
      </c>
      <c r="CK68" s="238">
        <v>1.601749608527</v>
      </c>
      <c r="CL68" s="238">
        <v>2.1933770269399999</v>
      </c>
      <c r="CM68" s="238">
        <v>2.78107077631</v>
      </c>
      <c r="CN68" s="238">
        <v>2.6750453632230431</v>
      </c>
      <c r="CO68" s="238">
        <v>2.9563601508090471</v>
      </c>
      <c r="CP68" s="238">
        <v>3.2682659571409083</v>
      </c>
      <c r="CQ68" s="238">
        <v>3.485050832446956</v>
      </c>
      <c r="CR68" s="238">
        <v>3.813591326309</v>
      </c>
      <c r="CS68" s="238">
        <v>3.7456170971709093</v>
      </c>
      <c r="CT68" s="238">
        <v>3.8391596237704761</v>
      </c>
      <c r="CU68" s="238">
        <v>4.1358032816911106</v>
      </c>
      <c r="CV68" s="238">
        <v>4.5533037702163632</v>
      </c>
      <c r="CW68" s="238">
        <v>5.0571860039250005</v>
      </c>
      <c r="CX68" s="238">
        <v>5.5774746591799991</v>
      </c>
      <c r="CY68" s="238">
        <v>5.9253806117204766</v>
      </c>
      <c r="CZ68" s="238">
        <v>6.2847843266169567</v>
      </c>
      <c r="DA68" s="238">
        <v>6.7804023981928569</v>
      </c>
      <c r="DB68" s="238">
        <v>7.0339608740471427</v>
      </c>
      <c r="DC68" s="238">
        <v>7.2448771871900002</v>
      </c>
      <c r="DD68" s="238">
        <v>7.4606815998899991</v>
      </c>
      <c r="DE68" s="238">
        <v>7.5994677440990896</v>
      </c>
      <c r="DF68" s="238">
        <v>7.7294582294144991</v>
      </c>
      <c r="DG68" s="238">
        <v>7.9473827686199998</v>
      </c>
      <c r="DH68" s="238">
        <v>8.3015570059036357</v>
      </c>
      <c r="DI68" s="238">
        <v>8.4724826651839997</v>
      </c>
      <c r="DJ68" s="238">
        <v>8.5469179052428572</v>
      </c>
      <c r="DK68" s="238">
        <v>8.6190256859272711</v>
      </c>
      <c r="DL68" s="238">
        <v>8.859366435168095</v>
      </c>
      <c r="DM68" s="238">
        <v>9.1782894202334777</v>
      </c>
      <c r="DN68" s="238">
        <v>9.3946102973252366</v>
      </c>
      <c r="DO68" s="238">
        <v>9.480217802930003</v>
      </c>
      <c r="DP68" s="238">
        <v>9.4901114549300001</v>
      </c>
      <c r="DQ68" s="238">
        <v>9.4434176168209092</v>
      </c>
      <c r="DR68" s="238">
        <v>9.2655275151845462</v>
      </c>
      <c r="DS68" s="238">
        <v>9.400509653285555</v>
      </c>
      <c r="DT68" s="238">
        <v>9.5460704136647827</v>
      </c>
      <c r="DU68" s="238">
        <v>9.8131748131594456</v>
      </c>
      <c r="DV68" s="247">
        <v>9.2450904581654552</v>
      </c>
      <c r="DW68" s="248">
        <v>8.970909783810475</v>
      </c>
      <c r="DX68" s="248">
        <v>9.2724620804790483</v>
      </c>
      <c r="DY68" s="248">
        <v>9.6595485552917371</v>
      </c>
      <c r="DZ68" s="248">
        <v>10.087849719398999</v>
      </c>
      <c r="EA68" s="250">
        <v>10.653476003602378</v>
      </c>
      <c r="EB68" s="250">
        <v>11.413108791569998</v>
      </c>
      <c r="EC68" s="250">
        <v>12.070559231768001</v>
      </c>
      <c r="ED68" s="250">
        <v>12.837998228779089</v>
      </c>
      <c r="EE68" s="250">
        <v>13.87649946993222</v>
      </c>
      <c r="EF68" s="250">
        <v>14.276584190471906</v>
      </c>
      <c r="EG68" s="250">
        <v>14.909142349967144</v>
      </c>
      <c r="EH68" s="250">
        <v>15.293604354576663</v>
      </c>
      <c r="EI68" s="250">
        <v>15.636435529767139</v>
      </c>
      <c r="EJ68" s="250">
        <v>15.868068790591815</v>
      </c>
      <c r="EK68" s="250">
        <v>15.667366455697824</v>
      </c>
      <c r="EL68" s="250">
        <v>15.883175291168948</v>
      </c>
      <c r="EM68" s="250">
        <v>16.239428453693638</v>
      </c>
      <c r="EN68" s="250">
        <v>16.749278159599999</v>
      </c>
      <c r="EO68" s="250">
        <v>16.896497503900001</v>
      </c>
      <c r="EP68" s="250">
        <v>17.073767674875452</v>
      </c>
      <c r="EQ68" s="250">
        <v>17.225741747680001</v>
      </c>
      <c r="ER68" s="250">
        <v>17.818092753528951</v>
      </c>
      <c r="ES68" s="250">
        <v>18.125973061962856</v>
      </c>
      <c r="ET68" s="250">
        <v>17.736319682198186</v>
      </c>
      <c r="EU68" s="250">
        <v>17.983538821643155</v>
      </c>
      <c r="EV68" s="250">
        <v>18.5</v>
      </c>
      <c r="EW68" s="250">
        <v>18.857550010305001</v>
      </c>
      <c r="EX68" s="250">
        <v>19.100496917325234</v>
      </c>
      <c r="EY68" s="250">
        <v>19.215525871838697</v>
      </c>
      <c r="EZ68" s="250">
        <v>19.499250600429999</v>
      </c>
      <c r="FA68" s="250">
        <v>19.806271717683806</v>
      </c>
      <c r="FB68" s="250">
        <v>19.937095923130908</v>
      </c>
      <c r="FC68" s="250">
        <v>20.010992718928886</v>
      </c>
      <c r="FD68" s="250">
        <v>20.103490862585453</v>
      </c>
      <c r="FE68" s="250">
        <v>20.232387116590001</v>
      </c>
      <c r="FF68" s="250">
        <v>20.278394313890001</v>
      </c>
      <c r="FG68" s="250">
        <v>20.613268723325714</v>
      </c>
      <c r="FH68" s="250">
        <v>20.859029634205214</v>
      </c>
      <c r="FI68" s="250">
        <v>20.753420348278091</v>
      </c>
      <c r="FJ68" s="250">
        <v>20.856951453954284</v>
      </c>
      <c r="FK68" s="250">
        <v>21.065761602190477</v>
      </c>
      <c r="FL68" s="250">
        <v>21.48625392225</v>
      </c>
      <c r="FM68" s="250">
        <v>21.825783588545455</v>
      </c>
      <c r="FN68" s="250">
        <v>22.038586466599998</v>
      </c>
      <c r="FO68" s="250">
        <v>22.309089015777779</v>
      </c>
      <c r="FP68" s="250">
        <v>23.060611758260869</v>
      </c>
      <c r="FQ68" s="250">
        <v>23.914481532050004</v>
      </c>
      <c r="FR68" s="250">
        <v>24.613501980472382</v>
      </c>
      <c r="FS68" s="250">
        <v>25.194018683714287</v>
      </c>
      <c r="FT68" s="250">
        <v>26.345408612772726</v>
      </c>
      <c r="FU68" s="250">
        <v>27.303575523136278</v>
      </c>
      <c r="FV68" s="250">
        <v>28.790436990190429</v>
      </c>
      <c r="FW68" s="250">
        <v>30.554034439550001</v>
      </c>
      <c r="FX68" s="250">
        <v>31.919156365199999</v>
      </c>
      <c r="FY68" s="250">
        <v>33.753355897782562</v>
      </c>
      <c r="FZ68" s="250">
        <v>34.8141249604517</v>
      </c>
      <c r="GA68" s="250">
        <v>35.66897625636836</v>
      </c>
      <c r="GB68" s="250">
        <v>36.984031128499957</v>
      </c>
      <c r="GC68" s="250">
        <v>38.604714935826216</v>
      </c>
      <c r="GD68" s="250">
        <v>40.264385537293961</v>
      </c>
      <c r="GE68" s="250">
        <v>41.7</v>
      </c>
      <c r="GF68" s="250">
        <v>43.364824823582303</v>
      </c>
      <c r="GG68" s="250">
        <v>44.514436941766888</v>
      </c>
      <c r="GH68" s="250">
        <v>45.914105647273296</v>
      </c>
      <c r="GI68" s="250">
        <v>46.80672203284</v>
      </c>
      <c r="GJ68" s="250">
        <v>47.787737676352002</v>
      </c>
      <c r="GK68" s="250">
        <v>48.557837776732683</v>
      </c>
      <c r="GL68" s="250">
        <v>49.257521097107208</v>
      </c>
      <c r="GM68" s="250">
        <v>50.29143378461989</v>
      </c>
      <c r="GN68" s="250">
        <v>51.675030078989465</v>
      </c>
      <c r="GO68" s="250">
        <v>53.246587650999999</v>
      </c>
      <c r="GP68" s="250">
        <v>54.7720609978022</v>
      </c>
      <c r="GQ68" s="250">
        <v>56.7</v>
      </c>
      <c r="GR68" s="250">
        <v>58</v>
      </c>
      <c r="GS68" s="250">
        <v>59.2</v>
      </c>
      <c r="GT68" s="250">
        <v>60.7</v>
      </c>
      <c r="GU68" s="250">
        <v>61.9</v>
      </c>
      <c r="GV68" s="250">
        <v>63.2</v>
      </c>
      <c r="GW68" s="250">
        <v>64.37</v>
      </c>
      <c r="GX68" s="250">
        <v>65.599999999999994</v>
      </c>
      <c r="GY68" s="250">
        <v>66.7</v>
      </c>
    </row>
    <row r="69" spans="1:275" ht="13">
      <c r="A69" s="357"/>
      <c r="B69" s="302"/>
      <c r="C69" s="302"/>
      <c r="D69" s="302"/>
      <c r="E69" s="302"/>
      <c r="F69" s="302"/>
      <c r="G69" s="302"/>
      <c r="H69" s="302"/>
      <c r="I69" s="302"/>
      <c r="J69" s="302"/>
      <c r="K69" s="302"/>
      <c r="L69" s="302"/>
      <c r="M69" s="302"/>
      <c r="N69" s="302"/>
      <c r="O69" s="302"/>
      <c r="P69" s="302"/>
      <c r="Q69" s="302"/>
      <c r="R69" s="302"/>
      <c r="S69" s="302"/>
      <c r="T69" s="302"/>
      <c r="U69" s="302"/>
      <c r="V69" s="302"/>
      <c r="W69" s="302"/>
      <c r="X69" s="302"/>
      <c r="Y69" s="302"/>
      <c r="Z69" s="302"/>
      <c r="AA69" s="302"/>
      <c r="AB69" s="302"/>
      <c r="AC69" s="302"/>
      <c r="AD69" s="302"/>
      <c r="AE69" s="302"/>
      <c r="AF69" s="302"/>
      <c r="AG69" s="302"/>
      <c r="AH69" s="302"/>
      <c r="AI69" s="302"/>
      <c r="AJ69" s="302"/>
      <c r="AK69" s="302"/>
      <c r="AL69" s="302"/>
      <c r="AM69" s="302"/>
      <c r="AN69" s="302"/>
      <c r="AO69" s="302"/>
      <c r="AP69" s="302"/>
      <c r="AQ69" s="302"/>
      <c r="AR69" s="302"/>
      <c r="AS69" s="302"/>
      <c r="AT69" s="302"/>
      <c r="AU69" s="302"/>
      <c r="AV69" s="302"/>
      <c r="AW69" s="302"/>
      <c r="AX69" s="302"/>
      <c r="AY69" s="302"/>
      <c r="AZ69" s="302"/>
      <c r="BA69" s="302"/>
      <c r="BB69" s="302"/>
      <c r="BC69" s="302"/>
      <c r="BD69" s="302"/>
      <c r="BE69" s="302"/>
      <c r="BF69" s="302"/>
      <c r="BG69" s="302"/>
      <c r="BH69" s="302"/>
      <c r="BI69" s="302"/>
      <c r="BJ69" s="302"/>
      <c r="BK69" s="302"/>
      <c r="BL69" s="302"/>
      <c r="BM69" s="302"/>
      <c r="BN69" s="302"/>
      <c r="BO69" s="302"/>
      <c r="BP69" s="302"/>
      <c r="BQ69" s="302"/>
      <c r="BR69" s="302"/>
      <c r="BS69" s="302"/>
      <c r="BT69" s="302"/>
      <c r="BU69" s="302"/>
      <c r="BV69" s="302"/>
      <c r="BW69" s="302"/>
      <c r="BX69" s="302"/>
      <c r="BY69" s="302"/>
      <c r="BZ69" s="302"/>
      <c r="CA69" s="302"/>
      <c r="CB69" s="302"/>
      <c r="CC69" s="302"/>
      <c r="CD69" s="302"/>
      <c r="CE69" s="302"/>
      <c r="CF69" s="302"/>
      <c r="CG69" s="302"/>
      <c r="CH69" s="302"/>
      <c r="CI69" s="302"/>
      <c r="CJ69" s="302"/>
      <c r="CK69" s="302"/>
      <c r="CL69" s="302"/>
      <c r="CM69" s="302"/>
      <c r="CN69" s="302"/>
      <c r="CO69" s="302"/>
      <c r="CP69" s="302"/>
      <c r="CQ69" s="302"/>
      <c r="CR69" s="302"/>
      <c r="CS69" s="302"/>
      <c r="CT69" s="302"/>
      <c r="CU69" s="302"/>
      <c r="CV69" s="302"/>
      <c r="CW69" s="302"/>
      <c r="CX69" s="302"/>
      <c r="CY69" s="302"/>
      <c r="CZ69" s="302"/>
      <c r="DA69" s="302"/>
      <c r="DB69" s="302"/>
      <c r="DC69" s="302"/>
      <c r="DD69" s="302"/>
      <c r="DE69" s="302"/>
      <c r="DF69" s="302"/>
      <c r="DG69" s="302"/>
      <c r="DH69" s="302"/>
      <c r="DI69" s="302"/>
      <c r="DJ69" s="302"/>
      <c r="DK69" s="302"/>
      <c r="DL69" s="302"/>
      <c r="DM69" s="302"/>
      <c r="DN69" s="302"/>
      <c r="DO69" s="302"/>
      <c r="DP69" s="302"/>
      <c r="DQ69" s="302"/>
      <c r="DR69" s="302"/>
      <c r="DS69" s="302"/>
      <c r="DT69" s="302"/>
      <c r="DU69" s="302"/>
      <c r="DV69" s="302"/>
      <c r="DW69" s="302"/>
      <c r="DX69" s="302"/>
      <c r="DY69" s="302"/>
      <c r="DZ69" s="302"/>
      <c r="EA69" s="303"/>
      <c r="EB69" s="303"/>
      <c r="EC69" s="303"/>
      <c r="ED69" s="303"/>
      <c r="EE69" s="303"/>
      <c r="EF69" s="303"/>
      <c r="EG69" s="303"/>
      <c r="EH69" s="303"/>
      <c r="EI69" s="303"/>
      <c r="EJ69" s="303"/>
      <c r="EK69" s="303"/>
      <c r="EL69" s="303"/>
      <c r="EM69" s="303"/>
      <c r="EN69" s="303"/>
      <c r="EO69" s="361"/>
      <c r="EP69" s="303"/>
      <c r="EQ69" s="361"/>
      <c r="ER69" s="303"/>
      <c r="ES69" s="361"/>
      <c r="ET69" s="303"/>
      <c r="EZ69" s="361"/>
      <c r="FA69" s="361"/>
      <c r="FB69" s="491" t="s">
        <v>450</v>
      </c>
      <c r="FC69" s="361"/>
      <c r="FD69" s="361"/>
      <c r="FL69" s="361"/>
      <c r="FM69" s="361"/>
      <c r="FN69" s="361"/>
      <c r="FO69" s="361"/>
      <c r="FP69" s="361"/>
      <c r="FQ69" s="361"/>
      <c r="FR69" s="361"/>
      <c r="FS69" s="361"/>
      <c r="FT69" s="361"/>
      <c r="FU69" s="361"/>
      <c r="FV69" s="361"/>
      <c r="FW69" s="361"/>
      <c r="FX69" s="361"/>
      <c r="FY69" s="361"/>
      <c r="FZ69" s="361"/>
      <c r="GA69" s="361"/>
      <c r="GB69" s="361"/>
      <c r="GC69" s="361"/>
      <c r="GD69" s="361"/>
      <c r="GE69" s="361"/>
      <c r="GF69" s="361"/>
      <c r="GG69" s="361"/>
      <c r="GH69" s="361"/>
      <c r="GI69" s="361"/>
      <c r="GJ69" s="361"/>
      <c r="GK69" s="361"/>
      <c r="GL69" s="361"/>
      <c r="GM69" s="361"/>
      <c r="GN69" s="361"/>
      <c r="GO69" s="361"/>
      <c r="GP69" s="361"/>
      <c r="GQ69" s="361"/>
      <c r="GR69" s="361"/>
      <c r="GS69" s="361"/>
      <c r="GT69" s="361"/>
      <c r="GU69" s="361"/>
      <c r="GV69" s="361"/>
      <c r="GW69" s="361"/>
      <c r="GX69" s="361"/>
      <c r="GY69" s="361"/>
    </row>
    <row r="70" spans="1:275">
      <c r="EW70" s="361"/>
      <c r="FB70" s="361"/>
      <c r="FC70" s="361"/>
      <c r="FM70" s="361"/>
      <c r="FN70" s="361"/>
      <c r="FO70" s="361"/>
      <c r="FP70" s="361"/>
    </row>
    <row r="71" spans="1:275" ht="15.5">
      <c r="A71" s="411" t="s">
        <v>298</v>
      </c>
    </row>
    <row r="72" spans="1:275" ht="13">
      <c r="A72" s="422" t="s">
        <v>340</v>
      </c>
      <c r="B72" s="225">
        <v>39083</v>
      </c>
      <c r="C72" s="225">
        <v>39114</v>
      </c>
      <c r="D72" s="225">
        <v>39142</v>
      </c>
      <c r="E72" s="225">
        <v>39173</v>
      </c>
      <c r="F72" s="225">
        <v>39203</v>
      </c>
      <c r="G72" s="225">
        <v>39234</v>
      </c>
      <c r="H72" s="225">
        <v>39264</v>
      </c>
      <c r="I72" s="225">
        <v>39295</v>
      </c>
      <c r="J72" s="225">
        <v>39326</v>
      </c>
      <c r="K72" s="225">
        <v>39356</v>
      </c>
      <c r="L72" s="225">
        <v>39387</v>
      </c>
      <c r="M72" s="225">
        <v>39417</v>
      </c>
      <c r="N72" s="225">
        <v>39448</v>
      </c>
      <c r="O72" s="225">
        <v>39479</v>
      </c>
      <c r="P72" s="225">
        <v>39508</v>
      </c>
      <c r="Q72" s="225">
        <v>39539</v>
      </c>
      <c r="R72" s="225">
        <v>39569</v>
      </c>
      <c r="S72" s="225">
        <v>39600</v>
      </c>
      <c r="T72" s="225">
        <v>39630</v>
      </c>
      <c r="U72" s="225">
        <v>39661</v>
      </c>
      <c r="V72" s="225">
        <v>39692</v>
      </c>
      <c r="W72" s="225">
        <v>39722</v>
      </c>
      <c r="X72" s="225">
        <v>39753</v>
      </c>
      <c r="Y72" s="225">
        <v>39783</v>
      </c>
      <c r="Z72" s="225">
        <v>39814</v>
      </c>
      <c r="AA72" s="225">
        <v>39845</v>
      </c>
      <c r="AB72" s="225">
        <v>39873</v>
      </c>
      <c r="AC72" s="225">
        <v>39904</v>
      </c>
      <c r="AD72" s="225">
        <v>39934</v>
      </c>
      <c r="AE72" s="225">
        <v>39965</v>
      </c>
      <c r="AF72" s="225">
        <v>39995</v>
      </c>
      <c r="AG72" s="225">
        <v>40026</v>
      </c>
      <c r="AH72" s="225">
        <v>40057</v>
      </c>
      <c r="AI72" s="225">
        <v>40087</v>
      </c>
      <c r="AJ72" s="225">
        <v>40118</v>
      </c>
      <c r="AK72" s="225">
        <v>40148</v>
      </c>
      <c r="AL72" s="225">
        <v>40179</v>
      </c>
      <c r="AM72" s="225">
        <v>40210</v>
      </c>
      <c r="AN72" s="225">
        <v>40238</v>
      </c>
      <c r="AO72" s="225">
        <v>40269</v>
      </c>
      <c r="AP72" s="225">
        <v>40299</v>
      </c>
      <c r="AQ72" s="225">
        <v>40330</v>
      </c>
      <c r="AR72" s="225">
        <v>40360</v>
      </c>
      <c r="AS72" s="225">
        <v>40391</v>
      </c>
      <c r="AT72" s="225">
        <v>40422</v>
      </c>
      <c r="AU72" s="225">
        <v>40452</v>
      </c>
      <c r="AV72" s="225">
        <v>40483</v>
      </c>
      <c r="AW72" s="225">
        <v>40513</v>
      </c>
      <c r="AX72" s="225">
        <v>40544</v>
      </c>
      <c r="AY72" s="225">
        <v>40575</v>
      </c>
      <c r="AZ72" s="225">
        <v>40603</v>
      </c>
      <c r="BA72" s="225">
        <v>40634</v>
      </c>
      <c r="BB72" s="225">
        <v>40664</v>
      </c>
      <c r="BC72" s="225">
        <v>40695</v>
      </c>
      <c r="BD72" s="225">
        <v>40725</v>
      </c>
      <c r="BE72" s="225">
        <v>40756</v>
      </c>
      <c r="BF72" s="225">
        <v>40787</v>
      </c>
      <c r="BG72" s="225">
        <v>40817</v>
      </c>
      <c r="BH72" s="225">
        <v>40848</v>
      </c>
      <c r="BI72" s="225">
        <v>40878</v>
      </c>
      <c r="BJ72" s="225">
        <v>40909</v>
      </c>
      <c r="BK72" s="225">
        <v>40940</v>
      </c>
      <c r="BL72" s="225">
        <v>40969</v>
      </c>
      <c r="BM72" s="225">
        <v>41000</v>
      </c>
      <c r="BN72" s="225">
        <v>41030</v>
      </c>
      <c r="BO72" s="225">
        <v>41061</v>
      </c>
      <c r="BP72" s="225">
        <v>41091</v>
      </c>
      <c r="BQ72" s="225">
        <v>41122</v>
      </c>
      <c r="BR72" s="225">
        <v>41153</v>
      </c>
      <c r="BS72" s="225">
        <v>41183</v>
      </c>
      <c r="BT72" s="225">
        <v>41214</v>
      </c>
      <c r="BU72" s="225">
        <v>41244</v>
      </c>
      <c r="BV72" s="225">
        <v>41275</v>
      </c>
      <c r="BW72" s="225">
        <v>41306</v>
      </c>
      <c r="BX72" s="225">
        <v>41334</v>
      </c>
      <c r="BY72" s="225">
        <v>41365</v>
      </c>
      <c r="BZ72" s="225">
        <v>41395</v>
      </c>
      <c r="CA72" s="225">
        <v>41426</v>
      </c>
      <c r="CB72" s="225">
        <v>41456</v>
      </c>
      <c r="CC72" s="225">
        <v>41487</v>
      </c>
      <c r="CD72" s="225">
        <v>41518</v>
      </c>
      <c r="CE72" s="225">
        <v>41548</v>
      </c>
      <c r="CF72" s="225">
        <v>41579</v>
      </c>
      <c r="CG72" s="225">
        <v>41609</v>
      </c>
      <c r="CH72" s="225">
        <v>41640</v>
      </c>
      <c r="CI72" s="225">
        <v>41671</v>
      </c>
      <c r="CJ72" s="225">
        <v>41699</v>
      </c>
      <c r="CK72" s="225">
        <v>41730</v>
      </c>
      <c r="CL72" s="225">
        <v>41760</v>
      </c>
      <c r="CM72" s="225">
        <v>41791</v>
      </c>
      <c r="CN72" s="225">
        <v>41821</v>
      </c>
      <c r="CO72" s="225">
        <v>41852</v>
      </c>
      <c r="CP72" s="225">
        <v>41883</v>
      </c>
      <c r="CQ72" s="225">
        <v>41913</v>
      </c>
      <c r="CR72" s="225">
        <v>41944</v>
      </c>
      <c r="CS72" s="225">
        <v>41974</v>
      </c>
      <c r="CT72" s="225">
        <v>42005</v>
      </c>
      <c r="CU72" s="225">
        <v>42036</v>
      </c>
      <c r="CV72" s="225">
        <v>42064</v>
      </c>
      <c r="CW72" s="225">
        <v>42095</v>
      </c>
      <c r="CX72" s="225">
        <v>42125</v>
      </c>
      <c r="CY72" s="225">
        <v>42156</v>
      </c>
      <c r="CZ72" s="225">
        <v>42186</v>
      </c>
      <c r="DA72" s="225">
        <v>42217</v>
      </c>
      <c r="DB72" s="225">
        <v>42248</v>
      </c>
      <c r="DC72" s="225">
        <v>42278</v>
      </c>
      <c r="DD72" s="225">
        <v>42309</v>
      </c>
      <c r="DE72" s="225">
        <v>42339</v>
      </c>
      <c r="DF72" s="225">
        <v>42370</v>
      </c>
      <c r="DG72" s="225">
        <v>42401</v>
      </c>
      <c r="DH72" s="225">
        <v>42430</v>
      </c>
      <c r="DI72" s="225">
        <v>42461</v>
      </c>
      <c r="DJ72" s="225">
        <v>42491</v>
      </c>
      <c r="DK72" s="225">
        <v>42522</v>
      </c>
      <c r="DL72" s="225">
        <v>42552</v>
      </c>
      <c r="DM72" s="225">
        <v>42583</v>
      </c>
      <c r="DN72" s="225">
        <v>42614</v>
      </c>
      <c r="DO72" s="225">
        <v>42644</v>
      </c>
      <c r="DP72" s="225">
        <v>42675</v>
      </c>
      <c r="DQ72" s="225">
        <v>42705</v>
      </c>
      <c r="DR72" s="225">
        <v>42736</v>
      </c>
      <c r="DS72" s="225">
        <v>42767</v>
      </c>
      <c r="DT72" s="225">
        <v>42795</v>
      </c>
      <c r="DU72" s="225">
        <v>42826</v>
      </c>
      <c r="DV72" s="225">
        <v>42856</v>
      </c>
      <c r="DW72" s="225">
        <v>42887</v>
      </c>
      <c r="DX72" s="225">
        <v>42917</v>
      </c>
      <c r="DY72" s="225">
        <v>42948</v>
      </c>
      <c r="DZ72" s="225">
        <v>42979</v>
      </c>
      <c r="EA72" s="225">
        <v>43009</v>
      </c>
      <c r="EB72" s="225">
        <v>43040</v>
      </c>
      <c r="EC72" s="225">
        <v>43070</v>
      </c>
      <c r="ED72" s="225">
        <v>43101</v>
      </c>
      <c r="EE72" s="225">
        <v>43132</v>
      </c>
      <c r="EF72" s="225">
        <v>43160</v>
      </c>
      <c r="EG72" s="225">
        <v>43191</v>
      </c>
      <c r="EH72" s="225">
        <v>43221</v>
      </c>
      <c r="EI72" s="225">
        <v>43252</v>
      </c>
      <c r="EJ72" s="225">
        <v>43282</v>
      </c>
      <c r="EK72" s="225">
        <v>43313</v>
      </c>
      <c r="EL72" s="225">
        <v>43344</v>
      </c>
      <c r="EM72" s="225">
        <v>43374</v>
      </c>
      <c r="EN72" s="225">
        <v>43405</v>
      </c>
      <c r="EO72" s="225">
        <v>43435</v>
      </c>
      <c r="EP72" s="225">
        <v>43466</v>
      </c>
      <c r="EQ72" s="225">
        <v>43497</v>
      </c>
      <c r="ER72" s="225">
        <v>43525</v>
      </c>
      <c r="ES72" s="225">
        <v>43556</v>
      </c>
      <c r="ET72" s="225">
        <v>43586</v>
      </c>
      <c r="EU72" s="225">
        <v>43617</v>
      </c>
      <c r="EV72" s="225">
        <v>43647</v>
      </c>
      <c r="EW72" s="225">
        <v>43678</v>
      </c>
      <c r="EX72" s="225">
        <v>43709</v>
      </c>
      <c r="EY72" s="225">
        <v>43739</v>
      </c>
      <c r="EZ72" s="225">
        <v>43770</v>
      </c>
      <c r="FA72" s="225">
        <v>43800</v>
      </c>
      <c r="FB72" s="225">
        <v>43831</v>
      </c>
      <c r="FC72" s="225">
        <v>43862</v>
      </c>
      <c r="FD72" s="225">
        <v>43891</v>
      </c>
      <c r="FE72" s="225">
        <v>43922</v>
      </c>
      <c r="FF72" s="225">
        <v>43952</v>
      </c>
      <c r="FG72" s="225">
        <v>43983</v>
      </c>
      <c r="FH72" s="225">
        <v>44013</v>
      </c>
      <c r="FI72" s="225">
        <v>44044</v>
      </c>
      <c r="FJ72" s="225">
        <v>44075</v>
      </c>
      <c r="FK72" s="225">
        <v>44105</v>
      </c>
      <c r="FL72" s="225">
        <v>44136</v>
      </c>
      <c r="FM72" s="225">
        <v>44166</v>
      </c>
      <c r="FN72" s="225">
        <v>44197</v>
      </c>
      <c r="FO72" s="225">
        <v>44228</v>
      </c>
      <c r="FP72" s="225">
        <v>44256</v>
      </c>
      <c r="FQ72" s="225">
        <v>44287</v>
      </c>
      <c r="FR72" s="225">
        <v>44317</v>
      </c>
      <c r="FS72" s="225">
        <v>44348</v>
      </c>
      <c r="FT72" s="225">
        <v>44378</v>
      </c>
      <c r="FU72" s="225">
        <v>44409</v>
      </c>
      <c r="FV72" s="225">
        <v>44440</v>
      </c>
      <c r="FW72" s="225">
        <v>44470</v>
      </c>
      <c r="FX72" s="225">
        <v>44501</v>
      </c>
      <c r="FY72" s="225">
        <v>44531</v>
      </c>
      <c r="FZ72" s="225">
        <v>44562</v>
      </c>
      <c r="GA72" s="225">
        <v>44593</v>
      </c>
      <c r="GB72" s="225">
        <v>44621</v>
      </c>
      <c r="GC72" s="225">
        <v>44652</v>
      </c>
      <c r="GD72" s="225">
        <v>44682</v>
      </c>
      <c r="GE72" s="225">
        <v>44713</v>
      </c>
      <c r="GF72" s="225">
        <v>44743</v>
      </c>
      <c r="GG72" s="225">
        <v>44774</v>
      </c>
      <c r="GH72" s="225">
        <v>44805</v>
      </c>
      <c r="GI72" s="225">
        <v>44835</v>
      </c>
      <c r="GJ72" s="225">
        <v>44866</v>
      </c>
      <c r="GK72" s="225">
        <v>44896</v>
      </c>
      <c r="GL72" s="225">
        <v>44927</v>
      </c>
      <c r="GM72" s="225">
        <v>44958</v>
      </c>
      <c r="GN72" s="225">
        <v>44986</v>
      </c>
      <c r="GO72" s="225">
        <f t="shared" ref="GO72:GY72" si="7">GO$11</f>
        <v>45017</v>
      </c>
      <c r="GP72" s="225">
        <f t="shared" si="7"/>
        <v>45047</v>
      </c>
      <c r="GQ72" s="225">
        <f t="shared" si="7"/>
        <v>45078</v>
      </c>
      <c r="GR72" s="225">
        <f t="shared" si="7"/>
        <v>45108</v>
      </c>
      <c r="GS72" s="225">
        <f t="shared" si="7"/>
        <v>45139</v>
      </c>
      <c r="GT72" s="225">
        <f t="shared" si="7"/>
        <v>45170</v>
      </c>
      <c r="GU72" s="225">
        <f t="shared" si="7"/>
        <v>45200</v>
      </c>
      <c r="GV72" s="225">
        <f t="shared" si="7"/>
        <v>45231</v>
      </c>
      <c r="GW72" s="225">
        <f t="shared" si="7"/>
        <v>45261</v>
      </c>
      <c r="GX72" s="225">
        <f t="shared" si="7"/>
        <v>45292</v>
      </c>
      <c r="GY72" s="225">
        <f t="shared" si="7"/>
        <v>45323</v>
      </c>
    </row>
    <row r="73" spans="1:275" ht="13">
      <c r="A73" s="304" t="s">
        <v>341</v>
      </c>
      <c r="B73" s="239"/>
      <c r="C73" s="239"/>
      <c r="D73" s="239"/>
      <c r="E73" s="239"/>
      <c r="F73" s="239"/>
      <c r="G73" s="239"/>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239"/>
      <c r="AP73" s="239"/>
      <c r="AQ73" s="239"/>
      <c r="AR73" s="239"/>
      <c r="AS73" s="239"/>
      <c r="AT73" s="239"/>
      <c r="AU73" s="239"/>
      <c r="AV73" s="239"/>
      <c r="AW73" s="239"/>
      <c r="AX73" s="239"/>
      <c r="AY73" s="239"/>
      <c r="AZ73" s="239"/>
      <c r="BA73" s="239"/>
      <c r="BB73" s="239"/>
      <c r="BC73" s="239"/>
      <c r="BD73" s="239"/>
      <c r="BE73" s="239"/>
      <c r="BF73" s="239"/>
      <c r="BG73" s="239"/>
      <c r="BH73" s="239"/>
      <c r="BI73" s="239"/>
      <c r="BJ73" s="239"/>
      <c r="BK73" s="239"/>
      <c r="BL73" s="239"/>
      <c r="BM73" s="239"/>
      <c r="BN73" s="239"/>
      <c r="BO73" s="239"/>
      <c r="BP73" s="239"/>
      <c r="BQ73" s="239"/>
      <c r="BR73" s="239"/>
      <c r="BS73" s="239"/>
      <c r="BT73" s="239"/>
      <c r="BU73" s="239"/>
      <c r="BV73" s="239"/>
      <c r="BW73" s="239"/>
      <c r="BX73" s="239"/>
      <c r="BY73" s="239"/>
      <c r="BZ73" s="239"/>
      <c r="CA73" s="239"/>
      <c r="CB73" s="239"/>
      <c r="CC73" s="239"/>
      <c r="CD73" s="239"/>
      <c r="CE73" s="239"/>
      <c r="CF73" s="239"/>
      <c r="CG73" s="239"/>
      <c r="CH73" s="239"/>
      <c r="CI73" s="239"/>
      <c r="CJ73" s="239"/>
      <c r="CK73" s="239"/>
      <c r="CL73" s="239"/>
      <c r="CM73" s="239"/>
      <c r="CN73" s="239"/>
      <c r="CO73" s="239"/>
      <c r="CP73" s="239"/>
      <c r="CQ73" s="239"/>
      <c r="CR73" s="239"/>
      <c r="CS73" s="239"/>
      <c r="CT73" s="239"/>
      <c r="CU73" s="239"/>
      <c r="CV73" s="239"/>
      <c r="CW73" s="239"/>
      <c r="CX73" s="239"/>
      <c r="CY73" s="239"/>
      <c r="CZ73" s="239"/>
      <c r="DA73" s="239"/>
      <c r="DB73" s="239">
        <v>297.09608159570371</v>
      </c>
      <c r="DC73" s="239">
        <v>326.72455609447979</v>
      </c>
      <c r="DD73" s="239">
        <v>333.49123876353138</v>
      </c>
      <c r="DE73" s="239">
        <v>341.19874730963727</v>
      </c>
      <c r="DF73" s="239">
        <v>338.68152270813079</v>
      </c>
      <c r="DG73" s="239">
        <v>355.9932879557939</v>
      </c>
      <c r="DH73" s="239">
        <v>353.99977438515134</v>
      </c>
      <c r="DI73" s="239">
        <v>314.60471529047032</v>
      </c>
      <c r="DJ73" s="239">
        <v>327.82638312525069</v>
      </c>
      <c r="DK73" s="239">
        <v>340.20289205773565</v>
      </c>
      <c r="DL73" s="239">
        <v>370.68529117028805</v>
      </c>
      <c r="DM73" s="239">
        <v>347.6604137301959</v>
      </c>
      <c r="DN73" s="239">
        <v>348.37235848109958</v>
      </c>
      <c r="DO73" s="239">
        <v>390.30048677359116</v>
      </c>
      <c r="DP73" s="239">
        <v>429.87362419602357</v>
      </c>
      <c r="DQ73" s="239">
        <v>388.73368252769774</v>
      </c>
      <c r="DR73" s="239">
        <v>356.10467797538644</v>
      </c>
      <c r="DS73" s="239">
        <v>382.58390293608619</v>
      </c>
      <c r="DT73" s="239">
        <v>407.92141332603887</v>
      </c>
      <c r="DU73" s="239">
        <v>408.61418794328989</v>
      </c>
      <c r="DV73" s="305">
        <v>426.7300182466646</v>
      </c>
      <c r="DW73" s="305">
        <v>425.27590787671397</v>
      </c>
      <c r="DX73" s="305">
        <v>430.72953968890636</v>
      </c>
      <c r="DY73" s="305">
        <v>447.88781873819806</v>
      </c>
      <c r="DZ73" s="305">
        <v>410.81472494815614</v>
      </c>
      <c r="EA73" s="306">
        <v>249.95237724257379</v>
      </c>
      <c r="EB73" s="306">
        <v>214.32302297796068</v>
      </c>
      <c r="EC73" s="306">
        <v>196.67126567012218</v>
      </c>
      <c r="ED73" s="306">
        <v>201.09136387555239</v>
      </c>
      <c r="EE73" s="306">
        <v>246.89436785755601</v>
      </c>
      <c r="EF73" s="306">
        <v>291.55386628783947</v>
      </c>
      <c r="EG73" s="306">
        <v>279.49165548042527</v>
      </c>
      <c r="EH73" s="306">
        <v>323.3326279618957</v>
      </c>
      <c r="EI73" s="306">
        <v>270.01210804287194</v>
      </c>
      <c r="EJ73" s="306">
        <v>180.71819657662436</v>
      </c>
      <c r="EK73" s="306">
        <v>164.83525900149351</v>
      </c>
      <c r="EL73" s="306">
        <v>219.96412905294898</v>
      </c>
      <c r="EM73" s="306">
        <v>248.70101534365909</v>
      </c>
      <c r="EN73" s="306">
        <v>153.30776828929692</v>
      </c>
      <c r="EO73" s="306">
        <v>150.78357010194054</v>
      </c>
      <c r="EP73" s="306">
        <v>152.16755209460666</v>
      </c>
      <c r="EQ73" s="306">
        <v>156.16292641632904</v>
      </c>
      <c r="ER73" s="306">
        <v>165.19467802832415</v>
      </c>
      <c r="ES73" s="306">
        <v>168.27072492038002</v>
      </c>
      <c r="ET73" s="306">
        <v>168.12879011203682</v>
      </c>
      <c r="EU73" s="306">
        <v>175.45581476182682</v>
      </c>
      <c r="EV73" s="306">
        <v>227.97639416789701</v>
      </c>
      <c r="EW73" s="306">
        <v>556.8571269037684</v>
      </c>
      <c r="EX73" s="306">
        <v>545.53788110111998</v>
      </c>
      <c r="EY73" s="306">
        <v>486.43422874905201</v>
      </c>
      <c r="EZ73" s="306">
        <v>463.98194773532401</v>
      </c>
      <c r="FA73" s="306">
        <v>489.06820961481145</v>
      </c>
      <c r="FB73" s="306">
        <v>366.96262441173724</v>
      </c>
      <c r="FC73" s="306">
        <v>329.1244935874073</v>
      </c>
      <c r="FD73" s="306">
        <v>337.35221952269916</v>
      </c>
      <c r="FE73" s="306">
        <v>312.42294837071847</v>
      </c>
      <c r="FF73" s="306">
        <v>423.80884605494686</v>
      </c>
      <c r="FG73" s="306">
        <v>334.20936871467342</v>
      </c>
      <c r="FH73" s="306">
        <v>176.21785189460999</v>
      </c>
      <c r="FI73" s="306">
        <v>122.33952275495599</v>
      </c>
      <c r="FJ73" s="306">
        <v>110.845185696996</v>
      </c>
      <c r="FK73" s="306">
        <v>124.77990285742401</v>
      </c>
      <c r="FL73" s="306">
        <v>169.390720557641</v>
      </c>
      <c r="FM73" s="306">
        <v>207.82109512322302</v>
      </c>
      <c r="FN73" s="517">
        <v>228.08879651632199</v>
      </c>
      <c r="FO73" s="517">
        <v>233.20109418300001</v>
      </c>
      <c r="FP73" s="517">
        <v>228.78131247499999</v>
      </c>
      <c r="FQ73" s="517">
        <v>186.063007094</v>
      </c>
      <c r="FR73" s="517">
        <v>187.12294895599999</v>
      </c>
      <c r="FS73" s="517">
        <v>252.337131486</v>
      </c>
      <c r="FT73" s="517">
        <v>266.85839303900002</v>
      </c>
      <c r="FU73" s="517">
        <v>267.750218416</v>
      </c>
      <c r="FV73" s="517">
        <v>254.91213508300001</v>
      </c>
      <c r="FW73" s="517">
        <v>166.789412384</v>
      </c>
      <c r="FX73" s="517">
        <v>164.15860094000001</v>
      </c>
      <c r="FY73" s="517">
        <v>141.81225881399999</v>
      </c>
      <c r="FZ73" s="517">
        <v>117.500160079</v>
      </c>
      <c r="GA73" s="517">
        <v>126.252418971</v>
      </c>
      <c r="GB73" s="517">
        <v>130.661637517</v>
      </c>
      <c r="GC73" s="517">
        <v>137.314788803</v>
      </c>
      <c r="GD73" s="517">
        <v>144.246439589</v>
      </c>
      <c r="GE73" s="517">
        <v>155.13918147199999</v>
      </c>
      <c r="GF73" s="517">
        <v>205.97242236899999</v>
      </c>
      <c r="GG73" s="517">
        <v>216.96244739886001</v>
      </c>
      <c r="GH73" s="517">
        <v>240.579328721</v>
      </c>
      <c r="GI73" s="517">
        <v>253.03245164500001</v>
      </c>
      <c r="GJ73" s="517">
        <v>254.003640692</v>
      </c>
      <c r="GK73" s="517">
        <v>192.66585248199999</v>
      </c>
      <c r="GL73" s="517">
        <v>143.52745793899999</v>
      </c>
      <c r="GM73" s="517">
        <v>141.29184487200001</v>
      </c>
      <c r="GN73" s="517">
        <v>152.51455640399999</v>
      </c>
      <c r="GO73" s="517">
        <v>158.87513527600001</v>
      </c>
      <c r="GP73" s="517">
        <v>162.55551013300001</v>
      </c>
      <c r="GQ73" s="517">
        <v>162.28103455499999</v>
      </c>
      <c r="GR73" s="517">
        <v>157.64178769200001</v>
      </c>
      <c r="GS73" s="517">
        <v>158.08530107300001</v>
      </c>
      <c r="GT73" s="517">
        <v>162.05873920400001</v>
      </c>
      <c r="GU73" s="517">
        <v>170.677338394</v>
      </c>
      <c r="GV73" s="517">
        <v>188.16093228</v>
      </c>
      <c r="GW73" s="517">
        <v>186.82605883700001</v>
      </c>
      <c r="GX73" s="517">
        <v>190.73275131400001</v>
      </c>
      <c r="GY73" s="517">
        <v>204.07546165599999</v>
      </c>
    </row>
    <row r="74" spans="1:275" ht="13">
      <c r="A74" s="357"/>
      <c r="B74" s="302"/>
      <c r="C74" s="302"/>
      <c r="D74" s="302"/>
      <c r="E74" s="302"/>
      <c r="F74" s="302"/>
      <c r="G74" s="302"/>
      <c r="H74" s="302"/>
      <c r="I74" s="302"/>
      <c r="J74" s="302"/>
      <c r="K74" s="302"/>
      <c r="L74" s="302"/>
      <c r="M74" s="302"/>
      <c r="N74" s="302"/>
      <c r="O74" s="302"/>
      <c r="P74" s="302"/>
      <c r="Q74" s="302"/>
      <c r="R74" s="302"/>
      <c r="S74" s="302"/>
      <c r="T74" s="302"/>
      <c r="U74" s="302"/>
      <c r="V74" s="302"/>
      <c r="W74" s="302"/>
      <c r="X74" s="302"/>
      <c r="Y74" s="302"/>
      <c r="Z74" s="302"/>
      <c r="AA74" s="302"/>
      <c r="AB74" s="302"/>
      <c r="AC74" s="302"/>
      <c r="AD74" s="302"/>
      <c r="AE74" s="302"/>
      <c r="AF74" s="302"/>
      <c r="AG74" s="302"/>
      <c r="AH74" s="302"/>
      <c r="AI74" s="302"/>
      <c r="AJ74" s="302"/>
      <c r="AK74" s="302"/>
      <c r="AL74" s="302"/>
      <c r="AM74" s="302"/>
      <c r="AN74" s="302"/>
      <c r="AO74" s="302"/>
      <c r="AP74" s="302"/>
      <c r="AQ74" s="302"/>
      <c r="AR74" s="302"/>
      <c r="AS74" s="302"/>
      <c r="AT74" s="302"/>
      <c r="AU74" s="302"/>
      <c r="AV74" s="302"/>
      <c r="AW74" s="302"/>
      <c r="AX74" s="302"/>
      <c r="AY74" s="302"/>
      <c r="AZ74" s="302"/>
      <c r="BA74" s="302"/>
      <c r="BB74" s="302"/>
      <c r="BC74" s="302"/>
      <c r="BD74" s="302"/>
      <c r="BE74" s="302"/>
      <c r="BF74" s="302"/>
      <c r="BG74" s="302"/>
      <c r="BH74" s="302"/>
      <c r="BI74" s="302"/>
      <c r="BJ74" s="302"/>
      <c r="BK74" s="302"/>
      <c r="BL74" s="302"/>
      <c r="BM74" s="302"/>
      <c r="BN74" s="302"/>
      <c r="BO74" s="302"/>
      <c r="BP74" s="302"/>
      <c r="BQ74" s="302"/>
      <c r="BR74" s="302"/>
      <c r="BS74" s="302"/>
      <c r="BT74" s="302"/>
      <c r="BU74" s="302"/>
      <c r="BV74" s="302"/>
      <c r="BW74" s="302"/>
      <c r="BX74" s="302"/>
      <c r="BY74" s="302"/>
      <c r="BZ74" s="302"/>
      <c r="CA74" s="302"/>
      <c r="CB74" s="302"/>
      <c r="CC74" s="302"/>
      <c r="CD74" s="302"/>
      <c r="CE74" s="302"/>
      <c r="CF74" s="302"/>
      <c r="CG74" s="302"/>
      <c r="CH74" s="302"/>
      <c r="CI74" s="302"/>
      <c r="CJ74" s="302"/>
      <c r="CK74" s="302"/>
      <c r="CL74" s="302"/>
      <c r="CM74" s="302"/>
      <c r="CN74" s="302"/>
      <c r="CO74" s="302"/>
      <c r="CP74" s="302"/>
      <c r="CQ74" s="302"/>
      <c r="CR74" s="302"/>
      <c r="CS74" s="302"/>
      <c r="CT74" s="302"/>
      <c r="CU74" s="302"/>
      <c r="CV74" s="302"/>
      <c r="CW74" s="302"/>
      <c r="CX74" s="302"/>
      <c r="CY74" s="302"/>
      <c r="CZ74" s="302"/>
      <c r="DA74" s="302"/>
      <c r="DB74" s="302"/>
      <c r="DC74" s="302"/>
      <c r="DD74" s="302"/>
      <c r="DE74" s="302"/>
      <c r="DF74" s="302"/>
      <c r="DG74" s="302"/>
      <c r="DH74" s="302"/>
      <c r="DI74" s="302"/>
      <c r="DJ74" s="302"/>
      <c r="DK74" s="302"/>
      <c r="DL74" s="302"/>
      <c r="DM74" s="302"/>
      <c r="DN74" s="302"/>
      <c r="DO74" s="302"/>
      <c r="DP74" s="302"/>
      <c r="DQ74" s="302"/>
      <c r="DR74" s="302"/>
      <c r="DS74" s="302"/>
      <c r="DT74" s="302"/>
      <c r="DU74" s="302"/>
      <c r="DV74" s="302"/>
      <c r="DW74" s="302"/>
      <c r="DX74" s="302"/>
      <c r="DY74" s="302"/>
      <c r="DZ74" s="302"/>
      <c r="EA74" s="303"/>
      <c r="EB74" s="303"/>
      <c r="EC74" s="303"/>
      <c r="ED74" s="303"/>
      <c r="EE74" s="303"/>
      <c r="EF74" s="303"/>
      <c r="EG74" s="303"/>
      <c r="EH74" s="303"/>
      <c r="EI74" s="303"/>
      <c r="EJ74" s="303"/>
      <c r="EK74" s="303"/>
      <c r="EL74" s="303"/>
      <c r="EM74" s="303"/>
      <c r="EN74" s="303"/>
      <c r="EO74" s="303"/>
      <c r="EP74" s="303"/>
      <c r="EQ74" s="303"/>
      <c r="ER74" s="303"/>
      <c r="ES74" s="303"/>
      <c r="ET74" s="303"/>
      <c r="FH74" s="503"/>
      <c r="FI74" s="343"/>
      <c r="FJ74" s="343"/>
      <c r="FK74" s="343"/>
    </row>
    <row r="75" spans="1:275" s="344" customFormat="1" ht="13">
      <c r="A75" s="346"/>
      <c r="B75" s="348"/>
      <c r="C75" s="348"/>
      <c r="D75" s="348"/>
      <c r="E75" s="348"/>
      <c r="F75" s="348"/>
      <c r="G75" s="348"/>
      <c r="H75" s="348"/>
      <c r="I75" s="348"/>
      <c r="J75" s="348"/>
      <c r="K75" s="348"/>
      <c r="L75" s="348"/>
      <c r="M75" s="348"/>
      <c r="N75" s="348"/>
      <c r="O75" s="348"/>
      <c r="P75" s="348"/>
      <c r="Q75" s="348"/>
      <c r="R75" s="348"/>
      <c r="S75" s="348"/>
      <c r="T75" s="348"/>
      <c r="U75" s="348"/>
      <c r="V75" s="348"/>
      <c r="W75" s="348"/>
      <c r="X75" s="348"/>
      <c r="Y75" s="348"/>
      <c r="Z75" s="348"/>
      <c r="AA75" s="348"/>
      <c r="AB75" s="348"/>
      <c r="AC75" s="348"/>
      <c r="AD75" s="348"/>
      <c r="AE75" s="348"/>
      <c r="AF75" s="348"/>
      <c r="AG75" s="348"/>
      <c r="AH75" s="348"/>
      <c r="AI75" s="348"/>
      <c r="AJ75" s="348"/>
      <c r="AK75" s="348"/>
      <c r="AL75" s="348"/>
      <c r="AM75" s="348"/>
      <c r="AN75" s="348"/>
      <c r="AO75" s="348"/>
      <c r="AP75" s="348"/>
      <c r="AQ75" s="348"/>
      <c r="AR75" s="348"/>
      <c r="AS75" s="348"/>
      <c r="AT75" s="348"/>
      <c r="AU75" s="348"/>
      <c r="AV75" s="348"/>
      <c r="AW75" s="348"/>
      <c r="AX75" s="348"/>
      <c r="AY75" s="348"/>
      <c r="AZ75" s="348"/>
      <c r="BA75" s="348"/>
      <c r="BB75" s="348"/>
      <c r="BC75" s="348"/>
      <c r="BD75" s="348"/>
      <c r="BE75" s="348"/>
      <c r="BF75" s="348"/>
      <c r="BG75" s="348"/>
      <c r="BH75" s="348"/>
      <c r="BI75" s="348"/>
      <c r="BJ75" s="348"/>
      <c r="BK75" s="348"/>
      <c r="BL75" s="348"/>
      <c r="BM75" s="348"/>
      <c r="BN75" s="348"/>
      <c r="BO75" s="348"/>
      <c r="BP75" s="348"/>
      <c r="BQ75" s="348"/>
      <c r="BR75" s="348"/>
      <c r="BS75" s="348"/>
      <c r="BT75" s="348"/>
      <c r="BU75" s="348"/>
      <c r="BV75" s="348"/>
      <c r="BW75" s="348"/>
      <c r="BX75" s="348"/>
      <c r="BY75" s="348"/>
      <c r="BZ75" s="348"/>
      <c r="CA75" s="348"/>
      <c r="CB75" s="348"/>
      <c r="CC75" s="348"/>
      <c r="CD75" s="348"/>
      <c r="CE75" s="348"/>
      <c r="CF75" s="348"/>
      <c r="CG75" s="348"/>
      <c r="CH75" s="348"/>
      <c r="CI75" s="348"/>
      <c r="CJ75" s="348"/>
      <c r="CK75" s="348"/>
      <c r="CL75" s="348"/>
      <c r="CM75" s="348"/>
      <c r="CN75" s="348"/>
      <c r="CO75" s="348"/>
      <c r="CP75" s="348"/>
      <c r="CQ75" s="348"/>
      <c r="CR75" s="348"/>
      <c r="CS75" s="348"/>
      <c r="CT75" s="348"/>
      <c r="CU75" s="348"/>
      <c r="CV75" s="348"/>
      <c r="CW75" s="348"/>
      <c r="CX75" s="348"/>
      <c r="CY75" s="348"/>
      <c r="CZ75" s="348"/>
      <c r="DA75" s="348"/>
      <c r="DB75" s="348"/>
      <c r="DC75" s="348"/>
      <c r="DD75" s="348"/>
      <c r="DE75" s="348"/>
      <c r="DF75" s="348"/>
      <c r="DG75" s="348"/>
      <c r="DH75" s="348"/>
      <c r="DI75" s="348"/>
      <c r="DJ75" s="348"/>
      <c r="DK75" s="348"/>
      <c r="DL75" s="348"/>
      <c r="DM75" s="348"/>
      <c r="DN75" s="348"/>
      <c r="DO75" s="348"/>
      <c r="DP75" s="348"/>
      <c r="DQ75" s="348"/>
      <c r="DR75" s="348"/>
      <c r="DS75" s="348"/>
      <c r="DT75" s="348"/>
      <c r="DU75" s="348"/>
      <c r="DV75" s="348"/>
      <c r="DW75" s="348"/>
      <c r="DX75" s="348"/>
      <c r="DY75" s="348"/>
      <c r="DZ75" s="348"/>
      <c r="EA75" s="348"/>
      <c r="EB75" s="348"/>
      <c r="EC75" s="348"/>
      <c r="ED75" s="348"/>
      <c r="EE75" s="348"/>
      <c r="EF75" s="348"/>
      <c r="EG75" s="348"/>
      <c r="EH75" s="348"/>
      <c r="EI75" s="348"/>
      <c r="EJ75" s="348"/>
      <c r="EK75" s="348"/>
      <c r="EL75" s="348"/>
      <c r="EM75" s="348"/>
      <c r="EN75" s="348"/>
      <c r="EO75" s="348"/>
      <c r="EP75" s="348"/>
      <c r="EQ75" s="348"/>
      <c r="ER75" s="348"/>
      <c r="ES75" s="348"/>
      <c r="ET75" s="348"/>
      <c r="EU75" s="348"/>
      <c r="EV75" s="348"/>
      <c r="EW75" s="348"/>
      <c r="EX75" s="348"/>
      <c r="EY75" s="348"/>
      <c r="EZ75" s="348"/>
      <c r="FA75" s="348"/>
      <c r="FB75" s="348"/>
      <c r="FC75" s="348"/>
      <c r="FD75" s="348"/>
      <c r="FE75" s="348"/>
      <c r="FF75" s="348"/>
      <c r="FG75" s="348"/>
      <c r="FH75" s="348"/>
      <c r="FI75" s="348"/>
      <c r="FJ75" s="348"/>
      <c r="FK75" s="348"/>
      <c r="FL75" s="348"/>
      <c r="FM75" s="348"/>
      <c r="FN75" s="348"/>
      <c r="FO75" s="348"/>
      <c r="FP75" s="348"/>
      <c r="FQ75" s="348"/>
      <c r="FR75" s="348"/>
      <c r="FS75" s="348"/>
      <c r="FT75" s="348"/>
      <c r="FU75" s="348"/>
      <c r="FV75" s="348"/>
      <c r="FW75" s="348"/>
      <c r="FX75" s="348"/>
      <c r="FY75" s="348"/>
      <c r="FZ75" s="348"/>
      <c r="GA75" s="348"/>
      <c r="GB75" s="348"/>
      <c r="GC75" s="348"/>
      <c r="GD75" s="348"/>
      <c r="GE75" s="348"/>
      <c r="GF75" s="348"/>
      <c r="GG75" s="348"/>
      <c r="GH75" s="348"/>
      <c r="GI75" s="348"/>
      <c r="GJ75" s="348"/>
      <c r="GK75" s="348"/>
      <c r="GL75" s="348"/>
      <c r="GM75" s="348"/>
      <c r="GN75" s="348"/>
      <c r="GO75" s="348"/>
      <c r="GP75" s="348"/>
      <c r="GQ75" s="348"/>
      <c r="GR75" s="348"/>
      <c r="GS75" s="348"/>
      <c r="GT75" s="348"/>
      <c r="GU75" s="348"/>
      <c r="GV75" s="348"/>
      <c r="GW75" s="348"/>
      <c r="GX75" s="348"/>
      <c r="GY75" s="348"/>
      <c r="GZ75" s="348"/>
      <c r="HA75" s="348"/>
      <c r="HB75" s="348"/>
      <c r="HC75" s="348"/>
      <c r="HD75" s="348"/>
      <c r="HE75" s="348"/>
      <c r="HF75" s="348"/>
      <c r="HG75" s="348"/>
      <c r="HH75" s="348"/>
      <c r="HI75" s="348"/>
      <c r="HJ75" s="348"/>
      <c r="HK75" s="348"/>
      <c r="HL75" s="348"/>
      <c r="HM75" s="348"/>
      <c r="HN75" s="348"/>
      <c r="HO75" s="348"/>
      <c r="HP75" s="348"/>
      <c r="HQ75" s="348"/>
      <c r="HR75" s="348"/>
      <c r="HS75" s="348"/>
      <c r="HT75" s="348"/>
      <c r="HU75" s="348"/>
      <c r="JO75" s="345"/>
    </row>
    <row r="76" spans="1:275" s="76" customFormat="1" ht="13">
      <c r="A76" s="340"/>
      <c r="B76" s="343"/>
      <c r="C76" s="343"/>
      <c r="D76" s="343"/>
      <c r="E76" s="343"/>
      <c r="F76" s="343"/>
      <c r="G76" s="343"/>
      <c r="H76" s="343"/>
      <c r="I76" s="343"/>
      <c r="J76" s="343"/>
      <c r="K76" s="343"/>
      <c r="L76" s="343"/>
      <c r="M76" s="343"/>
      <c r="N76" s="343"/>
      <c r="O76" s="343"/>
      <c r="P76" s="343"/>
      <c r="Q76" s="343"/>
      <c r="R76" s="343"/>
      <c r="S76" s="343"/>
      <c r="T76" s="343"/>
      <c r="U76" s="343"/>
      <c r="V76" s="343"/>
      <c r="W76" s="343"/>
      <c r="X76" s="343"/>
      <c r="Y76" s="343"/>
      <c r="Z76" s="343"/>
      <c r="AA76" s="343"/>
      <c r="AB76" s="343"/>
      <c r="AC76" s="343"/>
      <c r="AD76" s="343"/>
      <c r="AE76" s="343"/>
      <c r="AF76" s="343"/>
      <c r="AG76" s="343"/>
      <c r="AH76" s="343"/>
      <c r="AI76" s="343"/>
      <c r="AJ76" s="343"/>
      <c r="AK76" s="343"/>
      <c r="AL76" s="343"/>
      <c r="AM76" s="343"/>
      <c r="AN76" s="343"/>
      <c r="AO76" s="343"/>
      <c r="AP76" s="343"/>
      <c r="AQ76" s="343"/>
      <c r="AR76" s="343"/>
      <c r="AS76" s="343"/>
      <c r="AT76" s="343"/>
      <c r="AU76" s="343"/>
      <c r="AV76" s="343"/>
      <c r="AW76" s="343"/>
      <c r="AX76" s="343"/>
      <c r="AY76" s="343"/>
      <c r="AZ76" s="343"/>
      <c r="BA76" s="343"/>
      <c r="BB76" s="343"/>
      <c r="BC76" s="343"/>
      <c r="BD76" s="343"/>
      <c r="BE76" s="343"/>
      <c r="BF76" s="343"/>
      <c r="BG76" s="343"/>
      <c r="BH76" s="343"/>
      <c r="BI76" s="343"/>
      <c r="BJ76" s="343"/>
      <c r="BK76" s="343"/>
      <c r="BL76" s="343"/>
      <c r="BM76" s="343"/>
      <c r="BN76" s="343"/>
      <c r="BO76" s="343"/>
      <c r="BP76" s="343"/>
      <c r="BQ76" s="343"/>
      <c r="BR76" s="343"/>
      <c r="BS76" s="343"/>
      <c r="BT76" s="343"/>
      <c r="BU76" s="343"/>
      <c r="BV76" s="343"/>
      <c r="BW76" s="343"/>
      <c r="BX76" s="343"/>
      <c r="BY76" s="343"/>
      <c r="BZ76" s="343"/>
      <c r="CA76" s="343"/>
      <c r="CB76" s="343"/>
      <c r="CC76" s="343"/>
      <c r="CD76" s="343"/>
      <c r="CE76" s="343"/>
      <c r="CF76" s="343"/>
      <c r="CG76" s="343"/>
      <c r="CH76" s="343"/>
      <c r="CI76" s="343"/>
      <c r="CJ76" s="343"/>
      <c r="CK76" s="343"/>
      <c r="CL76" s="343"/>
      <c r="CM76" s="343"/>
      <c r="CN76" s="343"/>
      <c r="CO76" s="343"/>
      <c r="CP76" s="343"/>
      <c r="CQ76" s="343"/>
      <c r="CR76" s="343"/>
      <c r="CS76" s="343"/>
      <c r="CT76" s="343"/>
      <c r="CU76" s="343"/>
      <c r="CV76" s="343"/>
      <c r="CW76" s="343"/>
      <c r="CX76" s="343"/>
      <c r="CY76" s="343"/>
      <c r="CZ76" s="343"/>
      <c r="DA76" s="343"/>
      <c r="DB76" s="343"/>
      <c r="DC76" s="343"/>
      <c r="DD76" s="343"/>
      <c r="DE76" s="343"/>
      <c r="DF76" s="343"/>
      <c r="DG76" s="343"/>
      <c r="DH76" s="343"/>
      <c r="DI76" s="343"/>
      <c r="DJ76" s="343"/>
      <c r="DK76" s="343"/>
      <c r="DL76" s="343"/>
      <c r="DM76" s="343"/>
      <c r="DN76" s="343"/>
      <c r="DO76" s="343"/>
      <c r="DP76" s="343"/>
      <c r="DQ76" s="343"/>
      <c r="DR76" s="343"/>
      <c r="DS76" s="343"/>
      <c r="DT76" s="343"/>
      <c r="DU76" s="343"/>
      <c r="DV76" s="343"/>
      <c r="DW76" s="343"/>
      <c r="DX76" s="343"/>
      <c r="DY76" s="343"/>
      <c r="DZ76" s="343"/>
      <c r="EA76" s="343"/>
      <c r="EB76" s="343"/>
      <c r="EC76" s="343"/>
      <c r="ED76" s="343"/>
      <c r="EE76" s="343"/>
      <c r="EF76" s="343"/>
      <c r="EG76" s="343"/>
      <c r="EH76" s="343"/>
      <c r="EI76" s="343"/>
      <c r="EJ76" s="343"/>
      <c r="EK76" s="343"/>
      <c r="EL76" s="343"/>
      <c r="EM76" s="343"/>
      <c r="EN76" s="343"/>
      <c r="EO76" s="343"/>
      <c r="EP76" s="343"/>
      <c r="EQ76" s="343"/>
      <c r="ER76" s="343"/>
      <c r="ES76" s="343"/>
      <c r="ET76" s="343"/>
      <c r="EU76" s="343"/>
      <c r="EV76" s="343"/>
      <c r="EW76" s="343"/>
      <c r="EX76" s="343"/>
      <c r="EY76" s="343"/>
      <c r="EZ76" s="343"/>
      <c r="FA76" s="343"/>
      <c r="FB76" s="343"/>
      <c r="FC76" s="343"/>
      <c r="FD76" s="343"/>
      <c r="FE76" s="343"/>
      <c r="FF76" s="343"/>
      <c r="FG76" s="343"/>
      <c r="FH76"/>
      <c r="FI76"/>
      <c r="FJ76"/>
      <c r="FK76"/>
      <c r="FL76" s="343"/>
      <c r="FM76" s="343"/>
      <c r="FN76" s="343"/>
      <c r="FO76" s="343"/>
      <c r="FP76" s="343"/>
      <c r="FQ76" s="343"/>
      <c r="FR76" s="343"/>
      <c r="FS76" s="343"/>
      <c r="FT76" s="343"/>
      <c r="FU76" s="343"/>
      <c r="FV76" s="343"/>
      <c r="FW76" s="343"/>
      <c r="FX76" s="343"/>
      <c r="FY76" s="343"/>
      <c r="FZ76" s="343"/>
      <c r="GA76" s="343"/>
      <c r="GB76" s="343"/>
      <c r="GC76" s="343"/>
      <c r="GD76" s="343"/>
      <c r="GE76" s="343"/>
      <c r="GF76" s="343"/>
      <c r="GG76" s="343"/>
      <c r="GH76" s="343"/>
      <c r="GI76" s="343"/>
      <c r="GJ76" s="343"/>
      <c r="GK76" s="343"/>
      <c r="GL76" s="343"/>
      <c r="GM76" s="343"/>
      <c r="GN76" s="343"/>
      <c r="GO76" s="343"/>
      <c r="GP76" s="343"/>
      <c r="GQ76" s="343"/>
      <c r="GR76" s="343"/>
      <c r="GS76" s="343"/>
      <c r="GT76" s="343"/>
      <c r="GU76" s="343"/>
      <c r="GV76" s="343"/>
      <c r="GW76" s="343"/>
      <c r="GX76" s="343"/>
      <c r="GY76" s="343"/>
      <c r="GZ76" s="343"/>
      <c r="HA76" s="343"/>
      <c r="HB76" s="343"/>
      <c r="HC76" s="343"/>
      <c r="HD76" s="343"/>
      <c r="HE76" s="343"/>
      <c r="HF76" s="343"/>
      <c r="HG76" s="343"/>
      <c r="HH76" s="343"/>
      <c r="HI76" s="343"/>
      <c r="HJ76" s="343"/>
      <c r="HK76" s="343"/>
      <c r="HL76" s="343"/>
      <c r="HM76" s="343"/>
      <c r="HN76" s="343"/>
      <c r="HO76" s="343"/>
      <c r="HP76" s="343"/>
      <c r="HQ76" s="343"/>
      <c r="HR76" s="343"/>
      <c r="HS76" s="343"/>
      <c r="HT76" s="343"/>
      <c r="HU76" s="343"/>
      <c r="JO76" s="112"/>
    </row>
    <row r="77" spans="1:275" ht="18.5">
      <c r="A77" s="592" t="s">
        <v>521</v>
      </c>
      <c r="FF77" s="343"/>
    </row>
    <row r="79" spans="1:275" ht="15.5">
      <c r="A79" s="411" t="s">
        <v>422</v>
      </c>
    </row>
    <row r="80" spans="1:275" ht="13">
      <c r="A80" s="307" t="s">
        <v>423</v>
      </c>
      <c r="B80" s="225">
        <v>39083</v>
      </c>
      <c r="C80" s="225">
        <v>39114</v>
      </c>
      <c r="D80" s="225">
        <v>39142</v>
      </c>
      <c r="E80" s="225">
        <v>39173</v>
      </c>
      <c r="F80" s="225">
        <v>39203</v>
      </c>
      <c r="G80" s="225">
        <v>39234</v>
      </c>
      <c r="H80" s="225">
        <v>39264</v>
      </c>
      <c r="I80" s="225">
        <v>39295</v>
      </c>
      <c r="J80" s="225">
        <v>39326</v>
      </c>
      <c r="K80" s="225">
        <v>39356</v>
      </c>
      <c r="L80" s="225">
        <v>39387</v>
      </c>
      <c r="M80" s="225">
        <v>39417</v>
      </c>
      <c r="N80" s="225">
        <v>39448</v>
      </c>
      <c r="O80" s="225">
        <v>39479</v>
      </c>
      <c r="P80" s="225">
        <v>39508</v>
      </c>
      <c r="Q80" s="225">
        <v>39539</v>
      </c>
      <c r="R80" s="225">
        <v>39569</v>
      </c>
      <c r="S80" s="225">
        <v>39600</v>
      </c>
      <c r="T80" s="225">
        <v>39630</v>
      </c>
      <c r="U80" s="225">
        <v>39661</v>
      </c>
      <c r="V80" s="225">
        <v>39692</v>
      </c>
      <c r="W80" s="225">
        <v>39722</v>
      </c>
      <c r="X80" s="225">
        <v>39753</v>
      </c>
      <c r="Y80" s="225">
        <v>39783</v>
      </c>
      <c r="Z80" s="225">
        <v>39814</v>
      </c>
      <c r="AA80" s="225">
        <v>39845</v>
      </c>
      <c r="AB80" s="225">
        <v>39873</v>
      </c>
      <c r="AC80" s="225">
        <v>39904</v>
      </c>
      <c r="AD80" s="225">
        <v>39934</v>
      </c>
      <c r="AE80" s="225">
        <v>39965</v>
      </c>
      <c r="AF80" s="225">
        <v>39995</v>
      </c>
      <c r="AG80" s="225">
        <v>40026</v>
      </c>
      <c r="AH80" s="225">
        <v>40057</v>
      </c>
      <c r="AI80" s="225">
        <v>40087</v>
      </c>
      <c r="AJ80" s="225">
        <v>40118</v>
      </c>
      <c r="AK80" s="225">
        <v>40148</v>
      </c>
      <c r="AL80" s="225">
        <v>40179</v>
      </c>
      <c r="AM80" s="225">
        <v>40210</v>
      </c>
      <c r="AN80" s="225">
        <v>40238</v>
      </c>
      <c r="AO80" s="225">
        <v>40269</v>
      </c>
      <c r="AP80" s="225">
        <v>40299</v>
      </c>
      <c r="AQ80" s="225">
        <v>40330</v>
      </c>
      <c r="AR80" s="225">
        <v>40360</v>
      </c>
      <c r="AS80" s="225">
        <v>40391</v>
      </c>
      <c r="AT80" s="225">
        <v>40422</v>
      </c>
      <c r="AU80" s="225">
        <v>40452</v>
      </c>
      <c r="AV80" s="225">
        <v>40483</v>
      </c>
      <c r="AW80" s="225">
        <v>40513</v>
      </c>
      <c r="AX80" s="225">
        <v>40544</v>
      </c>
      <c r="AY80" s="225">
        <v>40575</v>
      </c>
      <c r="AZ80" s="225">
        <v>40603</v>
      </c>
      <c r="BA80" s="225">
        <v>40634</v>
      </c>
      <c r="BB80" s="225">
        <v>40664</v>
      </c>
      <c r="BC80" s="225">
        <v>40695</v>
      </c>
      <c r="BD80" s="225">
        <v>40725</v>
      </c>
      <c r="BE80" s="225">
        <v>40756</v>
      </c>
      <c r="BF80" s="225">
        <v>40787</v>
      </c>
      <c r="BG80" s="225">
        <v>40817</v>
      </c>
      <c r="BH80" s="225">
        <v>40848</v>
      </c>
      <c r="BI80" s="225">
        <v>40878</v>
      </c>
      <c r="BJ80" s="225">
        <v>40909</v>
      </c>
      <c r="BK80" s="225">
        <v>40940</v>
      </c>
      <c r="BL80" s="225">
        <v>40969</v>
      </c>
      <c r="BM80" s="225">
        <v>41000</v>
      </c>
      <c r="BN80" s="225">
        <v>41030</v>
      </c>
      <c r="BO80" s="225">
        <v>41061</v>
      </c>
      <c r="BP80" s="225">
        <v>41091</v>
      </c>
      <c r="BQ80" s="225">
        <v>41122</v>
      </c>
      <c r="BR80" s="225">
        <v>41153</v>
      </c>
      <c r="BS80" s="225">
        <v>41183</v>
      </c>
      <c r="BT80" s="225">
        <v>41214</v>
      </c>
      <c r="BU80" s="225">
        <v>41244</v>
      </c>
      <c r="BV80" s="225">
        <v>41275</v>
      </c>
      <c r="BW80" s="225">
        <v>41306</v>
      </c>
      <c r="BX80" s="225">
        <v>41334</v>
      </c>
      <c r="BY80" s="225">
        <v>41365</v>
      </c>
      <c r="BZ80" s="225">
        <v>41395</v>
      </c>
      <c r="CA80" s="225">
        <v>41426</v>
      </c>
      <c r="CB80" s="225">
        <v>41456</v>
      </c>
      <c r="CC80" s="225">
        <v>41487</v>
      </c>
      <c r="CD80" s="225">
        <v>41518</v>
      </c>
      <c r="CE80" s="225">
        <v>41548</v>
      </c>
      <c r="CF80" s="225">
        <v>41579</v>
      </c>
      <c r="CG80" s="225">
        <v>41609</v>
      </c>
      <c r="CH80" s="225">
        <v>41640</v>
      </c>
      <c r="CI80" s="225">
        <v>41671</v>
      </c>
      <c r="CJ80" s="225">
        <v>41699</v>
      </c>
      <c r="CK80" s="225">
        <v>41730</v>
      </c>
      <c r="CL80" s="225">
        <v>41760</v>
      </c>
      <c r="CM80" s="225">
        <v>41791</v>
      </c>
      <c r="CN80" s="225">
        <v>41821</v>
      </c>
      <c r="CO80" s="225">
        <v>41852</v>
      </c>
      <c r="CP80" s="225">
        <v>41883</v>
      </c>
      <c r="CQ80" s="225">
        <v>41913</v>
      </c>
      <c r="CR80" s="225">
        <v>41944</v>
      </c>
      <c r="CS80" s="225">
        <v>41974</v>
      </c>
      <c r="CT80" s="225">
        <v>42005</v>
      </c>
      <c r="CU80" s="225">
        <v>42036</v>
      </c>
      <c r="CV80" s="225">
        <v>42064</v>
      </c>
      <c r="CW80" s="225">
        <v>42095</v>
      </c>
      <c r="CX80" s="225">
        <v>42125</v>
      </c>
      <c r="CY80" s="225">
        <v>42156</v>
      </c>
      <c r="CZ80" s="225">
        <v>42186</v>
      </c>
      <c r="DA80" s="225">
        <v>42217</v>
      </c>
      <c r="DB80" s="225">
        <v>42248</v>
      </c>
      <c r="DC80" s="225">
        <v>42278</v>
      </c>
      <c r="DD80" s="225">
        <v>42309</v>
      </c>
      <c r="DE80" s="225">
        <v>42339</v>
      </c>
      <c r="DF80" s="225">
        <v>42370</v>
      </c>
      <c r="DG80" s="225">
        <v>42401</v>
      </c>
      <c r="DH80" s="225">
        <v>42430</v>
      </c>
      <c r="DI80" s="225">
        <v>42461</v>
      </c>
      <c r="DJ80" s="225">
        <v>42491</v>
      </c>
      <c r="DK80" s="225">
        <v>42522</v>
      </c>
      <c r="DL80" s="225">
        <v>42552</v>
      </c>
      <c r="DM80" s="225">
        <v>42583</v>
      </c>
      <c r="DN80" s="225">
        <v>42614</v>
      </c>
      <c r="DO80" s="225">
        <v>42644</v>
      </c>
      <c r="DP80" s="225">
        <v>42675</v>
      </c>
      <c r="DQ80" s="225">
        <v>42705</v>
      </c>
      <c r="DR80" s="225">
        <v>42736</v>
      </c>
      <c r="DS80" s="225">
        <v>42767</v>
      </c>
      <c r="DT80" s="225">
        <v>42795</v>
      </c>
      <c r="DU80" s="225">
        <v>42826</v>
      </c>
      <c r="DV80" s="225">
        <v>42856</v>
      </c>
      <c r="DW80" s="225">
        <v>42887</v>
      </c>
      <c r="DX80" s="225">
        <v>42917</v>
      </c>
      <c r="DY80" s="225">
        <v>42948</v>
      </c>
      <c r="DZ80" s="225">
        <v>42979</v>
      </c>
      <c r="EA80" s="225">
        <v>43009</v>
      </c>
      <c r="EB80" s="225">
        <v>43040</v>
      </c>
      <c r="EC80" s="225">
        <v>43070</v>
      </c>
      <c r="ED80" s="225">
        <v>43101</v>
      </c>
      <c r="EE80" s="225">
        <v>43132</v>
      </c>
      <c r="EF80" s="225">
        <v>43160</v>
      </c>
      <c r="EG80" s="225">
        <v>43191</v>
      </c>
      <c r="EH80" s="225">
        <v>43221</v>
      </c>
      <c r="EI80" s="225">
        <v>43252</v>
      </c>
      <c r="EJ80" s="225">
        <v>43282</v>
      </c>
      <c r="EK80" s="225">
        <v>43313</v>
      </c>
      <c r="EL80" s="225">
        <v>43344</v>
      </c>
      <c r="EM80" s="225">
        <v>43374</v>
      </c>
      <c r="EN80" s="225">
        <v>43405</v>
      </c>
      <c r="EO80" s="225">
        <v>43435</v>
      </c>
      <c r="EP80" s="225">
        <v>43466</v>
      </c>
      <c r="EQ80" s="225">
        <v>43497</v>
      </c>
      <c r="ER80" s="225">
        <v>43525</v>
      </c>
      <c r="ES80" s="225">
        <v>43556</v>
      </c>
      <c r="ET80" s="225">
        <v>43586</v>
      </c>
      <c r="EU80" s="225">
        <v>43617</v>
      </c>
      <c r="EV80" s="225">
        <v>43647</v>
      </c>
      <c r="EW80" s="225">
        <v>43678</v>
      </c>
      <c r="EX80" s="225">
        <v>43709</v>
      </c>
      <c r="EY80" s="225">
        <v>43739</v>
      </c>
      <c r="EZ80" s="225">
        <v>43770</v>
      </c>
      <c r="FA80" s="225">
        <v>43800</v>
      </c>
      <c r="FB80" s="225">
        <v>43831</v>
      </c>
      <c r="FC80" s="225">
        <v>43862</v>
      </c>
      <c r="FD80" s="225">
        <v>43891</v>
      </c>
      <c r="FE80" s="225">
        <v>43922</v>
      </c>
      <c r="FF80" s="225">
        <v>43952</v>
      </c>
      <c r="FG80" s="225">
        <v>43983</v>
      </c>
      <c r="FH80" s="225">
        <v>44013</v>
      </c>
      <c r="FI80" s="225">
        <v>44044</v>
      </c>
      <c r="FJ80" s="225">
        <v>44075</v>
      </c>
      <c r="FK80" s="225">
        <v>44105</v>
      </c>
      <c r="FL80" s="225">
        <v>44136</v>
      </c>
      <c r="FM80" s="225">
        <v>44166</v>
      </c>
      <c r="FN80" s="225">
        <v>44197</v>
      </c>
      <c r="FO80" s="225">
        <v>44228</v>
      </c>
      <c r="FP80" s="225">
        <v>44256</v>
      </c>
      <c r="FQ80" s="225">
        <v>44287</v>
      </c>
      <c r="FR80" s="225">
        <v>44317</v>
      </c>
      <c r="FS80" s="225">
        <v>44348</v>
      </c>
      <c r="FT80" s="225">
        <v>44378</v>
      </c>
      <c r="FU80" s="225">
        <v>44409</v>
      </c>
      <c r="FV80" s="225">
        <v>44440</v>
      </c>
      <c r="FW80" s="225">
        <v>44470</v>
      </c>
      <c r="FX80" s="225">
        <v>44501</v>
      </c>
      <c r="FY80" s="225">
        <v>44531</v>
      </c>
      <c r="FZ80" s="225">
        <v>44562</v>
      </c>
      <c r="GA80" s="225">
        <v>44593</v>
      </c>
      <c r="GB80" s="225">
        <v>44621</v>
      </c>
      <c r="GC80" s="225">
        <v>44652</v>
      </c>
      <c r="GD80" s="225">
        <v>44682</v>
      </c>
      <c r="GE80" s="225">
        <v>44713</v>
      </c>
      <c r="GF80" s="225">
        <v>44743</v>
      </c>
      <c r="GG80" s="225">
        <v>44774</v>
      </c>
      <c r="GH80" s="225">
        <v>44805</v>
      </c>
      <c r="GI80" s="225">
        <v>44835</v>
      </c>
      <c r="GJ80" s="225">
        <v>44866</v>
      </c>
      <c r="GK80" s="225">
        <v>44896</v>
      </c>
      <c r="GL80" s="225">
        <v>44927</v>
      </c>
      <c r="GM80" s="225">
        <v>44958</v>
      </c>
      <c r="GN80" s="225">
        <v>44986</v>
      </c>
      <c r="GO80" s="225">
        <f t="shared" ref="GO80:GY80" si="8">GO$11</f>
        <v>45017</v>
      </c>
      <c r="GP80" s="225">
        <f t="shared" si="8"/>
        <v>45047</v>
      </c>
      <c r="GQ80" s="225">
        <f t="shared" si="8"/>
        <v>45078</v>
      </c>
      <c r="GR80" s="225">
        <f t="shared" si="8"/>
        <v>45108</v>
      </c>
      <c r="GS80" s="225">
        <f t="shared" si="8"/>
        <v>45139</v>
      </c>
      <c r="GT80" s="225">
        <f t="shared" si="8"/>
        <v>45170</v>
      </c>
      <c r="GU80" s="225">
        <f t="shared" si="8"/>
        <v>45200</v>
      </c>
      <c r="GV80" s="225">
        <f t="shared" si="8"/>
        <v>45231</v>
      </c>
      <c r="GW80" s="225">
        <f t="shared" si="8"/>
        <v>45261</v>
      </c>
      <c r="GX80" s="225">
        <f t="shared" si="8"/>
        <v>45292</v>
      </c>
      <c r="GY80" s="225">
        <f t="shared" si="8"/>
        <v>45323</v>
      </c>
    </row>
    <row r="81" spans="1:207" ht="13">
      <c r="A81" s="304" t="s">
        <v>342</v>
      </c>
      <c r="B81" s="239">
        <v>0</v>
      </c>
      <c r="C81" s="239">
        <v>0</v>
      </c>
      <c r="D81" s="239">
        <v>0</v>
      </c>
      <c r="E81" s="239">
        <v>0</v>
      </c>
      <c r="F81" s="239">
        <v>0</v>
      </c>
      <c r="G81" s="239">
        <v>0</v>
      </c>
      <c r="H81" s="239">
        <v>0</v>
      </c>
      <c r="I81" s="239">
        <v>0</v>
      </c>
      <c r="J81" s="239">
        <v>0</v>
      </c>
      <c r="K81" s="239">
        <v>0</v>
      </c>
      <c r="L81" s="239">
        <v>0</v>
      </c>
      <c r="M81" s="239">
        <v>0</v>
      </c>
      <c r="N81" s="239">
        <v>0</v>
      </c>
      <c r="O81" s="239">
        <v>0</v>
      </c>
      <c r="P81" s="239">
        <v>0</v>
      </c>
      <c r="Q81" s="239">
        <v>0</v>
      </c>
      <c r="R81" s="239">
        <v>0</v>
      </c>
      <c r="S81" s="239">
        <v>0</v>
      </c>
      <c r="T81" s="239">
        <v>0</v>
      </c>
      <c r="U81" s="239">
        <v>0</v>
      </c>
      <c r="V81" s="239">
        <v>0</v>
      </c>
      <c r="W81" s="239">
        <v>0</v>
      </c>
      <c r="X81" s="239">
        <v>0</v>
      </c>
      <c r="Y81" s="239">
        <v>0</v>
      </c>
      <c r="Z81" s="239">
        <v>0</v>
      </c>
      <c r="AA81" s="239">
        <v>0</v>
      </c>
      <c r="AB81" s="239">
        <v>0</v>
      </c>
      <c r="AC81" s="239">
        <v>0</v>
      </c>
      <c r="AD81" s="239">
        <v>0</v>
      </c>
      <c r="AE81" s="239">
        <v>0</v>
      </c>
      <c r="AF81" s="239">
        <v>0</v>
      </c>
      <c r="AG81" s="239">
        <v>0</v>
      </c>
      <c r="AH81" s="239">
        <v>0</v>
      </c>
      <c r="AI81" s="239">
        <v>0</v>
      </c>
      <c r="AJ81" s="239">
        <v>0</v>
      </c>
      <c r="AK81" s="239">
        <v>0</v>
      </c>
      <c r="AL81" s="239">
        <v>0</v>
      </c>
      <c r="AM81" s="239">
        <v>0</v>
      </c>
      <c r="AN81" s="239">
        <v>0</v>
      </c>
      <c r="AO81" s="239">
        <v>0</v>
      </c>
      <c r="AP81" s="239">
        <v>0</v>
      </c>
      <c r="AQ81" s="239">
        <v>0</v>
      </c>
      <c r="AR81" s="239">
        <v>0</v>
      </c>
      <c r="AS81" s="239">
        <v>0</v>
      </c>
      <c r="AT81" s="239">
        <v>0</v>
      </c>
      <c r="AU81" s="239">
        <v>59.703277177299988</v>
      </c>
      <c r="AV81" s="239">
        <v>43.446792005770021</v>
      </c>
      <c r="AW81" s="239">
        <v>51.24749280468999</v>
      </c>
      <c r="AX81" s="239">
        <v>34.389995919719986</v>
      </c>
      <c r="AY81" s="239">
        <v>35.522897554110003</v>
      </c>
      <c r="AZ81" s="239">
        <v>42.209144061920014</v>
      </c>
      <c r="BA81" s="239">
        <v>86.533032651290057</v>
      </c>
      <c r="BB81" s="239">
        <v>80.151752060379948</v>
      </c>
      <c r="BC81" s="239">
        <v>36.948823360079999</v>
      </c>
      <c r="BD81" s="239">
        <v>32.514449641550002</v>
      </c>
      <c r="BE81" s="239">
        <v>36.756208689760001</v>
      </c>
      <c r="BF81" s="239">
        <v>34.273136016560002</v>
      </c>
      <c r="BG81" s="239">
        <v>38.492431143329988</v>
      </c>
      <c r="BH81" s="239">
        <v>53.066551899759986</v>
      </c>
      <c r="BI81" s="239">
        <v>52.540919422930003</v>
      </c>
      <c r="BJ81" s="239">
        <v>97.633758683709956</v>
      </c>
      <c r="BK81" s="239">
        <v>41.598881795259977</v>
      </c>
      <c r="BL81" s="239">
        <v>67.504907246719981</v>
      </c>
      <c r="BM81" s="239">
        <v>40.341277306159995</v>
      </c>
      <c r="BN81" s="239">
        <v>60.410489286460006</v>
      </c>
      <c r="BO81" s="239">
        <v>49.686419231869976</v>
      </c>
      <c r="BP81" s="239">
        <v>57.828776641849934</v>
      </c>
      <c r="BQ81" s="239">
        <v>50.064460875100039</v>
      </c>
      <c r="BR81" s="239">
        <v>33.407447300979989</v>
      </c>
      <c r="BS81" s="239">
        <v>56.940444657189992</v>
      </c>
      <c r="BT81" s="239">
        <v>57.696530616889994</v>
      </c>
      <c r="BU81" s="239">
        <v>82.349397981530004</v>
      </c>
      <c r="BV81" s="239">
        <v>74.296798488779956</v>
      </c>
      <c r="BW81" s="239">
        <v>53.468897579120018</v>
      </c>
      <c r="BX81" s="239">
        <v>58.086354907159993</v>
      </c>
      <c r="BY81" s="239">
        <v>99.565074084429995</v>
      </c>
      <c r="BZ81" s="239">
        <v>81.034899724490003</v>
      </c>
      <c r="CA81" s="239">
        <v>86.286888797680078</v>
      </c>
      <c r="CB81" s="239">
        <v>78.00503421865001</v>
      </c>
      <c r="CC81" s="239">
        <v>60.992066099100022</v>
      </c>
      <c r="CD81" s="239">
        <v>61.781917804330021</v>
      </c>
      <c r="CE81" s="239">
        <v>67.070894990870002</v>
      </c>
      <c r="CF81" s="239">
        <v>74.905018833189999</v>
      </c>
      <c r="CG81" s="239">
        <v>94.543758627160045</v>
      </c>
      <c r="CH81" s="239">
        <v>56.758374798159984</v>
      </c>
      <c r="CI81" s="239">
        <v>92.593193651959936</v>
      </c>
      <c r="CJ81" s="239">
        <v>76.448622689570001</v>
      </c>
      <c r="CK81" s="239">
        <v>79.991447083589975</v>
      </c>
      <c r="CL81" s="239">
        <v>80.182416116279953</v>
      </c>
      <c r="CM81" s="239">
        <v>77.511567875850034</v>
      </c>
      <c r="CN81" s="239">
        <v>85.367486531700024</v>
      </c>
      <c r="CO81" s="239">
        <v>102.28032609216004</v>
      </c>
      <c r="CP81" s="239">
        <v>72.461483670760003</v>
      </c>
      <c r="CQ81" s="239">
        <v>71.603488622960029</v>
      </c>
      <c r="CR81" s="239">
        <v>59.388128155880025</v>
      </c>
      <c r="CS81" s="239">
        <v>82.739805483100028</v>
      </c>
      <c r="CT81" s="239">
        <v>117.21031668394004</v>
      </c>
      <c r="CU81" s="239">
        <v>68.824603728590006</v>
      </c>
      <c r="CV81" s="239">
        <v>78.14545214454003</v>
      </c>
      <c r="CW81" s="239">
        <v>65.04351209624005</v>
      </c>
      <c r="CX81" s="239">
        <v>83.766341620290035</v>
      </c>
      <c r="CY81" s="239">
        <v>82.101021881549968</v>
      </c>
      <c r="CZ81" s="239">
        <v>116.06361827060991</v>
      </c>
      <c r="DA81" s="239">
        <v>66.422255600539998</v>
      </c>
      <c r="DB81" s="239">
        <v>67.969439381300006</v>
      </c>
      <c r="DC81" s="239">
        <v>90.532885420430034</v>
      </c>
      <c r="DD81" s="239">
        <v>80.673773464969997</v>
      </c>
      <c r="DE81" s="239">
        <v>95.097283003750064</v>
      </c>
      <c r="DF81" s="239">
        <v>73.582732624030044</v>
      </c>
      <c r="DG81" s="239">
        <v>79.98675984837999</v>
      </c>
      <c r="DH81" s="239">
        <v>102.13634760754</v>
      </c>
      <c r="DI81" s="239">
        <v>80.664574685829962</v>
      </c>
      <c r="DJ81" s="239">
        <v>70.555356648219998</v>
      </c>
      <c r="DK81" s="239">
        <v>70.337070720680003</v>
      </c>
      <c r="DL81" s="239">
        <v>90.571845824240086</v>
      </c>
      <c r="DM81" s="239">
        <v>119.85946132245999</v>
      </c>
      <c r="DN81" s="239">
        <v>165.80995099327006</v>
      </c>
      <c r="DO81" s="239">
        <v>96.87509940372999</v>
      </c>
      <c r="DP81" s="239">
        <v>95.95360772481007</v>
      </c>
      <c r="DQ81" s="239">
        <v>105.64423539568003</v>
      </c>
      <c r="DR81" s="239">
        <v>120.25409397215999</v>
      </c>
      <c r="DS81" s="239">
        <v>68.290257369190044</v>
      </c>
      <c r="DT81" s="239">
        <v>93.963114810379963</v>
      </c>
      <c r="DU81" s="239">
        <v>73.800011810960058</v>
      </c>
      <c r="DV81" s="305">
        <v>127.43019411958001</v>
      </c>
      <c r="DW81" s="305">
        <v>72.39559993959999</v>
      </c>
      <c r="DX81" s="305">
        <v>115.38584491509997</v>
      </c>
      <c r="DY81" s="305">
        <v>113.1651644719</v>
      </c>
      <c r="DZ81" s="305">
        <v>100.11941922135998</v>
      </c>
      <c r="EA81" s="306">
        <v>111.86776114945985</v>
      </c>
      <c r="EB81" s="306">
        <v>105.50668140465999</v>
      </c>
      <c r="EC81" s="306">
        <v>109.70462066245997</v>
      </c>
      <c r="ED81" s="306">
        <v>141.13141541214</v>
      </c>
      <c r="EE81" s="306">
        <v>120.85158390320993</v>
      </c>
      <c r="EF81" s="306">
        <v>104.12710822979004</v>
      </c>
      <c r="EG81" s="306">
        <v>105.59652831524008</v>
      </c>
      <c r="EH81" s="306">
        <v>108.25688401096986</v>
      </c>
      <c r="EI81" s="306">
        <v>101.18524538612003</v>
      </c>
      <c r="EJ81" s="306">
        <v>114.97844844683004</v>
      </c>
      <c r="EK81" s="306">
        <v>115.23070293941008</v>
      </c>
      <c r="EL81" s="306">
        <v>107.23986085444999</v>
      </c>
      <c r="EM81" s="306">
        <v>115.92479994064996</v>
      </c>
      <c r="EN81" s="306">
        <v>108.28196447713002</v>
      </c>
      <c r="EO81" s="306">
        <v>147.68266320854013</v>
      </c>
      <c r="EP81" s="306">
        <v>124.77734761085004</v>
      </c>
      <c r="EQ81" s="306">
        <v>113.34021472148005</v>
      </c>
      <c r="ER81" s="306">
        <v>113.97854699824008</v>
      </c>
      <c r="ES81" s="306">
        <v>162.67023111624994</v>
      </c>
      <c r="ET81" s="306">
        <v>139.45162237994995</v>
      </c>
      <c r="EU81" s="250">
        <v>130.81898003362005</v>
      </c>
      <c r="EV81" s="250">
        <v>133.4907048193501</v>
      </c>
      <c r="EW81" s="250">
        <v>136.38295412816987</v>
      </c>
      <c r="EX81" s="250">
        <v>136.55330627893994</v>
      </c>
      <c r="EY81" s="250">
        <v>132.50423512943001</v>
      </c>
      <c r="EZ81" s="250">
        <v>140.18903867800998</v>
      </c>
      <c r="FA81" s="250">
        <v>174.32022002224016</v>
      </c>
      <c r="FB81" s="250">
        <v>189.91175579937993</v>
      </c>
      <c r="FC81" s="250">
        <v>137.29502409566408</v>
      </c>
      <c r="FD81" s="250">
        <v>239.09546242322926</v>
      </c>
      <c r="FE81" s="250">
        <v>165.01377323517022</v>
      </c>
      <c r="FF81" s="250">
        <v>163.63598470504297</v>
      </c>
      <c r="FG81" s="250">
        <v>162.4166957394043</v>
      </c>
      <c r="FH81" s="250">
        <v>142.54509215110005</v>
      </c>
      <c r="FI81" s="250">
        <v>150.44716332907981</v>
      </c>
      <c r="FJ81" s="250">
        <v>120.02277759179924</v>
      </c>
      <c r="FK81" s="250">
        <v>138.34851897573992</v>
      </c>
      <c r="FL81" s="250">
        <v>97.826095999820069</v>
      </c>
      <c r="FM81" s="250">
        <v>211.03916589803018</v>
      </c>
      <c r="FN81" s="250">
        <v>161.97048215704018</v>
      </c>
      <c r="FO81" s="250">
        <v>127.81048289091996</v>
      </c>
      <c r="FP81" s="250">
        <v>173.96680407914022</v>
      </c>
      <c r="FQ81" s="250">
        <v>198.45436089259985</v>
      </c>
      <c r="FR81" s="250">
        <v>155.34359209776014</v>
      </c>
      <c r="FS81" s="250">
        <v>181.94785053657006</v>
      </c>
      <c r="FT81" s="250">
        <v>157.20328322819009</v>
      </c>
      <c r="FU81" s="250">
        <v>244.00437827325021</v>
      </c>
      <c r="FV81" s="250">
        <v>170.14006860568077</v>
      </c>
      <c r="FW81" s="250">
        <v>132.86011106175991</v>
      </c>
      <c r="FX81" s="250">
        <v>168.47503826978004</v>
      </c>
      <c r="FY81" s="250">
        <v>168.24469468286981</v>
      </c>
      <c r="FZ81" s="250">
        <v>144.37277333330016</v>
      </c>
      <c r="GA81" s="250">
        <v>166.89763562597003</v>
      </c>
      <c r="GB81" s="250">
        <v>163.15612729473992</v>
      </c>
      <c r="GC81" s="250">
        <v>158.50843427347985</v>
      </c>
      <c r="GD81" s="250">
        <v>146.61522222133007</v>
      </c>
      <c r="GE81" s="250">
        <v>130.19999999999999</v>
      </c>
      <c r="GF81" s="250">
        <v>155.55979574396</v>
      </c>
      <c r="GG81" s="250">
        <v>215.72388604363013</v>
      </c>
      <c r="GH81" s="250">
        <v>122.00250478857015</v>
      </c>
      <c r="GI81" s="250">
        <v>127.59383829806988</v>
      </c>
      <c r="GJ81" s="250">
        <v>105.49535716713997</v>
      </c>
      <c r="GK81" s="250">
        <v>161.88903239817034</v>
      </c>
      <c r="GL81" s="250">
        <v>152.68447615603003</v>
      </c>
      <c r="GM81" s="250">
        <v>130.8986820085702</v>
      </c>
      <c r="GN81" s="250">
        <v>211.25746378033006</v>
      </c>
      <c r="GO81" s="250">
        <v>152.82545794999999</v>
      </c>
      <c r="GP81" s="250">
        <v>267.74391042797998</v>
      </c>
      <c r="GQ81" s="250">
        <v>233.8</v>
      </c>
      <c r="GR81" s="250">
        <v>187.3</v>
      </c>
      <c r="GS81" s="250">
        <v>195</v>
      </c>
      <c r="GT81" s="250">
        <v>140.5</v>
      </c>
      <c r="GU81" s="250">
        <v>139.4</v>
      </c>
      <c r="GV81" s="250">
        <v>184.78014799678999</v>
      </c>
      <c r="GW81" s="250">
        <v>160.77539494031998</v>
      </c>
      <c r="GX81" s="250">
        <v>142.19999999999999</v>
      </c>
      <c r="GY81" s="250">
        <v>123.7</v>
      </c>
    </row>
    <row r="82" spans="1:207" ht="13">
      <c r="A82" s="96" t="s">
        <v>343</v>
      </c>
      <c r="B82" s="239">
        <v>0</v>
      </c>
      <c r="C82" s="238">
        <v>0</v>
      </c>
      <c r="D82" s="238">
        <v>0</v>
      </c>
      <c r="E82" s="238">
        <v>0</v>
      </c>
      <c r="F82" s="238">
        <v>0</v>
      </c>
      <c r="G82" s="238">
        <v>0</v>
      </c>
      <c r="H82" s="238">
        <v>0</v>
      </c>
      <c r="I82" s="238">
        <v>0</v>
      </c>
      <c r="J82" s="238">
        <v>0</v>
      </c>
      <c r="K82" s="238">
        <v>0</v>
      </c>
      <c r="L82" s="238">
        <v>0</v>
      </c>
      <c r="M82" s="238">
        <v>0</v>
      </c>
      <c r="N82" s="238">
        <v>0</v>
      </c>
      <c r="O82" s="238">
        <v>0</v>
      </c>
      <c r="P82" s="238">
        <v>0</v>
      </c>
      <c r="Q82" s="238">
        <v>0</v>
      </c>
      <c r="R82" s="238">
        <v>0</v>
      </c>
      <c r="S82" s="238">
        <v>0</v>
      </c>
      <c r="T82" s="238">
        <v>0</v>
      </c>
      <c r="U82" s="238">
        <v>0</v>
      </c>
      <c r="V82" s="238">
        <v>0</v>
      </c>
      <c r="W82" s="238">
        <v>0</v>
      </c>
      <c r="X82" s="238">
        <v>0</v>
      </c>
      <c r="Y82" s="238">
        <v>0</v>
      </c>
      <c r="Z82" s="238">
        <v>0</v>
      </c>
      <c r="AA82" s="238">
        <v>0</v>
      </c>
      <c r="AB82" s="238">
        <v>0</v>
      </c>
      <c r="AC82" s="238">
        <v>0.59688323499999996</v>
      </c>
      <c r="AD82" s="238">
        <v>3.1115273499999998</v>
      </c>
      <c r="AE82" s="238">
        <v>3.4324619919999999</v>
      </c>
      <c r="AF82" s="238">
        <v>3.1670739000000001</v>
      </c>
      <c r="AG82" s="238">
        <v>1.6300175259799998</v>
      </c>
      <c r="AH82" s="238">
        <v>3.39407054539</v>
      </c>
      <c r="AI82" s="238">
        <v>2.83070666398</v>
      </c>
      <c r="AJ82" s="238">
        <v>0.63221026265000002</v>
      </c>
      <c r="AK82" s="238">
        <v>8.7198978018100011</v>
      </c>
      <c r="AL82" s="238">
        <v>1.9925522359400001</v>
      </c>
      <c r="AM82" s="238">
        <v>0.80942521900999997</v>
      </c>
      <c r="AN82" s="238">
        <v>7.629456253049999</v>
      </c>
      <c r="AO82" s="238">
        <v>4.6516278189100007</v>
      </c>
      <c r="AP82" s="238">
        <v>6.1309536618399996</v>
      </c>
      <c r="AQ82" s="238">
        <v>3.95926749849</v>
      </c>
      <c r="AR82" s="238">
        <v>3.4220304058299993</v>
      </c>
      <c r="AS82" s="238">
        <v>5.9446269390599991</v>
      </c>
      <c r="AT82" s="238">
        <v>4.5471602277300001</v>
      </c>
      <c r="AU82" s="238">
        <v>6.7299579207700004</v>
      </c>
      <c r="AV82" s="238">
        <v>4.4269085685599991</v>
      </c>
      <c r="AW82" s="238">
        <v>12.45145425334</v>
      </c>
      <c r="AX82" s="238">
        <v>2.3449936934499997</v>
      </c>
      <c r="AY82" s="238">
        <v>1.94859620899</v>
      </c>
      <c r="AZ82" s="238">
        <v>5.1683038100900003</v>
      </c>
      <c r="BA82" s="238">
        <v>2.6924013289700004</v>
      </c>
      <c r="BB82" s="238">
        <v>9.3867865718200036</v>
      </c>
      <c r="BC82" s="238">
        <v>23.157282411099999</v>
      </c>
      <c r="BD82" s="238">
        <v>5.5302968785500006</v>
      </c>
      <c r="BE82" s="238">
        <v>5.1406576227700018</v>
      </c>
      <c r="BF82" s="238">
        <v>3.7197566154899997</v>
      </c>
      <c r="BG82" s="238">
        <v>3.5668322359000002</v>
      </c>
      <c r="BH82" s="238">
        <v>3.4532478918499998</v>
      </c>
      <c r="BI82" s="238">
        <v>13.200536136010001</v>
      </c>
      <c r="BJ82" s="238">
        <v>4.8803145454600001</v>
      </c>
      <c r="BK82" s="238">
        <v>24.62729701728</v>
      </c>
      <c r="BL82" s="238">
        <v>7.7818758193799997</v>
      </c>
      <c r="BM82" s="238">
        <v>7.4227780244099995</v>
      </c>
      <c r="BN82" s="238">
        <v>4.8768994052600005</v>
      </c>
      <c r="BO82" s="238">
        <v>8.0432646546100006</v>
      </c>
      <c r="BP82" s="238">
        <v>7.9016586588600006</v>
      </c>
      <c r="BQ82" s="238">
        <v>11.552779698109999</v>
      </c>
      <c r="BR82" s="238">
        <v>12.46841224069</v>
      </c>
      <c r="BS82" s="238">
        <v>12.559938267540002</v>
      </c>
      <c r="BT82" s="238">
        <v>26.47472259021</v>
      </c>
      <c r="BU82" s="238">
        <v>19.48919879552</v>
      </c>
      <c r="BV82" s="238">
        <v>4.0320403157499998</v>
      </c>
      <c r="BW82" s="238">
        <v>5.9205635253500004</v>
      </c>
      <c r="BX82" s="238">
        <v>30.478261306809998</v>
      </c>
      <c r="BY82" s="238">
        <v>11.360950548409999</v>
      </c>
      <c r="BZ82" s="238">
        <v>8.8851166346900001</v>
      </c>
      <c r="CA82" s="238">
        <v>8.1180436478499995</v>
      </c>
      <c r="CB82" s="238">
        <v>6.0425886014700012</v>
      </c>
      <c r="CC82" s="238">
        <v>3.7464945680900001</v>
      </c>
      <c r="CD82" s="238">
        <v>6.64458963506</v>
      </c>
      <c r="CE82" s="238">
        <v>12.003418030459999</v>
      </c>
      <c r="CF82" s="238">
        <v>4.9833129919600001</v>
      </c>
      <c r="CG82" s="238">
        <v>18.147592221819998</v>
      </c>
      <c r="CH82" s="238">
        <v>6.2303345758600006</v>
      </c>
      <c r="CI82" s="238">
        <v>7.4752790028500007</v>
      </c>
      <c r="CJ82" s="238">
        <v>10.198490519530001</v>
      </c>
      <c r="CK82" s="238">
        <v>8.8601349215399985</v>
      </c>
      <c r="CL82" s="238">
        <v>31.45726864837</v>
      </c>
      <c r="CM82" s="238">
        <v>18.605409795939998</v>
      </c>
      <c r="CN82" s="238">
        <v>6.3809996809599987</v>
      </c>
      <c r="CO82" s="238">
        <v>7.4078175762000011</v>
      </c>
      <c r="CP82" s="238">
        <v>10.03972888689</v>
      </c>
      <c r="CQ82" s="238">
        <v>9.8360316762999993</v>
      </c>
      <c r="CR82" s="238">
        <v>5.5365437879099995</v>
      </c>
      <c r="CS82" s="238">
        <v>22.613557253830002</v>
      </c>
      <c r="CT82" s="238">
        <v>5.5561631615899998</v>
      </c>
      <c r="CU82" s="238">
        <v>14.30145808042</v>
      </c>
      <c r="CV82" s="238">
        <v>5.9066056925800003</v>
      </c>
      <c r="CW82" s="238">
        <v>12.642225561459998</v>
      </c>
      <c r="CX82" s="238">
        <v>5.72445669748</v>
      </c>
      <c r="CY82" s="238">
        <v>8.1330565957500003</v>
      </c>
      <c r="CZ82" s="238">
        <v>6.6518761374799995</v>
      </c>
      <c r="DA82" s="238">
        <v>7.7708215852600002</v>
      </c>
      <c r="DB82" s="238">
        <v>10.24931947</v>
      </c>
      <c r="DC82" s="238">
        <v>6.44875279676</v>
      </c>
      <c r="DD82" s="238">
        <v>8.787764876009998</v>
      </c>
      <c r="DE82" s="238">
        <v>18.40741693471</v>
      </c>
      <c r="DF82" s="238">
        <v>5.9786562781299999</v>
      </c>
      <c r="DG82" s="238">
        <v>4.6480889295199992</v>
      </c>
      <c r="DH82" s="238">
        <v>24.413871740139999</v>
      </c>
      <c r="DI82" s="238">
        <v>6.1853863360699997</v>
      </c>
      <c r="DJ82" s="238">
        <v>8.71433274368</v>
      </c>
      <c r="DK82" s="238">
        <v>8.0663853336999995</v>
      </c>
      <c r="DL82" s="238">
        <v>11.428964393419998</v>
      </c>
      <c r="DM82" s="238">
        <v>5.5138207790900005</v>
      </c>
      <c r="DN82" s="238">
        <v>5.1499103149099996</v>
      </c>
      <c r="DO82" s="238">
        <v>11.38103558708</v>
      </c>
      <c r="DP82" s="238">
        <v>9.7573818147299995</v>
      </c>
      <c r="DQ82" s="238">
        <v>28.518663565720001</v>
      </c>
      <c r="DR82" s="238">
        <v>6.5717551809800003</v>
      </c>
      <c r="DS82" s="238">
        <v>3.9636270588200002</v>
      </c>
      <c r="DT82" s="238">
        <v>6.4495155581799999</v>
      </c>
      <c r="DU82" s="238">
        <v>8.3473709947700012</v>
      </c>
      <c r="DV82" s="247">
        <v>9.5592798548199998</v>
      </c>
      <c r="DW82" s="248">
        <v>11.10203878367</v>
      </c>
      <c r="DX82" s="248">
        <v>10.084061981880001</v>
      </c>
      <c r="DY82" s="248">
        <v>20.24711946072</v>
      </c>
      <c r="DZ82" s="248">
        <v>16.039617549820001</v>
      </c>
      <c r="EA82" s="250">
        <v>16.483777366079998</v>
      </c>
      <c r="EB82" s="250">
        <v>14.41132145872</v>
      </c>
      <c r="EC82" s="250">
        <v>35.00736006148</v>
      </c>
      <c r="ED82" s="250">
        <v>8.5046834934300009</v>
      </c>
      <c r="EE82" s="250">
        <v>9.8564686750300012</v>
      </c>
      <c r="EF82" s="250">
        <v>18.88554845654</v>
      </c>
      <c r="EG82" s="250">
        <v>13.15687060992</v>
      </c>
      <c r="EH82" s="250">
        <v>19.87535538717</v>
      </c>
      <c r="EI82" s="250">
        <v>26.601682631099997</v>
      </c>
      <c r="EJ82" s="250">
        <v>20.825155011749999</v>
      </c>
      <c r="EK82" s="250">
        <v>16.19924313588</v>
      </c>
      <c r="EL82" s="250">
        <v>16.982419460510002</v>
      </c>
      <c r="EM82" s="250">
        <v>13.730651915979999</v>
      </c>
      <c r="EN82" s="250">
        <v>5.3306859831700004</v>
      </c>
      <c r="EO82" s="250">
        <v>18.312000322849997</v>
      </c>
      <c r="EP82" s="250">
        <v>15.749785642460001</v>
      </c>
      <c r="EQ82" s="250">
        <v>10.72075112475</v>
      </c>
      <c r="ER82" s="250">
        <v>11.265901667330001</v>
      </c>
      <c r="ES82" s="250">
        <v>18.945256936709999</v>
      </c>
      <c r="ET82" s="250">
        <v>21.986656962989997</v>
      </c>
      <c r="EU82" s="250">
        <v>33.550882233999999</v>
      </c>
      <c r="EV82" s="250">
        <v>26.024122214790001</v>
      </c>
      <c r="EW82" s="250">
        <v>12.819349022009998</v>
      </c>
      <c r="EX82" s="250">
        <v>28.878890334499999</v>
      </c>
      <c r="EY82" s="250">
        <v>16.449702391960003</v>
      </c>
      <c r="EZ82" s="250">
        <v>19.702002248749999</v>
      </c>
      <c r="FA82" s="250">
        <v>29.470614239410001</v>
      </c>
      <c r="FB82" s="250">
        <v>15.005147765239998</v>
      </c>
      <c r="FC82" s="250">
        <v>5.5674996341000007</v>
      </c>
      <c r="FD82" s="250">
        <v>9.6942671718299991</v>
      </c>
      <c r="FE82" s="250">
        <v>26.834156359019996</v>
      </c>
      <c r="FF82" s="250">
        <v>9.2774615967799985</v>
      </c>
      <c r="FG82" s="250">
        <v>14.163612752149998</v>
      </c>
      <c r="FH82" s="250">
        <v>16.131546998450002</v>
      </c>
      <c r="FI82" s="250">
        <v>15.055257535829998</v>
      </c>
      <c r="FJ82" s="250">
        <v>14.05161966362</v>
      </c>
      <c r="FK82" s="250">
        <v>13.644378372470001</v>
      </c>
      <c r="FL82" s="250">
        <v>15.53106892934</v>
      </c>
      <c r="FM82" s="250">
        <v>38.20345590414</v>
      </c>
      <c r="FN82" s="250">
        <v>5.9378662128300013</v>
      </c>
      <c r="FO82" s="250">
        <v>15.317656158919998</v>
      </c>
      <c r="FP82" s="250">
        <v>19.969255587270002</v>
      </c>
      <c r="FQ82" s="250">
        <v>21.562718158660001</v>
      </c>
      <c r="FR82" s="250">
        <v>30.044268228780002</v>
      </c>
      <c r="FS82" s="250">
        <v>28.648330207850002</v>
      </c>
      <c r="FT82" s="250">
        <v>34.047166726390003</v>
      </c>
      <c r="FU82" s="250">
        <v>37.74976342051</v>
      </c>
      <c r="FV82" s="250">
        <v>29.636313535679999</v>
      </c>
      <c r="FW82" s="250">
        <v>35.179309769139998</v>
      </c>
      <c r="FX82" s="250">
        <v>39.999260029029998</v>
      </c>
      <c r="FY82" s="250">
        <v>49.148501275770002</v>
      </c>
      <c r="FZ82" s="250">
        <v>14.095015098819999</v>
      </c>
      <c r="GA82" s="250">
        <v>32.515685892870003</v>
      </c>
      <c r="GB82" s="250">
        <v>36.988331629459999</v>
      </c>
      <c r="GC82" s="250">
        <v>26.25376921878</v>
      </c>
      <c r="GD82" s="250">
        <v>40.596211156239995</v>
      </c>
      <c r="GE82" s="250">
        <v>46.6</v>
      </c>
      <c r="GF82" s="250">
        <v>42.935017697789995</v>
      </c>
      <c r="GG82" s="250">
        <v>31.094170638689999</v>
      </c>
      <c r="GH82" s="250">
        <v>50.139352509179993</v>
      </c>
      <c r="GI82" s="250">
        <v>36.868576842949999</v>
      </c>
      <c r="GJ82" s="250">
        <v>21.486377314129996</v>
      </c>
      <c r="GK82" s="250">
        <v>58.380890624999999</v>
      </c>
      <c r="GL82" s="250">
        <v>21.763957456100002</v>
      </c>
      <c r="GM82" s="250">
        <v>12.18923763866</v>
      </c>
      <c r="GN82" s="250">
        <v>28.149123229819999</v>
      </c>
      <c r="GO82" s="250">
        <v>15.505842924</v>
      </c>
      <c r="GP82" s="250">
        <v>16.784627322910001</v>
      </c>
      <c r="GQ82" s="250">
        <v>47.6</v>
      </c>
      <c r="GR82" s="250">
        <v>24.77</v>
      </c>
      <c r="GS82" s="250">
        <v>29.83</v>
      </c>
      <c r="GT82" s="250">
        <v>31.04</v>
      </c>
      <c r="GU82" s="250">
        <v>40.5</v>
      </c>
      <c r="GV82" s="250">
        <v>38.020000000000003</v>
      </c>
      <c r="GW82" s="250">
        <v>71</v>
      </c>
      <c r="GX82" s="250">
        <v>16.39</v>
      </c>
      <c r="GY82" s="250">
        <v>38.200000000000003</v>
      </c>
    </row>
    <row r="83" spans="1:207" ht="13">
      <c r="A83" s="96" t="s">
        <v>344</v>
      </c>
      <c r="B83" s="239">
        <v>2.3E-2</v>
      </c>
      <c r="C83" s="238">
        <v>1.4E-2</v>
      </c>
      <c r="D83" s="238">
        <v>5.5E-2</v>
      </c>
      <c r="E83" s="238">
        <v>8.0000000000000002E-3</v>
      </c>
      <c r="F83" s="238">
        <v>8.9999999999999993E-3</v>
      </c>
      <c r="G83" s="238">
        <v>2.4E-2</v>
      </c>
      <c r="H83" s="238">
        <v>2.1000000000000001E-2</v>
      </c>
      <c r="I83" s="238">
        <v>2.3E-2</v>
      </c>
      <c r="J83" s="238">
        <v>7.6999999999999999E-2</v>
      </c>
      <c r="K83" s="238">
        <v>7.5999999999999998E-2</v>
      </c>
      <c r="L83" s="238">
        <v>7.6999999999999999E-2</v>
      </c>
      <c r="M83" s="238">
        <v>3.6999999999999998E-2</v>
      </c>
      <c r="N83" s="238">
        <v>4.5999999999999999E-2</v>
      </c>
      <c r="O83" s="238">
        <v>0.123</v>
      </c>
      <c r="P83" s="238">
        <v>1.7999999999999999E-2</v>
      </c>
      <c r="Q83" s="238">
        <v>0.105</v>
      </c>
      <c r="R83" s="238">
        <v>4.7E-2</v>
      </c>
      <c r="S83" s="238">
        <v>7.6999999999999999E-2</v>
      </c>
      <c r="T83" s="238">
        <v>9.9000000000000005E-2</v>
      </c>
      <c r="U83" s="238">
        <v>8.6999999999999994E-2</v>
      </c>
      <c r="V83" s="238">
        <v>8.6999999999999994E-2</v>
      </c>
      <c r="W83" s="238">
        <v>0.22700000000000001</v>
      </c>
      <c r="X83" s="238">
        <v>5.2999999999999999E-2</v>
      </c>
      <c r="Y83" s="238">
        <v>0.127</v>
      </c>
      <c r="Z83" s="238">
        <v>6.7000000000000004E-2</v>
      </c>
      <c r="AA83" s="238">
        <v>9.9000000000000005E-2</v>
      </c>
      <c r="AB83" s="238">
        <v>9.2999999999999999E-2</v>
      </c>
      <c r="AC83" s="238">
        <v>9.7000000000000003E-2</v>
      </c>
      <c r="AD83" s="238">
        <v>0.16800000000000001</v>
      </c>
      <c r="AE83" s="238">
        <v>0.126</v>
      </c>
      <c r="AF83" s="238">
        <v>9.0999999999999998E-2</v>
      </c>
      <c r="AG83" s="238">
        <v>9.5000000000000001E-2</v>
      </c>
      <c r="AH83" s="238">
        <v>0.17100000000000001</v>
      </c>
      <c r="AI83" s="238">
        <v>0.114</v>
      </c>
      <c r="AJ83" s="238">
        <v>6.7000000000000004E-2</v>
      </c>
      <c r="AK83" s="238">
        <v>0.13300000000000001</v>
      </c>
      <c r="AL83" s="238">
        <v>0.10299999999999999</v>
      </c>
      <c r="AM83" s="238">
        <v>0.215</v>
      </c>
      <c r="AN83" s="238">
        <v>0.13600000000000001</v>
      </c>
      <c r="AO83" s="238">
        <v>0.222</v>
      </c>
      <c r="AP83" s="238">
        <v>0.11899999999999999</v>
      </c>
      <c r="AQ83" s="238">
        <v>0.09</v>
      </c>
      <c r="AR83" s="238">
        <v>0.19</v>
      </c>
      <c r="AS83" s="238">
        <v>9.6000000000000002E-2</v>
      </c>
      <c r="AT83" s="238">
        <v>0.216</v>
      </c>
      <c r="AU83" s="238">
        <v>0.115</v>
      </c>
      <c r="AV83" s="238">
        <v>0.23499999999999999</v>
      </c>
      <c r="AW83" s="238">
        <v>0.17100000000000001</v>
      </c>
      <c r="AX83" s="238">
        <v>9.6000000000000002E-2</v>
      </c>
      <c r="AY83" s="238">
        <v>0.24</v>
      </c>
      <c r="AZ83" s="238">
        <v>0.38200000000000001</v>
      </c>
      <c r="BA83" s="238">
        <v>0.26800000000000002</v>
      </c>
      <c r="BB83" s="238">
        <v>0.21199999999999999</v>
      </c>
      <c r="BC83" s="238">
        <v>0.251</v>
      </c>
      <c r="BD83" s="238">
        <v>0.442</v>
      </c>
      <c r="BE83" s="238">
        <v>0.187</v>
      </c>
      <c r="BF83" s="238">
        <v>0.441</v>
      </c>
      <c r="BG83" s="238">
        <v>0.27100000000000002</v>
      </c>
      <c r="BH83" s="238">
        <v>0.33200000000000002</v>
      </c>
      <c r="BI83" s="238">
        <v>0.24199999999999999</v>
      </c>
      <c r="BJ83" s="238">
        <v>0.44600000000000001</v>
      </c>
      <c r="BK83" s="238">
        <v>7.6999999999999999E-2</v>
      </c>
      <c r="BL83" s="238">
        <v>0.16200000000000001</v>
      </c>
      <c r="BM83" s="238">
        <v>0.18</v>
      </c>
      <c r="BN83" s="238">
        <v>0.18099999999999999</v>
      </c>
      <c r="BO83" s="238">
        <v>0.20100000000000001</v>
      </c>
      <c r="BP83" s="238">
        <v>0.20599999999999999</v>
      </c>
      <c r="BQ83" s="238">
        <v>0.24399999999999999</v>
      </c>
      <c r="BR83" s="238">
        <v>0.13600000000000001</v>
      </c>
      <c r="BS83" s="238">
        <v>0.27200000000000002</v>
      </c>
      <c r="BT83" s="238">
        <v>0.12</v>
      </c>
      <c r="BU83" s="238">
        <v>0.11</v>
      </c>
      <c r="BV83" s="238">
        <v>0.13700000000000001</v>
      </c>
      <c r="BW83" s="238">
        <v>0.24299999999999999</v>
      </c>
      <c r="BX83" s="238">
        <v>0.29499999999999998</v>
      </c>
      <c r="BY83" s="238">
        <v>0.191</v>
      </c>
      <c r="BZ83" s="238">
        <v>0.23200000000000001</v>
      </c>
      <c r="CA83" s="238">
        <v>0.186</v>
      </c>
      <c r="CB83" s="238">
        <v>0.19800000000000001</v>
      </c>
      <c r="CC83" s="238">
        <v>0.2</v>
      </c>
      <c r="CD83" s="238">
        <v>0.33</v>
      </c>
      <c r="CE83" s="238">
        <v>0.376</v>
      </c>
      <c r="CF83" s="238">
        <v>0.24099999999999999</v>
      </c>
      <c r="CG83" s="238">
        <v>0.46899999999999997</v>
      </c>
      <c r="CH83" s="238">
        <v>0.27100000000000002</v>
      </c>
      <c r="CI83" s="238">
        <v>0.157</v>
      </c>
      <c r="CJ83" s="238">
        <v>8.5000000000000006E-2</v>
      </c>
      <c r="CK83" s="238">
        <v>0.46100000000000002</v>
      </c>
      <c r="CL83" s="238">
        <v>0.185</v>
      </c>
      <c r="CM83" s="238">
        <v>0.215</v>
      </c>
      <c r="CN83" s="238">
        <v>0.374</v>
      </c>
      <c r="CO83" s="238">
        <v>0.222</v>
      </c>
      <c r="CP83" s="238">
        <v>0.25600000000000001</v>
      </c>
      <c r="CQ83" s="238">
        <v>0.24299999999999999</v>
      </c>
      <c r="CR83" s="238">
        <v>0.13600000000000001</v>
      </c>
      <c r="CS83" s="238">
        <v>0.183</v>
      </c>
      <c r="CT83" s="238">
        <v>0.14099999999999999</v>
      </c>
      <c r="CU83" s="238">
        <v>0.22</v>
      </c>
      <c r="CV83" s="238">
        <v>0.22700000000000001</v>
      </c>
      <c r="CW83" s="238">
        <v>0.20799999999999999</v>
      </c>
      <c r="CX83" s="238">
        <v>0.317</v>
      </c>
      <c r="CY83" s="238">
        <v>0.23100000000000001</v>
      </c>
      <c r="CZ83" s="238">
        <v>0.23699999999999999</v>
      </c>
      <c r="DA83" s="238">
        <v>0.21099999999999999</v>
      </c>
      <c r="DB83" s="238">
        <v>0.32100000000000001</v>
      </c>
      <c r="DC83" s="238">
        <v>0.26600000000000001</v>
      </c>
      <c r="DD83" s="238">
        <v>0.314</v>
      </c>
      <c r="DE83" s="238">
        <v>0.39900000000000002</v>
      </c>
      <c r="DF83" s="238">
        <v>0.17799999999999999</v>
      </c>
      <c r="DG83" s="238">
        <v>0.19600000000000001</v>
      </c>
      <c r="DH83" s="238">
        <v>0.215</v>
      </c>
      <c r="DI83" s="238">
        <v>0.14299999999999999</v>
      </c>
      <c r="DJ83" s="238">
        <v>0.125</v>
      </c>
      <c r="DK83" s="238">
        <v>0.19500000000000001</v>
      </c>
      <c r="DL83" s="238">
        <v>0.21199999999999999</v>
      </c>
      <c r="DM83" s="238">
        <v>0.13600000000000001</v>
      </c>
      <c r="DN83" s="238">
        <v>0.151</v>
      </c>
      <c r="DO83" s="238">
        <v>0.127</v>
      </c>
      <c r="DP83" s="238">
        <v>0.112</v>
      </c>
      <c r="DQ83" s="238">
        <v>0.17</v>
      </c>
      <c r="DR83" s="238">
        <v>0.155</v>
      </c>
      <c r="DS83" s="238">
        <v>0.126</v>
      </c>
      <c r="DT83" s="238">
        <v>0.16700000000000001</v>
      </c>
      <c r="DU83" s="238">
        <v>0.124</v>
      </c>
      <c r="DV83" s="247">
        <v>0.17499999999999999</v>
      </c>
      <c r="DW83" s="248">
        <v>0.125</v>
      </c>
      <c r="DX83" s="248">
        <v>0.21299999999999999</v>
      </c>
      <c r="DY83" s="248">
        <v>0.19400000000000001</v>
      </c>
      <c r="DZ83" s="248">
        <v>0.26200000000000001</v>
      </c>
      <c r="EA83" s="250">
        <v>0.23</v>
      </c>
      <c r="EB83" s="250">
        <v>0.182</v>
      </c>
      <c r="EC83" s="250">
        <v>0.187</v>
      </c>
      <c r="ED83" s="250">
        <v>0.14399999999999999</v>
      </c>
      <c r="EE83" s="250">
        <v>0.108</v>
      </c>
      <c r="EF83" s="250">
        <v>0.14599999999999999</v>
      </c>
      <c r="EG83" s="250">
        <v>0.19500000000000001</v>
      </c>
      <c r="EH83" s="250">
        <v>0.152</v>
      </c>
      <c r="EI83" s="250">
        <v>0.159</v>
      </c>
      <c r="EJ83" s="250">
        <v>0.184</v>
      </c>
      <c r="EK83" s="250">
        <v>0.159</v>
      </c>
      <c r="EL83" s="250">
        <v>0.17799999999999999</v>
      </c>
      <c r="EM83" s="250">
        <v>0.214</v>
      </c>
      <c r="EN83" s="250">
        <v>0.17</v>
      </c>
      <c r="EO83" s="250">
        <v>0.13800000000000001</v>
      </c>
      <c r="EP83" s="250">
        <v>0.17</v>
      </c>
      <c r="EQ83" s="250">
        <v>0.223</v>
      </c>
      <c r="ER83" s="250">
        <v>7.0999999999999994E-2</v>
      </c>
      <c r="ES83" s="250">
        <v>0.14899999999999999</v>
      </c>
      <c r="ET83" s="250">
        <v>0.154</v>
      </c>
      <c r="EU83" s="250">
        <v>0.311</v>
      </c>
      <c r="EV83" s="250">
        <v>0.219</v>
      </c>
      <c r="EW83" s="250">
        <v>0.34499999999999997</v>
      </c>
      <c r="EX83" s="250">
        <v>0.17799999999999999</v>
      </c>
      <c r="EY83" s="250">
        <v>0.30099999999999999</v>
      </c>
      <c r="EZ83" s="250">
        <v>0.23899999999999999</v>
      </c>
      <c r="FA83" s="250">
        <v>0.155</v>
      </c>
      <c r="FB83" s="250">
        <v>0.28299999999999997</v>
      </c>
      <c r="FC83" s="250">
        <v>0.193</v>
      </c>
      <c r="FD83" s="250">
        <v>0.224</v>
      </c>
      <c r="FE83" s="250">
        <v>0.27400000000000002</v>
      </c>
      <c r="FF83" s="250">
        <v>0.14599999999999999</v>
      </c>
      <c r="FG83" s="250">
        <v>0.158</v>
      </c>
      <c r="FH83" s="250">
        <v>0.83799999999999997</v>
      </c>
      <c r="FI83" s="250">
        <v>0.24099999999999999</v>
      </c>
      <c r="FJ83" s="250">
        <v>0.22700000000000001</v>
      </c>
      <c r="FK83" s="250">
        <v>0.38500000000000001</v>
      </c>
      <c r="FL83" s="250">
        <v>0.14899999999999999</v>
      </c>
      <c r="FM83" s="250">
        <v>0.35199999999999998</v>
      </c>
      <c r="FN83" s="250">
        <v>0.35299999999999998</v>
      </c>
      <c r="FO83" s="250">
        <v>0.156</v>
      </c>
      <c r="FP83" s="250">
        <v>0.39100000000000001</v>
      </c>
      <c r="FQ83" s="250">
        <v>0.123</v>
      </c>
      <c r="FR83" s="250">
        <v>0.17399999999999999</v>
      </c>
      <c r="FS83" s="250">
        <v>0.126</v>
      </c>
      <c r="FT83" s="250">
        <v>0.13800000000000001</v>
      </c>
      <c r="FU83" s="250">
        <v>0.16</v>
      </c>
      <c r="FV83" s="250">
        <v>0.122</v>
      </c>
      <c r="FW83" s="250">
        <v>6.4000000000000001E-2</v>
      </c>
      <c r="FX83" s="250">
        <v>0.189</v>
      </c>
      <c r="FY83" s="250">
        <v>0.17199999999999999</v>
      </c>
      <c r="FZ83" s="250">
        <v>0.14499999999999999</v>
      </c>
      <c r="GA83" s="250">
        <v>0.23</v>
      </c>
      <c r="GB83" s="250">
        <v>0.124</v>
      </c>
      <c r="GC83" s="250">
        <v>0.32300000000000001</v>
      </c>
      <c r="GD83" s="250">
        <v>0.22700000000000001</v>
      </c>
      <c r="GE83" s="250">
        <v>0.4</v>
      </c>
      <c r="GF83" s="250">
        <v>0.432</v>
      </c>
      <c r="GG83" s="250">
        <v>0.36099999999999999</v>
      </c>
      <c r="GH83" s="250">
        <v>0.112</v>
      </c>
      <c r="GI83" s="250">
        <v>4.5999999999999999E-2</v>
      </c>
      <c r="GJ83" s="250">
        <v>0.184</v>
      </c>
      <c r="GK83" s="250">
        <v>0.224</v>
      </c>
      <c r="GL83" s="250">
        <v>0.16200000000000001</v>
      </c>
      <c r="GM83" s="250">
        <v>0.114</v>
      </c>
      <c r="GN83" s="250">
        <v>8.3000000000000004E-2</v>
      </c>
      <c r="GO83" s="250">
        <v>8.3000000000000004E-2</v>
      </c>
      <c r="GP83" s="250">
        <v>0.17299999999999999</v>
      </c>
      <c r="GQ83" s="250">
        <v>0.20599999999999999</v>
      </c>
      <c r="GR83" s="250">
        <v>0.29799999999999999</v>
      </c>
      <c r="GS83" s="250">
        <v>8.6999999999999994E-2</v>
      </c>
      <c r="GT83" s="250">
        <v>0.20100000000000001</v>
      </c>
      <c r="GU83" s="250">
        <v>0.186</v>
      </c>
      <c r="GV83" s="250">
        <v>0.24</v>
      </c>
      <c r="GW83" s="250">
        <v>0.34799999999999998</v>
      </c>
      <c r="GX83" s="250">
        <v>0.49</v>
      </c>
      <c r="GY83" s="250">
        <v>0.1</v>
      </c>
    </row>
    <row r="84" spans="1:207" ht="13">
      <c r="A84" s="96" t="s">
        <v>345</v>
      </c>
      <c r="B84" s="239">
        <v>0</v>
      </c>
      <c r="C84" s="238">
        <v>0</v>
      </c>
      <c r="D84" s="238">
        <v>0</v>
      </c>
      <c r="E84" s="238">
        <v>0</v>
      </c>
      <c r="F84" s="238">
        <v>0</v>
      </c>
      <c r="G84" s="238">
        <v>0</v>
      </c>
      <c r="H84" s="238">
        <v>0</v>
      </c>
      <c r="I84" s="238">
        <v>0</v>
      </c>
      <c r="J84" s="238">
        <v>0</v>
      </c>
      <c r="K84" s="238">
        <v>0</v>
      </c>
      <c r="L84" s="238">
        <v>0</v>
      </c>
      <c r="M84" s="238">
        <v>0</v>
      </c>
      <c r="N84" s="238">
        <v>0</v>
      </c>
      <c r="O84" s="238">
        <v>0</v>
      </c>
      <c r="P84" s="238">
        <v>0</v>
      </c>
      <c r="Q84" s="238">
        <v>0</v>
      </c>
      <c r="R84" s="238">
        <v>0</v>
      </c>
      <c r="S84" s="238">
        <v>0</v>
      </c>
      <c r="T84" s="238">
        <v>0</v>
      </c>
      <c r="U84" s="238">
        <v>0</v>
      </c>
      <c r="V84" s="238">
        <v>0</v>
      </c>
      <c r="W84" s="238">
        <v>0</v>
      </c>
      <c r="X84" s="238">
        <v>0</v>
      </c>
      <c r="Y84" s="238">
        <v>0</v>
      </c>
      <c r="Z84" s="238">
        <v>0</v>
      </c>
      <c r="AA84" s="238">
        <v>0</v>
      </c>
      <c r="AB84" s="238">
        <v>0</v>
      </c>
      <c r="AC84" s="238">
        <v>0</v>
      </c>
      <c r="AD84" s="238">
        <v>0</v>
      </c>
      <c r="AE84" s="238">
        <v>0</v>
      </c>
      <c r="AF84" s="238">
        <v>0</v>
      </c>
      <c r="AG84" s="238">
        <v>0</v>
      </c>
      <c r="AH84" s="238">
        <v>0</v>
      </c>
      <c r="AI84" s="238">
        <v>0</v>
      </c>
      <c r="AJ84" s="238">
        <v>0</v>
      </c>
      <c r="AK84" s="238">
        <v>0</v>
      </c>
      <c r="AL84" s="238">
        <v>0</v>
      </c>
      <c r="AM84" s="238">
        <v>0</v>
      </c>
      <c r="AN84" s="238">
        <v>0</v>
      </c>
      <c r="AO84" s="238">
        <v>1.0306</v>
      </c>
      <c r="AP84" s="238">
        <v>8.4927769869999992</v>
      </c>
      <c r="AQ84" s="238">
        <v>3.6711053109999998</v>
      </c>
      <c r="AR84" s="238">
        <v>5.3936015199999998</v>
      </c>
      <c r="AS84" s="238">
        <v>10.019183873999999</v>
      </c>
      <c r="AT84" s="238">
        <v>10.502248916999999</v>
      </c>
      <c r="AU84" s="238">
        <v>6.4801752773399999</v>
      </c>
      <c r="AV84" s="238">
        <v>3.6053560044499999</v>
      </c>
      <c r="AW84" s="238">
        <v>17.719119377729999</v>
      </c>
      <c r="AX84" s="238">
        <v>8.2734206639999996</v>
      </c>
      <c r="AY84" s="238">
        <v>15.17082292099</v>
      </c>
      <c r="AZ84" s="238">
        <v>6.0777596866999994</v>
      </c>
      <c r="BA84" s="238">
        <v>8.9955194036700004</v>
      </c>
      <c r="BB84" s="238">
        <v>11.15973636328</v>
      </c>
      <c r="BC84" s="238">
        <v>21.60258390229</v>
      </c>
      <c r="BD84" s="238">
        <v>6.5971787217099997</v>
      </c>
      <c r="BE84" s="238">
        <v>5.8298532755200005</v>
      </c>
      <c r="BF84" s="238">
        <v>8.8585141457700001</v>
      </c>
      <c r="BG84" s="238">
        <v>4.6856630624300006</v>
      </c>
      <c r="BH84" s="238">
        <v>12.71750941941</v>
      </c>
      <c r="BI84" s="238">
        <v>26.135126905500002</v>
      </c>
      <c r="BJ84" s="238">
        <v>11.218666321719999</v>
      </c>
      <c r="BK84" s="238">
        <v>5.07885832866</v>
      </c>
      <c r="BL84" s="238">
        <v>10.255800000000001</v>
      </c>
      <c r="BM84" s="238">
        <v>15.383282588909999</v>
      </c>
      <c r="BN84" s="238">
        <v>12.12094417448</v>
      </c>
      <c r="BO84" s="238">
        <v>12.436283558620001</v>
      </c>
      <c r="BP84" s="238">
        <v>27.23291243593</v>
      </c>
      <c r="BQ84" s="238">
        <v>20.03098464772</v>
      </c>
      <c r="BR84" s="238">
        <v>13.479116274020001</v>
      </c>
      <c r="BS84" s="238">
        <v>26.553002501910001</v>
      </c>
      <c r="BT84" s="238">
        <v>13.399335891489999</v>
      </c>
      <c r="BU84" s="238">
        <v>18.150923810769999</v>
      </c>
      <c r="BV84" s="238">
        <v>7.7774987843299996</v>
      </c>
      <c r="BW84" s="238">
        <v>7.6097604370800003</v>
      </c>
      <c r="BX84" s="238">
        <v>29.942187482209999</v>
      </c>
      <c r="BY84" s="238">
        <v>12.713745367950001</v>
      </c>
      <c r="BZ84" s="238">
        <v>14.20051330185</v>
      </c>
      <c r="CA84" s="238">
        <v>17.001933322239999</v>
      </c>
      <c r="CB84" s="238">
        <v>12.11581055137</v>
      </c>
      <c r="CC84" s="238">
        <v>8.1040948189099993</v>
      </c>
      <c r="CD84" s="238">
        <v>14.13625042917</v>
      </c>
      <c r="CE84" s="238">
        <v>22.7527870686</v>
      </c>
      <c r="CF84" s="238">
        <v>16.992547911740001</v>
      </c>
      <c r="CG84" s="238">
        <v>26.237834549560002</v>
      </c>
      <c r="CH84" s="238">
        <v>8.9642445805599991</v>
      </c>
      <c r="CI84" s="238">
        <v>10.81492411368</v>
      </c>
      <c r="CJ84" s="238">
        <v>16.4908026656</v>
      </c>
      <c r="CK84" s="238">
        <v>33.186880209590001</v>
      </c>
      <c r="CL84" s="238">
        <v>16.709544354110001</v>
      </c>
      <c r="CM84" s="238">
        <v>21.425670132049998</v>
      </c>
      <c r="CN84" s="238">
        <v>11.591177664370001</v>
      </c>
      <c r="CO84" s="238">
        <v>14.692453942720002</v>
      </c>
      <c r="CP84" s="238">
        <v>14.875824790520001</v>
      </c>
      <c r="CQ84" s="238">
        <v>13.63636689444</v>
      </c>
      <c r="CR84" s="238">
        <v>11.17283433992</v>
      </c>
      <c r="CS84" s="238">
        <v>25.173980068029998</v>
      </c>
      <c r="CT84" s="238">
        <v>5.22328935115</v>
      </c>
      <c r="CU84" s="238">
        <v>3.7984146884399999</v>
      </c>
      <c r="CV84" s="238">
        <v>19.577909812970002</v>
      </c>
      <c r="CW84" s="238">
        <v>8.9375235649900002</v>
      </c>
      <c r="CX84" s="238">
        <v>18.693861640559998</v>
      </c>
      <c r="CY84" s="238">
        <v>9.0145990347099989</v>
      </c>
      <c r="CZ84" s="238">
        <v>11.41786362829</v>
      </c>
      <c r="DA84" s="238">
        <v>23.059828670760002</v>
      </c>
      <c r="DB84" s="238">
        <v>9.9903212329799995</v>
      </c>
      <c r="DC84" s="238">
        <v>8.39962247347</v>
      </c>
      <c r="DD84" s="238">
        <v>8.327350277059999</v>
      </c>
      <c r="DE84" s="238">
        <v>23.959964214809997</v>
      </c>
      <c r="DF84" s="238">
        <v>11.70844992</v>
      </c>
      <c r="DG84" s="238">
        <v>2.5958365953800002</v>
      </c>
      <c r="DH84" s="238">
        <v>5.14309344619</v>
      </c>
      <c r="DI84" s="238">
        <v>6.5910587109200005</v>
      </c>
      <c r="DJ84" s="238">
        <v>12.702979948549999</v>
      </c>
      <c r="DK84" s="238">
        <v>8.5875185604999995</v>
      </c>
      <c r="DL84" s="238">
        <v>15.32643715042</v>
      </c>
      <c r="DM84" s="238">
        <v>8.9273052770000003</v>
      </c>
      <c r="DN84" s="238">
        <v>18.5258042484</v>
      </c>
      <c r="DO84" s="238">
        <v>9.4029217479799989</v>
      </c>
      <c r="DP84" s="238">
        <v>16.435037991319998</v>
      </c>
      <c r="DQ84" s="238">
        <v>31.530705336859995</v>
      </c>
      <c r="DR84" s="238">
        <v>6.4793246635799999</v>
      </c>
      <c r="DS84" s="238">
        <v>7.9749833611000005</v>
      </c>
      <c r="DT84" s="238">
        <v>8.3153910079200006</v>
      </c>
      <c r="DU84" s="238">
        <v>8.2275274894300008</v>
      </c>
      <c r="DV84" s="247">
        <v>10.47067099184</v>
      </c>
      <c r="DW84" s="248">
        <v>14.64439750016</v>
      </c>
      <c r="DX84" s="248">
        <v>31.393658905839999</v>
      </c>
      <c r="DY84" s="248">
        <v>20.445749558220001</v>
      </c>
      <c r="DZ84" s="248">
        <v>18.392551572129999</v>
      </c>
      <c r="EA84" s="250">
        <v>18.295686694419999</v>
      </c>
      <c r="EB84" s="250">
        <v>17.411896869660001</v>
      </c>
      <c r="EC84" s="250">
        <v>32.570007380530001</v>
      </c>
      <c r="ED84" s="250">
        <v>24.885625722879997</v>
      </c>
      <c r="EE84" s="250">
        <v>9.7512643436500017</v>
      </c>
      <c r="EF84" s="250">
        <v>33.108817541180002</v>
      </c>
      <c r="EG84" s="250">
        <v>16.339871196253601</v>
      </c>
      <c r="EH84" s="250">
        <v>55.781556414820002</v>
      </c>
      <c r="EI84" s="250">
        <v>27.435987948930002</v>
      </c>
      <c r="EJ84" s="250">
        <v>27.272379552419999</v>
      </c>
      <c r="EK84" s="250">
        <v>35.983992701510005</v>
      </c>
      <c r="EL84" s="250">
        <v>13.4481558591</v>
      </c>
      <c r="EM84" s="250">
        <v>17.149181859229998</v>
      </c>
      <c r="EN84" s="250">
        <v>20.809011789809997</v>
      </c>
      <c r="EO84" s="250">
        <v>35.591163847760001</v>
      </c>
      <c r="EP84" s="250">
        <v>16.119481234830001</v>
      </c>
      <c r="EQ84" s="250">
        <v>13.524026835000001</v>
      </c>
      <c r="ER84" s="250">
        <v>15.705765491579999</v>
      </c>
      <c r="ES84" s="250">
        <v>30.593161427880002</v>
      </c>
      <c r="ET84" s="250">
        <v>45.496108976520006</v>
      </c>
      <c r="EU84" s="250">
        <v>37.6662177161</v>
      </c>
      <c r="EV84" s="250">
        <v>17.975964532190002</v>
      </c>
      <c r="EW84" s="250">
        <v>34.039023846299997</v>
      </c>
      <c r="EX84" s="250">
        <v>30.84204271159</v>
      </c>
      <c r="EY84" s="250">
        <v>41.040879890500001</v>
      </c>
      <c r="EZ84" s="250">
        <v>20.277035198849997</v>
      </c>
      <c r="FA84" s="250">
        <v>37.738616309979996</v>
      </c>
      <c r="FB84" s="250">
        <v>0</v>
      </c>
      <c r="FC84" s="250">
        <v>0</v>
      </c>
      <c r="FD84" s="250">
        <v>0</v>
      </c>
      <c r="FE84" s="250">
        <v>0</v>
      </c>
      <c r="FF84" s="250">
        <v>0</v>
      </c>
      <c r="FG84" s="250">
        <v>0</v>
      </c>
      <c r="FH84" s="250">
        <v>0</v>
      </c>
      <c r="FI84" s="250">
        <v>0</v>
      </c>
      <c r="FJ84" s="250">
        <v>0</v>
      </c>
      <c r="FK84" s="250">
        <v>0</v>
      </c>
      <c r="FL84" s="250">
        <v>0</v>
      </c>
      <c r="FM84" s="250">
        <v>0</v>
      </c>
      <c r="FN84" s="250">
        <v>0</v>
      </c>
      <c r="FO84" s="250">
        <v>0</v>
      </c>
      <c r="FP84" s="250">
        <v>0</v>
      </c>
      <c r="FQ84" s="250">
        <v>0</v>
      </c>
      <c r="FR84" s="250">
        <v>0</v>
      </c>
      <c r="FS84" s="250">
        <v>0</v>
      </c>
      <c r="FT84" s="250">
        <v>0</v>
      </c>
      <c r="FU84" s="250">
        <v>0</v>
      </c>
      <c r="FV84" s="250">
        <v>0</v>
      </c>
      <c r="FW84" s="250">
        <v>0</v>
      </c>
      <c r="FX84" s="250">
        <v>0</v>
      </c>
      <c r="FY84" s="250">
        <v>0</v>
      </c>
      <c r="FZ84" s="250">
        <v>0</v>
      </c>
      <c r="GA84" s="250">
        <v>0</v>
      </c>
      <c r="GB84" s="250">
        <v>0</v>
      </c>
      <c r="GC84" s="250">
        <v>0</v>
      </c>
      <c r="GD84" s="250">
        <v>0</v>
      </c>
      <c r="GE84" s="250">
        <v>0</v>
      </c>
      <c r="GF84" s="250">
        <v>0</v>
      </c>
      <c r="GG84" s="250">
        <v>0</v>
      </c>
      <c r="GH84" s="250">
        <v>0</v>
      </c>
      <c r="GI84" s="250">
        <v>0</v>
      </c>
      <c r="GJ84" s="250">
        <v>0</v>
      </c>
      <c r="GK84" s="250">
        <v>0</v>
      </c>
      <c r="GL84" s="250">
        <v>0</v>
      </c>
      <c r="GM84" s="250">
        <v>0</v>
      </c>
      <c r="GN84" s="250">
        <v>0</v>
      </c>
      <c r="GO84" s="250">
        <v>0</v>
      </c>
      <c r="GP84" s="250">
        <v>0</v>
      </c>
      <c r="GQ84" s="250">
        <v>0</v>
      </c>
      <c r="GR84" s="250">
        <v>0</v>
      </c>
      <c r="GS84" s="250">
        <v>0</v>
      </c>
      <c r="GT84" s="250">
        <v>0</v>
      </c>
      <c r="GU84" s="250">
        <v>0</v>
      </c>
      <c r="GV84" s="250">
        <v>0</v>
      </c>
      <c r="GW84" s="250">
        <v>0</v>
      </c>
      <c r="GX84" s="250">
        <v>0</v>
      </c>
      <c r="GY84" s="250">
        <v>0</v>
      </c>
    </row>
    <row r="85" spans="1:207">
      <c r="A85" s="240" t="s">
        <v>346</v>
      </c>
      <c r="FN85" s="361"/>
      <c r="FQ85" s="361"/>
      <c r="FT85" s="361"/>
    </row>
    <row r="86" spans="1:207">
      <c r="A86" s="240"/>
    </row>
    <row r="88" spans="1:207" ht="15.5">
      <c r="A88" s="411" t="s">
        <v>347</v>
      </c>
    </row>
    <row r="89" spans="1:207" ht="13">
      <c r="A89" s="307" t="s">
        <v>423</v>
      </c>
      <c r="B89" s="225">
        <v>39083</v>
      </c>
      <c r="C89" s="225">
        <v>39114</v>
      </c>
      <c r="D89" s="225">
        <v>39142</v>
      </c>
      <c r="E89" s="225">
        <v>39173</v>
      </c>
      <c r="F89" s="225">
        <v>39203</v>
      </c>
      <c r="G89" s="225">
        <v>39234</v>
      </c>
      <c r="H89" s="225">
        <v>39264</v>
      </c>
      <c r="I89" s="225">
        <v>39295</v>
      </c>
      <c r="J89" s="225">
        <v>39326</v>
      </c>
      <c r="K89" s="225">
        <v>39356</v>
      </c>
      <c r="L89" s="225">
        <v>39387</v>
      </c>
      <c r="M89" s="225">
        <v>39417</v>
      </c>
      <c r="N89" s="225">
        <v>39448</v>
      </c>
      <c r="O89" s="225">
        <v>39479</v>
      </c>
      <c r="P89" s="225">
        <v>39508</v>
      </c>
      <c r="Q89" s="225">
        <v>39539</v>
      </c>
      <c r="R89" s="225">
        <v>39569</v>
      </c>
      <c r="S89" s="225">
        <v>39600</v>
      </c>
      <c r="T89" s="225">
        <v>39630</v>
      </c>
      <c r="U89" s="225">
        <v>39661</v>
      </c>
      <c r="V89" s="225">
        <v>39692</v>
      </c>
      <c r="W89" s="225">
        <v>39722</v>
      </c>
      <c r="X89" s="225">
        <v>39753</v>
      </c>
      <c r="Y89" s="225">
        <v>39783</v>
      </c>
      <c r="Z89" s="225">
        <v>39814</v>
      </c>
      <c r="AA89" s="225">
        <v>39845</v>
      </c>
      <c r="AB89" s="225">
        <v>39873</v>
      </c>
      <c r="AC89" s="225">
        <v>39904</v>
      </c>
      <c r="AD89" s="225">
        <v>39934</v>
      </c>
      <c r="AE89" s="225">
        <v>39965</v>
      </c>
      <c r="AF89" s="225">
        <v>39995</v>
      </c>
      <c r="AG89" s="225">
        <v>40026</v>
      </c>
      <c r="AH89" s="225">
        <v>40057</v>
      </c>
      <c r="AI89" s="225">
        <v>40087</v>
      </c>
      <c r="AJ89" s="225">
        <v>40118</v>
      </c>
      <c r="AK89" s="225">
        <v>40148</v>
      </c>
      <c r="AL89" s="225">
        <v>40179</v>
      </c>
      <c r="AM89" s="225">
        <v>40210</v>
      </c>
      <c r="AN89" s="225">
        <v>40238</v>
      </c>
      <c r="AO89" s="225">
        <v>40269</v>
      </c>
      <c r="AP89" s="225">
        <v>40299</v>
      </c>
      <c r="AQ89" s="225">
        <v>40330</v>
      </c>
      <c r="AR89" s="225">
        <v>40360</v>
      </c>
      <c r="AS89" s="225">
        <v>40391</v>
      </c>
      <c r="AT89" s="225">
        <v>40422</v>
      </c>
      <c r="AU89" s="225">
        <v>40452</v>
      </c>
      <c r="AV89" s="225">
        <v>40483</v>
      </c>
      <c r="AW89" s="225">
        <v>40513</v>
      </c>
      <c r="AX89" s="225">
        <v>40544</v>
      </c>
      <c r="AY89" s="225">
        <v>40575</v>
      </c>
      <c r="AZ89" s="225">
        <v>40603</v>
      </c>
      <c r="BA89" s="225">
        <v>40634</v>
      </c>
      <c r="BB89" s="225">
        <v>40664</v>
      </c>
      <c r="BC89" s="225">
        <v>40695</v>
      </c>
      <c r="BD89" s="225">
        <v>40725</v>
      </c>
      <c r="BE89" s="225">
        <v>40756</v>
      </c>
      <c r="BF89" s="225">
        <v>40787</v>
      </c>
      <c r="BG89" s="225">
        <v>40817</v>
      </c>
      <c r="BH89" s="225">
        <v>40848</v>
      </c>
      <c r="BI89" s="225">
        <v>40878</v>
      </c>
      <c r="BJ89" s="225">
        <v>40909</v>
      </c>
      <c r="BK89" s="225">
        <v>40940</v>
      </c>
      <c r="BL89" s="225">
        <v>40969</v>
      </c>
      <c r="BM89" s="225">
        <v>41000</v>
      </c>
      <c r="BN89" s="225">
        <v>41030</v>
      </c>
      <c r="BO89" s="225">
        <v>41061</v>
      </c>
      <c r="BP89" s="225">
        <v>41091</v>
      </c>
      <c r="BQ89" s="225">
        <v>41122</v>
      </c>
      <c r="BR89" s="225">
        <v>41153</v>
      </c>
      <c r="BS89" s="225">
        <v>41183</v>
      </c>
      <c r="BT89" s="225">
        <v>41214</v>
      </c>
      <c r="BU89" s="225">
        <v>41244</v>
      </c>
      <c r="BV89" s="225">
        <v>41275</v>
      </c>
      <c r="BW89" s="225">
        <v>41306</v>
      </c>
      <c r="BX89" s="225">
        <v>41334</v>
      </c>
      <c r="BY89" s="225">
        <v>41365</v>
      </c>
      <c r="BZ89" s="225">
        <v>41395</v>
      </c>
      <c r="CA89" s="225">
        <v>41426</v>
      </c>
      <c r="CB89" s="225">
        <v>41456</v>
      </c>
      <c r="CC89" s="225">
        <v>41487</v>
      </c>
      <c r="CD89" s="225">
        <v>41518</v>
      </c>
      <c r="CE89" s="225">
        <v>41548</v>
      </c>
      <c r="CF89" s="225">
        <v>41579</v>
      </c>
      <c r="CG89" s="225">
        <v>41609</v>
      </c>
      <c r="CH89" s="225">
        <v>41640</v>
      </c>
      <c r="CI89" s="225">
        <v>41671</v>
      </c>
      <c r="CJ89" s="225">
        <v>41699</v>
      </c>
      <c r="CK89" s="225">
        <v>41730</v>
      </c>
      <c r="CL89" s="225">
        <v>41760</v>
      </c>
      <c r="CM89" s="225">
        <v>41791</v>
      </c>
      <c r="CN89" s="225">
        <v>41821</v>
      </c>
      <c r="CO89" s="225">
        <v>41852</v>
      </c>
      <c r="CP89" s="225">
        <v>41883</v>
      </c>
      <c r="CQ89" s="225">
        <v>41913</v>
      </c>
      <c r="CR89" s="225">
        <v>41944</v>
      </c>
      <c r="CS89" s="225">
        <v>41974</v>
      </c>
      <c r="CT89" s="225">
        <v>42005</v>
      </c>
      <c r="CU89" s="225">
        <v>42036</v>
      </c>
      <c r="CV89" s="225">
        <v>42064</v>
      </c>
      <c r="CW89" s="225">
        <v>42095</v>
      </c>
      <c r="CX89" s="225">
        <v>42125</v>
      </c>
      <c r="CY89" s="225">
        <v>42156</v>
      </c>
      <c r="CZ89" s="225">
        <v>42186</v>
      </c>
      <c r="DA89" s="225">
        <v>42217</v>
      </c>
      <c r="DB89" s="225">
        <v>42248</v>
      </c>
      <c r="DC89" s="225">
        <v>42278</v>
      </c>
      <c r="DD89" s="225">
        <v>42309</v>
      </c>
      <c r="DE89" s="225">
        <v>42339</v>
      </c>
      <c r="DF89" s="225">
        <v>42370</v>
      </c>
      <c r="DG89" s="225">
        <v>42401</v>
      </c>
      <c r="DH89" s="225">
        <v>42430</v>
      </c>
      <c r="DI89" s="225">
        <v>42461</v>
      </c>
      <c r="DJ89" s="225">
        <v>42491</v>
      </c>
      <c r="DK89" s="225">
        <v>42522</v>
      </c>
      <c r="DL89" s="225">
        <v>42552</v>
      </c>
      <c r="DM89" s="225">
        <v>42583</v>
      </c>
      <c r="DN89" s="225">
        <v>42614</v>
      </c>
      <c r="DO89" s="225">
        <v>42644</v>
      </c>
      <c r="DP89" s="225">
        <v>42675</v>
      </c>
      <c r="DQ89" s="225">
        <v>42705</v>
      </c>
      <c r="DR89" s="225">
        <v>42736</v>
      </c>
      <c r="DS89" s="225">
        <v>42767</v>
      </c>
      <c r="DT89" s="225">
        <v>42795</v>
      </c>
      <c r="DU89" s="225">
        <v>42826</v>
      </c>
      <c r="DV89" s="225">
        <v>42856</v>
      </c>
      <c r="DW89" s="225">
        <v>42887</v>
      </c>
      <c r="DX89" s="225">
        <v>42917</v>
      </c>
      <c r="DY89" s="225">
        <v>42948</v>
      </c>
      <c r="DZ89" s="225">
        <v>42979</v>
      </c>
      <c r="EA89" s="225">
        <v>43009</v>
      </c>
      <c r="EB89" s="225">
        <v>43040</v>
      </c>
      <c r="EC89" s="225">
        <v>43070</v>
      </c>
      <c r="ED89" s="225">
        <v>43101</v>
      </c>
      <c r="EE89" s="225">
        <v>43132</v>
      </c>
      <c r="EF89" s="225">
        <v>43160</v>
      </c>
      <c r="EG89" s="225">
        <v>43191</v>
      </c>
      <c r="EH89" s="225">
        <v>43221</v>
      </c>
      <c r="EI89" s="225">
        <v>43252</v>
      </c>
      <c r="EJ89" s="225">
        <v>43282</v>
      </c>
      <c r="EK89" s="225">
        <v>43313</v>
      </c>
      <c r="EL89" s="225">
        <v>43344</v>
      </c>
      <c r="EM89" s="225">
        <v>43374</v>
      </c>
      <c r="EN89" s="225">
        <v>43405</v>
      </c>
      <c r="EO89" s="225">
        <v>43435</v>
      </c>
      <c r="EP89" s="225">
        <v>43466</v>
      </c>
      <c r="EQ89" s="225">
        <v>43497</v>
      </c>
      <c r="ER89" s="225">
        <v>43525</v>
      </c>
      <c r="ES89" s="225">
        <v>43556</v>
      </c>
      <c r="ET89" s="225">
        <v>43586</v>
      </c>
      <c r="EU89" s="225">
        <v>43617</v>
      </c>
      <c r="EV89" s="225">
        <v>43647</v>
      </c>
      <c r="EW89" s="225">
        <v>43678</v>
      </c>
      <c r="EX89" s="225">
        <v>43709</v>
      </c>
      <c r="EY89" s="225">
        <v>43739</v>
      </c>
      <c r="EZ89" s="225">
        <v>43770</v>
      </c>
      <c r="FA89" s="225">
        <v>43800</v>
      </c>
      <c r="FB89" s="225">
        <v>43831</v>
      </c>
      <c r="FC89" s="225">
        <v>43862</v>
      </c>
      <c r="FD89" s="225">
        <v>43891</v>
      </c>
      <c r="FE89" s="225">
        <v>43922</v>
      </c>
      <c r="FF89" s="225">
        <v>43952</v>
      </c>
      <c r="FG89" s="225">
        <v>43983</v>
      </c>
      <c r="FH89" s="225">
        <v>44013</v>
      </c>
      <c r="FI89" s="225">
        <v>44044</v>
      </c>
      <c r="FJ89" s="225">
        <v>44075</v>
      </c>
      <c r="FK89" s="225">
        <v>44105</v>
      </c>
      <c r="FL89" s="225">
        <v>44136</v>
      </c>
      <c r="FM89" s="225">
        <v>44166</v>
      </c>
      <c r="FN89" s="225">
        <v>44197</v>
      </c>
      <c r="FO89" s="225">
        <v>44228</v>
      </c>
      <c r="FP89" s="225">
        <v>44256</v>
      </c>
      <c r="FQ89" s="225">
        <v>44287</v>
      </c>
      <c r="FR89" s="225">
        <v>44317</v>
      </c>
      <c r="FS89" s="225">
        <v>44348</v>
      </c>
      <c r="FT89" s="225">
        <v>44378</v>
      </c>
      <c r="FU89" s="225">
        <v>44409</v>
      </c>
      <c r="FV89" s="225">
        <v>44440</v>
      </c>
      <c r="FW89" s="225">
        <v>44470</v>
      </c>
      <c r="FX89" s="225">
        <v>44501</v>
      </c>
      <c r="FY89" s="225">
        <v>44531</v>
      </c>
      <c r="FZ89" s="225">
        <v>44562</v>
      </c>
      <c r="GA89" s="225">
        <v>44593</v>
      </c>
      <c r="GB89" s="225">
        <v>44621</v>
      </c>
      <c r="GC89" s="225">
        <v>44652</v>
      </c>
      <c r="GD89" s="225">
        <v>44682</v>
      </c>
      <c r="GE89" s="225">
        <v>44713</v>
      </c>
      <c r="GF89" s="225">
        <v>44743</v>
      </c>
      <c r="GG89" s="225">
        <v>44774</v>
      </c>
      <c r="GH89" s="225">
        <v>44805</v>
      </c>
      <c r="GI89" s="225">
        <v>44835</v>
      </c>
      <c r="GJ89" s="225">
        <v>44866</v>
      </c>
      <c r="GK89" s="225">
        <v>44896</v>
      </c>
      <c r="GL89" s="225">
        <v>44927</v>
      </c>
      <c r="GM89" s="225">
        <v>44958</v>
      </c>
      <c r="GN89" s="225">
        <v>44986</v>
      </c>
      <c r="GO89" s="225">
        <f t="shared" ref="GO89:GY89" si="9">GO$11</f>
        <v>45017</v>
      </c>
      <c r="GP89" s="225">
        <f t="shared" si="9"/>
        <v>45047</v>
      </c>
      <c r="GQ89" s="225">
        <f t="shared" si="9"/>
        <v>45078</v>
      </c>
      <c r="GR89" s="225">
        <f t="shared" si="9"/>
        <v>45108</v>
      </c>
      <c r="GS89" s="225">
        <f t="shared" si="9"/>
        <v>45139</v>
      </c>
      <c r="GT89" s="225">
        <f t="shared" si="9"/>
        <v>45170</v>
      </c>
      <c r="GU89" s="225">
        <f t="shared" si="9"/>
        <v>45200</v>
      </c>
      <c r="GV89" s="225">
        <f t="shared" si="9"/>
        <v>45231</v>
      </c>
      <c r="GW89" s="225">
        <f t="shared" si="9"/>
        <v>45261</v>
      </c>
      <c r="GX89" s="225">
        <f t="shared" si="9"/>
        <v>45292</v>
      </c>
      <c r="GY89" s="225">
        <f t="shared" si="9"/>
        <v>45323</v>
      </c>
    </row>
    <row r="90" spans="1:207" ht="13">
      <c r="A90" s="101" t="s">
        <v>348</v>
      </c>
      <c r="B90" s="334">
        <v>360.02073241099998</v>
      </c>
      <c r="C90" s="335">
        <v>372.71828555399998</v>
      </c>
      <c r="D90" s="335">
        <v>376.80643529600002</v>
      </c>
      <c r="E90" s="335">
        <v>384.55496855500002</v>
      </c>
      <c r="F90" s="335">
        <v>396.029561855</v>
      </c>
      <c r="G90" s="335">
        <v>405.91110259200002</v>
      </c>
      <c r="H90" s="335">
        <v>414.256906281</v>
      </c>
      <c r="I90" s="335">
        <v>409.86960704900002</v>
      </c>
      <c r="J90" s="335">
        <v>413.46397086399998</v>
      </c>
      <c r="K90" s="335">
        <v>421.64386965599999</v>
      </c>
      <c r="L90" s="335">
        <v>424.62157470400001</v>
      </c>
      <c r="M90" s="335">
        <v>432.46859032899999</v>
      </c>
      <c r="N90" s="335">
        <v>434.60128848599999</v>
      </c>
      <c r="O90" s="335">
        <v>442.50605744199999</v>
      </c>
      <c r="P90" s="335">
        <v>435.82601412000002</v>
      </c>
      <c r="Q90" s="335">
        <v>433.73865075999998</v>
      </c>
      <c r="R90" s="335">
        <v>440.336090324</v>
      </c>
      <c r="S90" s="335">
        <v>441.67688907600001</v>
      </c>
      <c r="T90" s="335">
        <v>439.37431388900001</v>
      </c>
      <c r="U90" s="335">
        <v>435.72516106099999</v>
      </c>
      <c r="V90" s="335">
        <v>440.71306812400002</v>
      </c>
      <c r="W90" s="335">
        <v>424.01878748600001</v>
      </c>
      <c r="X90" s="335">
        <v>432.64877534599998</v>
      </c>
      <c r="Y90" s="335">
        <v>435.154244925</v>
      </c>
      <c r="Z90" s="335">
        <v>439.77086668070996</v>
      </c>
      <c r="AA90" s="335">
        <v>491.66173324817998</v>
      </c>
      <c r="AB90" s="335">
        <v>445.33061286221999</v>
      </c>
      <c r="AC90" s="335">
        <v>450.1838147478</v>
      </c>
      <c r="AD90" s="335">
        <v>510.51428833936006</v>
      </c>
      <c r="AE90" s="335">
        <v>533.89832053885004</v>
      </c>
      <c r="AF90" s="335">
        <v>537.21111202021007</v>
      </c>
      <c r="AG90" s="335">
        <v>550.64760223077008</v>
      </c>
      <c r="AH90" s="335">
        <v>559.50500506803098</v>
      </c>
      <c r="AI90" s="335">
        <v>570.38615140277102</v>
      </c>
      <c r="AJ90" s="335">
        <v>692.86316755310099</v>
      </c>
      <c r="AK90" s="335">
        <v>640.05879346363906</v>
      </c>
      <c r="AL90" s="335">
        <v>644.21456360565003</v>
      </c>
      <c r="AM90" s="335">
        <v>646.19875882928102</v>
      </c>
      <c r="AN90" s="335">
        <v>672.12530849662903</v>
      </c>
      <c r="AO90" s="335">
        <v>677.515719531949</v>
      </c>
      <c r="AP90" s="335">
        <v>739.12102286899903</v>
      </c>
      <c r="AQ90" s="335">
        <v>707.59550837082895</v>
      </c>
      <c r="AR90" s="335">
        <v>698.04378601896894</v>
      </c>
      <c r="AS90" s="335">
        <v>706.84363190358999</v>
      </c>
      <c r="AT90" s="335">
        <v>719.0885742846591</v>
      </c>
      <c r="AU90" s="335">
        <v>726.62684890072103</v>
      </c>
      <c r="AV90" s="335">
        <v>746.08244084675209</v>
      </c>
      <c r="AW90" s="335">
        <v>759.6</v>
      </c>
      <c r="AX90" s="335">
        <v>772.39666989630996</v>
      </c>
      <c r="AY90" s="335">
        <v>782.58639099331003</v>
      </c>
      <c r="AZ90" s="335">
        <v>792.74280464716992</v>
      </c>
      <c r="BA90" s="335">
        <v>843.01841917174102</v>
      </c>
      <c r="BB90" s="335">
        <v>868.15489208095994</v>
      </c>
      <c r="BC90" s="335">
        <v>875.86607706610096</v>
      </c>
      <c r="BD90" s="335">
        <v>829.236409491671</v>
      </c>
      <c r="BE90" s="335">
        <v>839.67222040010995</v>
      </c>
      <c r="BF90" s="335">
        <v>851.99855330206992</v>
      </c>
      <c r="BG90" s="335">
        <v>877.569059004162</v>
      </c>
      <c r="BH90" s="335">
        <v>899.03709291598</v>
      </c>
      <c r="BI90" s="335">
        <v>915.21055555746898</v>
      </c>
      <c r="BJ90" s="335">
        <v>931.92701095538985</v>
      </c>
      <c r="BK90" s="335">
        <v>974.37230474843102</v>
      </c>
      <c r="BL90" s="335">
        <v>1009.2489962868989</v>
      </c>
      <c r="BM90" s="335">
        <v>1023.3702286065227</v>
      </c>
      <c r="BN90" s="335">
        <v>1041.3704883820119</v>
      </c>
      <c r="BO90" s="335">
        <v>1052.5849693187342</v>
      </c>
      <c r="BP90" s="335">
        <v>1073.3023015894139</v>
      </c>
      <c r="BQ90" s="335">
        <v>1088.0945314886033</v>
      </c>
      <c r="BR90" s="335">
        <v>1067.9514917732433</v>
      </c>
      <c r="BS90" s="335">
        <v>1068.3829751868175</v>
      </c>
      <c r="BT90" s="335">
        <v>1083.4693853659885</v>
      </c>
      <c r="BU90" s="335">
        <v>1104.0130355691724</v>
      </c>
      <c r="BV90" s="335">
        <v>1123.4343225782122</v>
      </c>
      <c r="BW90" s="335">
        <v>1135.9602929625137</v>
      </c>
      <c r="BX90" s="335">
        <v>1150.5125851809294</v>
      </c>
      <c r="BY90" s="335">
        <v>1162.0403516333502</v>
      </c>
      <c r="BZ90" s="335">
        <v>1180.5331396388663</v>
      </c>
      <c r="CA90" s="335">
        <v>1171.4002879409131</v>
      </c>
      <c r="CB90" s="335">
        <v>1184.3777029497569</v>
      </c>
      <c r="CC90" s="335">
        <v>1193.7770634026901</v>
      </c>
      <c r="CD90" s="335">
        <v>1207.2559051773571</v>
      </c>
      <c r="CE90" s="335">
        <v>1211.9026574374986</v>
      </c>
      <c r="CF90" s="335">
        <v>1216.3124177031045</v>
      </c>
      <c r="CG90" s="335">
        <v>1216.9383785262587</v>
      </c>
      <c r="CH90" s="335">
        <v>1231.2120835517894</v>
      </c>
      <c r="CI90" s="335">
        <v>1220.1420430830001</v>
      </c>
      <c r="CJ90" s="335">
        <v>1222.0916234437952</v>
      </c>
      <c r="CK90" s="335">
        <v>1242.020957075134</v>
      </c>
      <c r="CL90" s="335">
        <v>1259.3579872421669</v>
      </c>
      <c r="CM90" s="335">
        <v>1289.2842440614943</v>
      </c>
      <c r="CN90" s="335">
        <v>1305.7013595243623</v>
      </c>
      <c r="CO90" s="335">
        <v>1332.9616140814007</v>
      </c>
      <c r="CP90" s="335">
        <v>1357.7098737155413</v>
      </c>
      <c r="CQ90" s="335">
        <v>1364.8710683015702</v>
      </c>
      <c r="CR90" s="335">
        <v>1374.8768972081855</v>
      </c>
      <c r="CS90" s="335">
        <v>1393.7140577685095</v>
      </c>
      <c r="CT90" s="335">
        <v>1406.2485804334758</v>
      </c>
      <c r="CU90" s="335">
        <v>1408.3244730196343</v>
      </c>
      <c r="CV90" s="335">
        <v>1439.6052597640612</v>
      </c>
      <c r="CW90" s="335">
        <v>1454.853046875714</v>
      </c>
      <c r="CX90" s="335">
        <v>1463.3328205856255</v>
      </c>
      <c r="CY90" s="335">
        <v>1490.3152645280782</v>
      </c>
      <c r="CZ90" s="335">
        <v>1520.8361136355829</v>
      </c>
      <c r="DA90" s="335">
        <v>1528.4005975916982</v>
      </c>
      <c r="DB90" s="335">
        <v>1541.0706588785974</v>
      </c>
      <c r="DC90" s="335">
        <v>1571.8504125726413</v>
      </c>
      <c r="DD90" s="335">
        <v>1581.4817543519282</v>
      </c>
      <c r="DE90" s="335">
        <v>1597.4278425874338</v>
      </c>
      <c r="DF90" s="335">
        <v>1608.1099221842971</v>
      </c>
      <c r="DG90" s="335">
        <v>1622.937865746522</v>
      </c>
      <c r="DH90" s="335">
        <v>1663.1253932090101</v>
      </c>
      <c r="DI90" s="335">
        <v>1704.1089551428222</v>
      </c>
      <c r="DJ90" s="335">
        <v>1732.3189271624135</v>
      </c>
      <c r="DK90" s="335">
        <v>1755.4760011052706</v>
      </c>
      <c r="DL90" s="335">
        <v>1791.2266291191277</v>
      </c>
      <c r="DM90" s="335">
        <v>1817.4250259740884</v>
      </c>
      <c r="DN90" s="335">
        <v>1876.5305434578847</v>
      </c>
      <c r="DO90" s="335">
        <v>1924.6736615767356</v>
      </c>
      <c r="DP90" s="335">
        <v>1927.4023522307739</v>
      </c>
      <c r="DQ90" s="335">
        <v>1960.01519085366</v>
      </c>
      <c r="DR90" s="335">
        <v>1998.5522872760987</v>
      </c>
      <c r="DS90" s="335">
        <v>2021.6123988103545</v>
      </c>
      <c r="DT90" s="335">
        <v>2037.6111898577014</v>
      </c>
      <c r="DU90" s="335">
        <v>2057.8497925403822</v>
      </c>
      <c r="DV90" s="335">
        <v>2058.3723056939139</v>
      </c>
      <c r="DW90" s="336">
        <v>2054.7692233066073</v>
      </c>
      <c r="DX90" s="336">
        <v>2088.3568218561968</v>
      </c>
      <c r="DY90" s="336">
        <v>2138.7892725726283</v>
      </c>
      <c r="DZ90" s="336">
        <v>2150.9689427626754</v>
      </c>
      <c r="EA90" s="337">
        <v>2166.4603312276827</v>
      </c>
      <c r="EB90" s="337">
        <v>2174.7358009811155</v>
      </c>
      <c r="EC90" s="337">
        <v>2196.7415895131958</v>
      </c>
      <c r="ED90" s="337">
        <v>2223.4054870425043</v>
      </c>
      <c r="EE90" s="337">
        <v>2230.2840817060851</v>
      </c>
      <c r="EF90" s="337">
        <v>2249.9842230595482</v>
      </c>
      <c r="EG90" s="337">
        <v>2277.5200062578224</v>
      </c>
      <c r="EH90" s="337">
        <v>2288.5317901565522</v>
      </c>
      <c r="EI90" s="337">
        <v>2273.9650081615005</v>
      </c>
      <c r="EJ90" s="337">
        <v>2280.7334520677041</v>
      </c>
      <c r="EK90" s="337">
        <v>2295.9079097887625</v>
      </c>
      <c r="EL90" s="337">
        <v>2309.989217469355</v>
      </c>
      <c r="EM90" s="337">
        <v>2343.5051861929019</v>
      </c>
      <c r="EN90" s="337">
        <v>2375.9687556910708</v>
      </c>
      <c r="EO90" s="337">
        <v>2401.1368936189697</v>
      </c>
      <c r="EP90" s="337">
        <v>2563.5471701712654</v>
      </c>
      <c r="EQ90" s="337">
        <v>2481.9769831564063</v>
      </c>
      <c r="ER90" s="337">
        <v>2496.0403579542326</v>
      </c>
      <c r="ES90" s="337">
        <v>2506.6880474368709</v>
      </c>
      <c r="ET90" s="337">
        <v>2547.7856051713857</v>
      </c>
      <c r="EU90" s="337">
        <v>2557.3918360737189</v>
      </c>
      <c r="EV90" s="337">
        <v>2579.735416577942</v>
      </c>
      <c r="EW90" s="337">
        <v>2615.468589583797</v>
      </c>
      <c r="EX90" s="337">
        <v>2650.4625396075817</v>
      </c>
      <c r="EY90" s="337">
        <v>2688.9339919216968</v>
      </c>
      <c r="EZ90" s="337">
        <v>2711.5607992377336</v>
      </c>
      <c r="FA90" s="337">
        <v>2738.3232038823999</v>
      </c>
      <c r="FB90" s="337">
        <v>2786.2206541325036</v>
      </c>
      <c r="FC90" s="337">
        <v>2826.6909370223934</v>
      </c>
      <c r="FD90" s="337">
        <v>2845.3649336629974</v>
      </c>
      <c r="FE90" s="337">
        <v>2841.2708241624641</v>
      </c>
      <c r="FF90" s="337">
        <v>2773.8908115420204</v>
      </c>
      <c r="FG90" s="337">
        <v>2803.0767279492616</v>
      </c>
      <c r="FH90" s="337">
        <v>2816.9516436305557</v>
      </c>
      <c r="FI90" s="337">
        <v>2891.2730697708507</v>
      </c>
      <c r="FJ90" s="337">
        <v>2895.9418513051328</v>
      </c>
      <c r="FK90" s="337">
        <v>2887.0634619426428</v>
      </c>
      <c r="FL90" s="337">
        <v>2918.7815594449671</v>
      </c>
      <c r="FM90" s="337">
        <v>2959.7986097291368</v>
      </c>
      <c r="FN90" s="337">
        <v>2993.613656265496</v>
      </c>
      <c r="FO90" s="337">
        <v>3009.8992171375362</v>
      </c>
      <c r="FP90" s="337">
        <v>3004.5586642166427</v>
      </c>
      <c r="FQ90" s="337">
        <v>3047.1492896369846</v>
      </c>
      <c r="FR90" s="337">
        <v>3090.4362600908921</v>
      </c>
      <c r="FS90" s="337">
        <v>3116.4592269957329</v>
      </c>
      <c r="FT90" s="337">
        <v>3135.2051295478987</v>
      </c>
      <c r="FU90" s="337">
        <v>3098.4514590547888</v>
      </c>
      <c r="FV90" s="337">
        <v>3071.7952647086004</v>
      </c>
      <c r="FW90" s="337">
        <v>3069.8037551143398</v>
      </c>
      <c r="FX90" s="337">
        <v>3054.9686071636038</v>
      </c>
      <c r="FY90" s="337">
        <v>3078.4146039700518</v>
      </c>
      <c r="FZ90" s="337">
        <v>3136.5864892725572</v>
      </c>
      <c r="GA90" s="337">
        <v>3214.8596646616079</v>
      </c>
      <c r="GB90" s="337">
        <v>3214.4783452302486</v>
      </c>
      <c r="GC90" s="337">
        <v>3207.2453110278561</v>
      </c>
      <c r="GD90" s="337">
        <v>3228.0442727236</v>
      </c>
      <c r="GE90" s="337">
        <v>3245.8</v>
      </c>
      <c r="GF90" s="337">
        <v>3292.8410967827499</v>
      </c>
      <c r="GG90" s="337">
        <v>3340.9863373573339</v>
      </c>
      <c r="GH90" s="337">
        <v>3466.4948850924625</v>
      </c>
      <c r="GI90" s="337">
        <v>3414.1151486762028</v>
      </c>
      <c r="GJ90" s="337">
        <v>3464.5998260333818</v>
      </c>
      <c r="GK90" s="337">
        <v>3578.643004136321</v>
      </c>
      <c r="GL90" s="337">
        <v>3466.1311343267976</v>
      </c>
      <c r="GM90" s="337">
        <v>3441.065021236092</v>
      </c>
      <c r="GN90" s="337">
        <v>3496.4885123190411</v>
      </c>
      <c r="GO90" s="337">
        <v>3580.7451224239999</v>
      </c>
      <c r="GP90" s="337">
        <v>3714.3392815044904</v>
      </c>
      <c r="GQ90" s="337">
        <v>3833.2</v>
      </c>
      <c r="GR90" s="337">
        <v>3828.9</v>
      </c>
      <c r="GS90" s="337">
        <v>3891.4</v>
      </c>
      <c r="GT90" s="337">
        <v>3938</v>
      </c>
      <c r="GU90" s="337">
        <v>3944.3</v>
      </c>
      <c r="GV90" s="337">
        <v>4166.6000000000004</v>
      </c>
      <c r="GW90" s="337">
        <v>4026.89</v>
      </c>
      <c r="GX90" s="337">
        <v>4078.25</v>
      </c>
      <c r="GY90" s="337">
        <v>4106</v>
      </c>
    </row>
    <row r="91" spans="1:207" ht="13">
      <c r="A91" s="240" t="s">
        <v>425</v>
      </c>
      <c r="B91" s="302"/>
      <c r="C91" s="302"/>
      <c r="D91" s="302"/>
      <c r="E91" s="302"/>
      <c r="F91" s="302"/>
      <c r="G91" s="302"/>
      <c r="H91" s="302"/>
      <c r="I91" s="302"/>
      <c r="J91" s="302"/>
      <c r="K91" s="302"/>
      <c r="L91" s="302"/>
      <c r="M91" s="302"/>
      <c r="N91" s="302"/>
      <c r="O91" s="302"/>
      <c r="P91" s="302"/>
      <c r="Q91" s="302"/>
      <c r="R91" s="302"/>
      <c r="S91" s="302"/>
      <c r="T91" s="302"/>
      <c r="U91" s="302"/>
      <c r="V91" s="302"/>
      <c r="W91" s="302"/>
      <c r="X91" s="302"/>
      <c r="Y91" s="302"/>
      <c r="Z91" s="302"/>
      <c r="AA91" s="302"/>
      <c r="AB91" s="302"/>
      <c r="AC91" s="302"/>
      <c r="AD91" s="302"/>
      <c r="AE91" s="302"/>
      <c r="AF91" s="302"/>
      <c r="AG91" s="302"/>
      <c r="AH91" s="302"/>
      <c r="AI91" s="302"/>
      <c r="AJ91" s="302"/>
      <c r="AK91" s="302"/>
      <c r="AL91" s="302"/>
      <c r="AM91" s="302"/>
      <c r="AN91" s="302"/>
      <c r="AO91" s="302"/>
      <c r="AP91" s="302"/>
      <c r="AQ91" s="302"/>
      <c r="AR91" s="302"/>
      <c r="AS91" s="302"/>
      <c r="AT91" s="302"/>
      <c r="AU91" s="302"/>
      <c r="AV91" s="302"/>
      <c r="AW91" s="302"/>
      <c r="AX91" s="302"/>
      <c r="AY91" s="302"/>
      <c r="AZ91" s="302"/>
      <c r="BA91" s="302"/>
      <c r="BB91" s="302"/>
      <c r="BC91" s="302"/>
      <c r="BD91" s="302"/>
      <c r="BE91" s="302"/>
      <c r="BF91" s="302"/>
      <c r="BG91" s="302"/>
      <c r="BH91" s="302"/>
      <c r="BI91" s="302"/>
      <c r="BJ91" s="302"/>
      <c r="BK91" s="302"/>
      <c r="BL91" s="302"/>
      <c r="BM91" s="302"/>
      <c r="BN91" s="302"/>
      <c r="BO91" s="302"/>
      <c r="BP91" s="302"/>
      <c r="BQ91" s="302"/>
      <c r="BR91" s="302"/>
      <c r="BS91" s="302"/>
      <c r="BT91" s="302"/>
      <c r="BU91" s="302"/>
      <c r="BV91" s="302"/>
      <c r="BW91" s="302"/>
      <c r="BX91" s="302"/>
      <c r="BY91" s="302"/>
      <c r="BZ91" s="302"/>
      <c r="CA91" s="302"/>
      <c r="CB91" s="302"/>
      <c r="CC91" s="302"/>
      <c r="CD91" s="302"/>
      <c r="CE91" s="302"/>
      <c r="CF91" s="302"/>
      <c r="CG91" s="302"/>
      <c r="CH91" s="302"/>
      <c r="CI91" s="302"/>
      <c r="CJ91" s="302"/>
      <c r="CK91" s="302"/>
      <c r="CL91" s="302"/>
      <c r="CM91" s="302"/>
      <c r="CN91" s="302"/>
      <c r="CO91" s="302"/>
      <c r="CP91" s="302"/>
      <c r="CQ91" s="302"/>
      <c r="CR91" s="302"/>
      <c r="CS91" s="302"/>
      <c r="CT91" s="302"/>
      <c r="CU91" s="302"/>
      <c r="CV91" s="302"/>
      <c r="CW91" s="302"/>
      <c r="CX91" s="302"/>
      <c r="CY91" s="302"/>
      <c r="CZ91" s="302"/>
      <c r="DA91" s="302"/>
      <c r="DB91" s="302"/>
      <c r="DC91" s="302"/>
      <c r="DD91" s="302"/>
      <c r="DE91" s="302"/>
      <c r="DF91" s="302"/>
      <c r="DG91" s="302"/>
      <c r="DH91" s="302"/>
      <c r="DI91" s="302"/>
      <c r="DJ91" s="302"/>
      <c r="DK91" s="302"/>
      <c r="DL91" s="302"/>
      <c r="DM91" s="302"/>
      <c r="DN91" s="302"/>
      <c r="DO91" s="302"/>
      <c r="DP91" s="302"/>
      <c r="DQ91" s="302"/>
      <c r="DR91" s="302"/>
      <c r="DS91" s="302"/>
      <c r="DT91" s="302"/>
      <c r="DU91" s="302"/>
      <c r="DV91" s="302"/>
      <c r="DW91" s="302"/>
      <c r="DX91" s="302"/>
      <c r="DY91" s="302"/>
      <c r="DZ91" s="302"/>
      <c r="EA91" s="303"/>
      <c r="EB91" s="303"/>
      <c r="EC91" s="303"/>
      <c r="ED91" s="303"/>
      <c r="EE91" s="303"/>
      <c r="EF91" s="303"/>
      <c r="EG91" s="303"/>
      <c r="EH91" s="303"/>
      <c r="EI91" s="303"/>
      <c r="EJ91" s="303"/>
      <c r="EK91" s="303"/>
      <c r="EL91" s="303"/>
      <c r="EM91" s="303"/>
      <c r="EN91" s="303"/>
      <c r="EO91" s="303"/>
      <c r="EP91" s="303"/>
      <c r="EQ91" s="303"/>
      <c r="ER91" s="303"/>
      <c r="ES91" s="303"/>
      <c r="ET91" s="303"/>
      <c r="FD91" s="361"/>
      <c r="FT91" s="361"/>
    </row>
    <row r="94" spans="1:207" ht="15.5">
      <c r="A94" s="411" t="s">
        <v>349</v>
      </c>
    </row>
    <row r="95" spans="1:207" ht="13">
      <c r="A95" s="307" t="s">
        <v>350</v>
      </c>
      <c r="B95" s="225">
        <v>39083</v>
      </c>
      <c r="C95" s="225">
        <v>39114</v>
      </c>
      <c r="D95" s="225">
        <v>39142</v>
      </c>
      <c r="E95" s="225">
        <v>39173</v>
      </c>
      <c r="F95" s="225">
        <v>39203</v>
      </c>
      <c r="G95" s="225">
        <v>39234</v>
      </c>
      <c r="H95" s="225">
        <v>39264</v>
      </c>
      <c r="I95" s="225">
        <v>39295</v>
      </c>
      <c r="J95" s="225">
        <v>39326</v>
      </c>
      <c r="K95" s="225">
        <v>39356</v>
      </c>
      <c r="L95" s="225">
        <v>39387</v>
      </c>
      <c r="M95" s="225">
        <v>39417</v>
      </c>
      <c r="N95" s="225">
        <v>39448</v>
      </c>
      <c r="O95" s="225">
        <v>39479</v>
      </c>
      <c r="P95" s="225">
        <v>39508</v>
      </c>
      <c r="Q95" s="225">
        <v>39539</v>
      </c>
      <c r="R95" s="225">
        <v>39569</v>
      </c>
      <c r="S95" s="225">
        <v>39600</v>
      </c>
      <c r="T95" s="225">
        <v>39630</v>
      </c>
      <c r="U95" s="225">
        <v>39661</v>
      </c>
      <c r="V95" s="225">
        <v>39692</v>
      </c>
      <c r="W95" s="225">
        <v>39722</v>
      </c>
      <c r="X95" s="225">
        <v>39753</v>
      </c>
      <c r="Y95" s="225">
        <v>39783</v>
      </c>
      <c r="Z95" s="225">
        <v>39814</v>
      </c>
      <c r="AA95" s="225">
        <v>39845</v>
      </c>
      <c r="AB95" s="225">
        <v>39873</v>
      </c>
      <c r="AC95" s="225">
        <v>39904</v>
      </c>
      <c r="AD95" s="225">
        <v>39934</v>
      </c>
      <c r="AE95" s="225">
        <v>39965</v>
      </c>
      <c r="AF95" s="225">
        <v>39995</v>
      </c>
      <c r="AG95" s="225">
        <v>40026</v>
      </c>
      <c r="AH95" s="225">
        <v>40057</v>
      </c>
      <c r="AI95" s="225">
        <v>40087</v>
      </c>
      <c r="AJ95" s="225">
        <v>40118</v>
      </c>
      <c r="AK95" s="225">
        <v>40148</v>
      </c>
      <c r="AL95" s="225">
        <v>40179</v>
      </c>
      <c r="AM95" s="225">
        <v>40210</v>
      </c>
      <c r="AN95" s="225">
        <v>40238</v>
      </c>
      <c r="AO95" s="225">
        <v>40269</v>
      </c>
      <c r="AP95" s="225">
        <v>40299</v>
      </c>
      <c r="AQ95" s="225">
        <v>40330</v>
      </c>
      <c r="AR95" s="225">
        <v>40360</v>
      </c>
      <c r="AS95" s="225">
        <v>40391</v>
      </c>
      <c r="AT95" s="225">
        <v>40422</v>
      </c>
      <c r="AU95" s="225">
        <v>40452</v>
      </c>
      <c r="AV95" s="225">
        <v>40483</v>
      </c>
      <c r="AW95" s="225">
        <v>40513</v>
      </c>
      <c r="AX95" s="225">
        <v>40544</v>
      </c>
      <c r="AY95" s="225">
        <v>40575</v>
      </c>
      <c r="AZ95" s="225">
        <v>40603</v>
      </c>
      <c r="BA95" s="225">
        <v>40634</v>
      </c>
      <c r="BB95" s="225">
        <v>40664</v>
      </c>
      <c r="BC95" s="225">
        <v>40695</v>
      </c>
      <c r="BD95" s="225">
        <v>40725</v>
      </c>
      <c r="BE95" s="225">
        <v>40756</v>
      </c>
      <c r="BF95" s="225">
        <v>40787</v>
      </c>
      <c r="BG95" s="225">
        <v>40817</v>
      </c>
      <c r="BH95" s="225">
        <v>40848</v>
      </c>
      <c r="BI95" s="225">
        <v>40878</v>
      </c>
      <c r="BJ95" s="225">
        <v>40909</v>
      </c>
      <c r="BK95" s="225">
        <v>40940</v>
      </c>
      <c r="BL95" s="225">
        <v>40969</v>
      </c>
      <c r="BM95" s="225">
        <v>41000</v>
      </c>
      <c r="BN95" s="225">
        <v>41030</v>
      </c>
      <c r="BO95" s="225">
        <v>41061</v>
      </c>
      <c r="BP95" s="225">
        <v>41091</v>
      </c>
      <c r="BQ95" s="225">
        <v>41122</v>
      </c>
      <c r="BR95" s="225">
        <v>41153</v>
      </c>
      <c r="BS95" s="225">
        <v>41183</v>
      </c>
      <c r="BT95" s="225">
        <v>41214</v>
      </c>
      <c r="BU95" s="225">
        <v>41244</v>
      </c>
      <c r="BV95" s="225">
        <v>41275</v>
      </c>
      <c r="BW95" s="225">
        <v>41306</v>
      </c>
      <c r="BX95" s="225">
        <v>41334</v>
      </c>
      <c r="BY95" s="225">
        <v>41365</v>
      </c>
      <c r="BZ95" s="225">
        <v>41395</v>
      </c>
      <c r="CA95" s="225">
        <v>41426</v>
      </c>
      <c r="CB95" s="225">
        <v>41456</v>
      </c>
      <c r="CC95" s="225">
        <v>41487</v>
      </c>
      <c r="CD95" s="225">
        <v>41518</v>
      </c>
      <c r="CE95" s="225">
        <v>41548</v>
      </c>
      <c r="CF95" s="225">
        <v>41579</v>
      </c>
      <c r="CG95" s="225">
        <v>41609</v>
      </c>
      <c r="CH95" s="225">
        <v>41640</v>
      </c>
      <c r="CI95" s="225">
        <v>41671</v>
      </c>
      <c r="CJ95" s="225">
        <v>41699</v>
      </c>
      <c r="CK95" s="225">
        <v>41730</v>
      </c>
      <c r="CL95" s="225">
        <v>41760</v>
      </c>
      <c r="CM95" s="225">
        <v>41791</v>
      </c>
      <c r="CN95" s="225">
        <v>41821</v>
      </c>
      <c r="CO95" s="225">
        <v>41852</v>
      </c>
      <c r="CP95" s="225">
        <v>41883</v>
      </c>
      <c r="CQ95" s="225">
        <v>41913</v>
      </c>
      <c r="CR95" s="225">
        <v>41944</v>
      </c>
      <c r="CS95" s="225">
        <v>41974</v>
      </c>
      <c r="CT95" s="225">
        <v>42005</v>
      </c>
      <c r="CU95" s="225">
        <v>42036</v>
      </c>
      <c r="CV95" s="225">
        <v>42064</v>
      </c>
      <c r="CW95" s="225">
        <v>42095</v>
      </c>
      <c r="CX95" s="225">
        <v>42125</v>
      </c>
      <c r="CY95" s="225">
        <v>42156</v>
      </c>
      <c r="CZ95" s="225">
        <v>42186</v>
      </c>
      <c r="DA95" s="225">
        <v>42217</v>
      </c>
      <c r="DB95" s="225">
        <v>42248</v>
      </c>
      <c r="DC95" s="225">
        <v>42278</v>
      </c>
      <c r="DD95" s="225">
        <v>42309</v>
      </c>
      <c r="DE95" s="225">
        <v>42339</v>
      </c>
      <c r="DF95" s="225">
        <v>42370</v>
      </c>
      <c r="DG95" s="225">
        <v>42401</v>
      </c>
      <c r="DH95" s="225">
        <v>42430</v>
      </c>
      <c r="DI95" s="225">
        <v>42461</v>
      </c>
      <c r="DJ95" s="225">
        <v>42491</v>
      </c>
      <c r="DK95" s="225">
        <v>42522</v>
      </c>
      <c r="DL95" s="225">
        <v>42552</v>
      </c>
      <c r="DM95" s="225">
        <v>42583</v>
      </c>
      <c r="DN95" s="225">
        <v>42614</v>
      </c>
      <c r="DO95" s="225">
        <v>42644</v>
      </c>
      <c r="DP95" s="225">
        <v>42675</v>
      </c>
      <c r="DQ95" s="225">
        <v>42705</v>
      </c>
      <c r="DR95" s="225">
        <v>42736</v>
      </c>
      <c r="DS95" s="225">
        <v>42767</v>
      </c>
      <c r="DT95" s="225">
        <v>42795</v>
      </c>
      <c r="DU95" s="225">
        <v>42826</v>
      </c>
      <c r="DV95" s="225">
        <v>42856</v>
      </c>
      <c r="DW95" s="225">
        <v>42887</v>
      </c>
      <c r="DX95" s="225">
        <v>42917</v>
      </c>
      <c r="DY95" s="225">
        <v>42948</v>
      </c>
      <c r="DZ95" s="225">
        <v>42979</v>
      </c>
      <c r="EA95" s="225">
        <v>43009</v>
      </c>
      <c r="EB95" s="225">
        <v>43040</v>
      </c>
      <c r="EC95" s="225">
        <v>43070</v>
      </c>
      <c r="ED95" s="225">
        <v>43101</v>
      </c>
      <c r="EE95" s="225">
        <v>43132</v>
      </c>
      <c r="EF95" s="225">
        <v>43160</v>
      </c>
      <c r="EG95" s="225">
        <v>43191</v>
      </c>
      <c r="EH95" s="225">
        <v>43221</v>
      </c>
      <c r="EI95" s="225">
        <v>43252</v>
      </c>
      <c r="EJ95" s="225">
        <v>43282</v>
      </c>
      <c r="EK95" s="225">
        <v>43313</v>
      </c>
      <c r="EL95" s="225">
        <v>43344</v>
      </c>
      <c r="EM95" s="225">
        <v>43374</v>
      </c>
      <c r="EN95" s="225">
        <v>43405</v>
      </c>
      <c r="EO95" s="225">
        <v>43435</v>
      </c>
      <c r="EP95" s="225">
        <v>43466</v>
      </c>
      <c r="EQ95" s="225">
        <v>43497</v>
      </c>
      <c r="ER95" s="225">
        <v>43525</v>
      </c>
      <c r="ES95" s="225">
        <v>43556</v>
      </c>
      <c r="ET95" s="225">
        <v>43586</v>
      </c>
      <c r="EU95" s="225">
        <v>43617</v>
      </c>
      <c r="EV95" s="225">
        <v>43647</v>
      </c>
      <c r="EW95" s="225">
        <v>43678</v>
      </c>
      <c r="EX95" s="225">
        <v>43709</v>
      </c>
      <c r="EY95" s="225">
        <v>43739</v>
      </c>
      <c r="EZ95" s="225">
        <v>43770</v>
      </c>
      <c r="FA95" s="225">
        <v>43800</v>
      </c>
      <c r="FB95" s="225">
        <v>43831</v>
      </c>
      <c r="FC95" s="225">
        <v>43862</v>
      </c>
      <c r="FD95" s="225">
        <v>43891</v>
      </c>
      <c r="FE95" s="225">
        <v>43922</v>
      </c>
      <c r="FF95" s="225">
        <v>43952</v>
      </c>
      <c r="FG95" s="225">
        <v>43983</v>
      </c>
      <c r="FH95" s="225">
        <v>44013</v>
      </c>
      <c r="FI95" s="225">
        <v>44044</v>
      </c>
      <c r="FJ95" s="225">
        <v>44075</v>
      </c>
      <c r="FK95" s="225">
        <v>44105</v>
      </c>
      <c r="FL95" s="225">
        <v>44136</v>
      </c>
      <c r="FM95" s="225">
        <v>44166</v>
      </c>
      <c r="FN95" s="225">
        <v>44197</v>
      </c>
      <c r="FO95" s="225">
        <v>44228</v>
      </c>
      <c r="FP95" s="225">
        <v>44256</v>
      </c>
      <c r="FQ95" s="225">
        <v>44287</v>
      </c>
      <c r="FR95" s="225">
        <v>44317</v>
      </c>
      <c r="FS95" s="225">
        <v>44348</v>
      </c>
      <c r="FT95" s="225">
        <v>44378</v>
      </c>
      <c r="FU95" s="225">
        <v>44409</v>
      </c>
      <c r="FV95" s="225">
        <v>44440</v>
      </c>
      <c r="FW95" s="225">
        <v>44470</v>
      </c>
      <c r="FX95" s="225">
        <v>44501</v>
      </c>
      <c r="FY95" s="225">
        <v>44531</v>
      </c>
      <c r="FZ95" s="225">
        <v>44562</v>
      </c>
      <c r="GA95" s="225">
        <v>44593</v>
      </c>
      <c r="GB95" s="225">
        <v>44621</v>
      </c>
      <c r="GC95" s="225">
        <v>44652</v>
      </c>
      <c r="GD95" s="225">
        <v>44682</v>
      </c>
      <c r="GE95" s="225">
        <v>44713</v>
      </c>
      <c r="GF95" s="225">
        <v>44743</v>
      </c>
      <c r="GG95" s="225">
        <v>44774</v>
      </c>
      <c r="GH95" s="225">
        <v>44805</v>
      </c>
      <c r="GI95" s="225">
        <v>44835</v>
      </c>
      <c r="GJ95" s="225">
        <v>44866</v>
      </c>
      <c r="GK95" s="225">
        <v>44896</v>
      </c>
      <c r="GL95" s="225">
        <v>44927</v>
      </c>
      <c r="GM95" s="225">
        <v>44958</v>
      </c>
      <c r="GN95" s="225">
        <v>44986</v>
      </c>
      <c r="GO95" s="225">
        <f t="shared" ref="GO95:GY95" si="10">GO$11</f>
        <v>45017</v>
      </c>
      <c r="GP95" s="225">
        <f t="shared" si="10"/>
        <v>45047</v>
      </c>
      <c r="GQ95" s="225">
        <f t="shared" si="10"/>
        <v>45078</v>
      </c>
      <c r="GR95" s="225">
        <f t="shared" si="10"/>
        <v>45108</v>
      </c>
      <c r="GS95" s="225">
        <f t="shared" si="10"/>
        <v>45139</v>
      </c>
      <c r="GT95" s="225">
        <f t="shared" si="10"/>
        <v>45170</v>
      </c>
      <c r="GU95" s="225">
        <f t="shared" si="10"/>
        <v>45200</v>
      </c>
      <c r="GV95" s="225">
        <f t="shared" si="10"/>
        <v>45231</v>
      </c>
      <c r="GW95" s="225">
        <f t="shared" si="10"/>
        <v>45261</v>
      </c>
      <c r="GX95" s="225">
        <f t="shared" si="10"/>
        <v>45292</v>
      </c>
      <c r="GY95" s="225">
        <f t="shared" si="10"/>
        <v>45323</v>
      </c>
    </row>
    <row r="96" spans="1:207" s="425" customFormat="1" ht="13">
      <c r="A96" s="105" t="s">
        <v>351</v>
      </c>
      <c r="B96" s="439">
        <v>2004.3310000000001</v>
      </c>
      <c r="C96" s="440">
        <v>1904.2329999999999</v>
      </c>
      <c r="D96" s="440">
        <v>2201.8910000000001</v>
      </c>
      <c r="E96" s="440">
        <v>2232.6350000000002</v>
      </c>
      <c r="F96" s="440">
        <v>2647.6190000000001</v>
      </c>
      <c r="G96" s="440">
        <v>2135.172</v>
      </c>
      <c r="H96" s="440">
        <v>2140.4630000000002</v>
      </c>
      <c r="I96" s="440">
        <v>2291.8020000000001</v>
      </c>
      <c r="J96" s="440">
        <v>2325.069</v>
      </c>
      <c r="K96" s="440">
        <v>2293.1970000000001</v>
      </c>
      <c r="L96" s="440">
        <v>2202.3889999999997</v>
      </c>
      <c r="M96" s="440">
        <v>2443.877</v>
      </c>
      <c r="N96" s="440">
        <v>2563.9099999999994</v>
      </c>
      <c r="O96" s="440">
        <v>2480.5059999999999</v>
      </c>
      <c r="P96" s="440">
        <v>2676.846</v>
      </c>
      <c r="Q96" s="440">
        <v>3156.6929999999998</v>
      </c>
      <c r="R96" s="440">
        <v>3383.6459999999997</v>
      </c>
      <c r="S96" s="440">
        <v>3610.8440000000005</v>
      </c>
      <c r="T96" s="440">
        <v>3986.6199999999994</v>
      </c>
      <c r="U96" s="440">
        <v>3405.2780000000002</v>
      </c>
      <c r="V96" s="440">
        <v>3055.7709999999997</v>
      </c>
      <c r="W96" s="440">
        <v>3583.8959999999997</v>
      </c>
      <c r="X96" s="440">
        <v>3309.7159999999999</v>
      </c>
      <c r="Y96" s="440">
        <v>4268.9479999999994</v>
      </c>
      <c r="Z96" s="440">
        <v>3381.9390000000012</v>
      </c>
      <c r="AA96" s="440">
        <v>3367.2739999999999</v>
      </c>
      <c r="AB96" s="440">
        <v>3926.4389999999999</v>
      </c>
      <c r="AC96" s="440">
        <v>4131.6899999999987</v>
      </c>
      <c r="AD96" s="440">
        <v>3819.1070000000004</v>
      </c>
      <c r="AE96" s="440">
        <v>4213.9889999999996</v>
      </c>
      <c r="AF96" s="440">
        <v>4987.1250000000009</v>
      </c>
      <c r="AG96" s="440">
        <v>4242.2699999999995</v>
      </c>
      <c r="AH96" s="440">
        <v>4268.3450000000003</v>
      </c>
      <c r="AI96" s="440">
        <v>4142.8479999999981</v>
      </c>
      <c r="AJ96" s="440">
        <v>4457.759</v>
      </c>
      <c r="AK96" s="440">
        <v>5127.3689999999997</v>
      </c>
      <c r="AL96" s="440">
        <v>4056.596</v>
      </c>
      <c r="AM96" s="440">
        <v>4141.7640000000001</v>
      </c>
      <c r="AN96" s="440">
        <v>5128.0210000000006</v>
      </c>
      <c r="AO96" s="440">
        <v>4547.9340000000002</v>
      </c>
      <c r="AP96" s="440">
        <v>5050.6400000000003</v>
      </c>
      <c r="AQ96" s="440">
        <v>4775.4380000000001</v>
      </c>
      <c r="AR96" s="440">
        <v>5138.3149999999996</v>
      </c>
      <c r="AS96" s="440">
        <v>5577.2079999999996</v>
      </c>
      <c r="AT96" s="440">
        <v>5441.2649999999994</v>
      </c>
      <c r="AU96" s="440">
        <v>5653.2309999999998</v>
      </c>
      <c r="AV96" s="440">
        <v>6455.7030000000004</v>
      </c>
      <c r="AW96" s="440">
        <v>7704.7149999999992</v>
      </c>
      <c r="AX96" s="440">
        <v>6395.4269999999997</v>
      </c>
      <c r="AY96" s="440">
        <v>5832.3759999999993</v>
      </c>
      <c r="AZ96" s="440">
        <v>8795.2150000000001</v>
      </c>
      <c r="BA96" s="440">
        <v>6451.338999999999</v>
      </c>
      <c r="BB96" s="440">
        <v>7331.4389999999994</v>
      </c>
      <c r="BC96" s="440">
        <v>6855.1689999999999</v>
      </c>
      <c r="BD96" s="440">
        <v>7006.2190000000001</v>
      </c>
      <c r="BE96" s="440">
        <v>7925.9640000000009</v>
      </c>
      <c r="BF96" s="440">
        <v>7588.8</v>
      </c>
      <c r="BG96" s="440">
        <v>7338.6270000000004</v>
      </c>
      <c r="BH96" s="440">
        <v>8136.9609999999993</v>
      </c>
      <c r="BI96" s="440">
        <v>8517.126000000002</v>
      </c>
      <c r="BJ96" s="440">
        <v>8361.4600000000009</v>
      </c>
      <c r="BK96" s="440">
        <v>9793.5569999999989</v>
      </c>
      <c r="BL96" s="440">
        <v>9054.3960000000006</v>
      </c>
      <c r="BM96" s="440">
        <v>10949.953000000001</v>
      </c>
      <c r="BN96" s="440">
        <v>10341.005999999999</v>
      </c>
      <c r="BO96" s="440">
        <v>9549.4659999999985</v>
      </c>
      <c r="BP96" s="440">
        <v>11058.957999999999</v>
      </c>
      <c r="BQ96" s="440">
        <v>12300.968000000001</v>
      </c>
      <c r="BR96" s="440">
        <v>9939.1119999999992</v>
      </c>
      <c r="BS96" s="440">
        <v>12626.108</v>
      </c>
      <c r="BT96" s="440">
        <v>12143.536</v>
      </c>
      <c r="BU96" s="440">
        <v>11526.703</v>
      </c>
      <c r="BV96" s="440">
        <v>10627.954</v>
      </c>
      <c r="BW96" s="440">
        <v>9529.4179999999997</v>
      </c>
      <c r="BX96" s="440">
        <v>10058.159</v>
      </c>
      <c r="BY96" s="440">
        <v>11488.501</v>
      </c>
      <c r="BZ96" s="440">
        <v>11215.114000000001</v>
      </c>
      <c r="CA96" s="440">
        <v>10994.488000000001</v>
      </c>
      <c r="CB96" s="440">
        <v>12461.590000000002</v>
      </c>
      <c r="CC96" s="440">
        <v>11389.216</v>
      </c>
      <c r="CD96" s="440">
        <v>11097.422999999999</v>
      </c>
      <c r="CE96" s="440">
        <v>12225.62</v>
      </c>
      <c r="CF96" s="440">
        <v>10898.448999999999</v>
      </c>
      <c r="CG96" s="440">
        <v>12000.310000000001</v>
      </c>
      <c r="CH96" s="440">
        <v>11401.622000000001</v>
      </c>
      <c r="CI96" s="440">
        <v>11469.978999999999</v>
      </c>
      <c r="CJ96" s="440">
        <v>11075.785</v>
      </c>
      <c r="CK96" s="440">
        <v>11191.789999999999</v>
      </c>
      <c r="CL96" s="440">
        <v>12101.845999999998</v>
      </c>
      <c r="CM96" s="440">
        <v>12249.92</v>
      </c>
      <c r="CN96" s="440">
        <v>13536.215999999999</v>
      </c>
      <c r="CO96" s="440">
        <v>12981.718999999999</v>
      </c>
      <c r="CP96" s="440">
        <v>13215.994000000001</v>
      </c>
      <c r="CQ96" s="440">
        <v>14397.457</v>
      </c>
      <c r="CR96" s="440">
        <v>12954.458999999999</v>
      </c>
      <c r="CS96" s="440">
        <v>15075.672</v>
      </c>
      <c r="CT96" s="440">
        <v>15321.851000000001</v>
      </c>
      <c r="CU96" s="440">
        <v>15039.279</v>
      </c>
      <c r="CV96" s="440">
        <v>22516.448761231699</v>
      </c>
      <c r="CW96" s="440">
        <v>25860.016324</v>
      </c>
      <c r="CX96" s="440">
        <v>24724.12</v>
      </c>
      <c r="CY96" s="440">
        <v>26791.431999999997</v>
      </c>
      <c r="CZ96" s="440">
        <v>28776.223999999998</v>
      </c>
      <c r="DA96" s="440">
        <v>29388.253000000001</v>
      </c>
      <c r="DB96" s="440">
        <v>31348.502</v>
      </c>
      <c r="DC96" s="440">
        <v>30262.255000000005</v>
      </c>
      <c r="DD96" s="440">
        <v>30240.788999999997</v>
      </c>
      <c r="DE96" s="440">
        <v>33774.118000000002</v>
      </c>
      <c r="DF96" s="440">
        <v>27757.107000000004</v>
      </c>
      <c r="DG96" s="440">
        <v>27177.213</v>
      </c>
      <c r="DH96" s="440">
        <v>30793.462000000003</v>
      </c>
      <c r="DI96" s="440">
        <v>28106.736999999997</v>
      </c>
      <c r="DJ96" s="440">
        <v>30742.572999999997</v>
      </c>
      <c r="DK96" s="440">
        <v>31893.309999999998</v>
      </c>
      <c r="DL96" s="440">
        <v>32745.373</v>
      </c>
      <c r="DM96" s="440">
        <v>32672.465</v>
      </c>
      <c r="DN96" s="440">
        <v>31071.630499999999</v>
      </c>
      <c r="DO96" s="440">
        <v>30683.519</v>
      </c>
      <c r="DP96" s="440">
        <v>32864.815000000002</v>
      </c>
      <c r="DQ96" s="440">
        <v>36256.892</v>
      </c>
      <c r="DR96" s="440">
        <v>33637.803999999996</v>
      </c>
      <c r="DS96" s="440">
        <v>29135.06</v>
      </c>
      <c r="DT96" s="440">
        <v>38304.772000000004</v>
      </c>
      <c r="DU96" s="440">
        <v>28491.621999999999</v>
      </c>
      <c r="DV96" s="440">
        <v>32735.585000000003</v>
      </c>
      <c r="DW96" s="441">
        <v>29867.463000000003</v>
      </c>
      <c r="DX96" s="441">
        <v>31649.910999999996</v>
      </c>
      <c r="DY96" s="441">
        <v>33075.962</v>
      </c>
      <c r="DZ96" s="441">
        <v>26929.851000000002</v>
      </c>
      <c r="EA96" s="442">
        <v>24760.487999999998</v>
      </c>
      <c r="EB96" s="442">
        <v>22651.438000000002</v>
      </c>
      <c r="EC96" s="442">
        <v>25057.539999999997</v>
      </c>
      <c r="ED96" s="442">
        <v>29756.822</v>
      </c>
      <c r="EE96" s="442">
        <v>27963.731</v>
      </c>
      <c r="EF96" s="442">
        <v>32591.079000000002</v>
      </c>
      <c r="EG96" s="442">
        <v>33502.767000000007</v>
      </c>
      <c r="EH96" s="442">
        <v>32928.398999999998</v>
      </c>
      <c r="EI96" s="442">
        <v>32909.016899999995</v>
      </c>
      <c r="EJ96" s="442">
        <v>37196.627099999998</v>
      </c>
      <c r="EK96" s="442">
        <v>38053.85125</v>
      </c>
      <c r="EL96" s="442">
        <v>32945.031000000003</v>
      </c>
      <c r="EM96" s="442">
        <v>38584.465000000004</v>
      </c>
      <c r="EN96" s="442">
        <v>34972.809000000001</v>
      </c>
      <c r="EO96" s="442">
        <v>39530.769</v>
      </c>
      <c r="EP96" s="442">
        <v>39814.61275</v>
      </c>
      <c r="EQ96" s="442">
        <v>35769.404399999999</v>
      </c>
      <c r="ER96" s="442">
        <v>34364.389649999997</v>
      </c>
      <c r="ES96" s="442">
        <v>38382.125950000009</v>
      </c>
      <c r="ET96" s="442">
        <v>39519.663999999997</v>
      </c>
      <c r="EU96" s="442">
        <v>34986.549800000001</v>
      </c>
      <c r="EV96" s="442">
        <v>41312.225450000005</v>
      </c>
      <c r="EW96" s="442">
        <v>39004.424149999999</v>
      </c>
      <c r="EX96" s="442">
        <v>39204.183449999997</v>
      </c>
      <c r="EY96" s="442">
        <v>41275.155200000001</v>
      </c>
      <c r="EZ96" s="442">
        <v>38370.442349999998</v>
      </c>
      <c r="FA96" s="442">
        <v>46020.642350000002</v>
      </c>
      <c r="FB96" s="442">
        <v>44266.594999999994</v>
      </c>
      <c r="FC96" s="442">
        <v>38344.717999999993</v>
      </c>
      <c r="FD96" s="442">
        <v>44083.787500000006</v>
      </c>
      <c r="FE96" s="442">
        <v>38982.199599999993</v>
      </c>
      <c r="FF96" s="442">
        <v>40162.831849999995</v>
      </c>
      <c r="FG96" s="442">
        <v>41734.867700000003</v>
      </c>
      <c r="FH96" s="442">
        <v>49545.8122</v>
      </c>
      <c r="FI96" s="442">
        <v>45777.242899999997</v>
      </c>
      <c r="FJ96" s="442">
        <v>49962.708050000001</v>
      </c>
      <c r="FK96" s="442">
        <v>49256.691049999994</v>
      </c>
      <c r="FL96" s="442">
        <v>48984.150699999998</v>
      </c>
      <c r="FM96" s="442">
        <v>60858.742699999995</v>
      </c>
      <c r="FN96" s="442">
        <v>53100.764599999995</v>
      </c>
      <c r="FO96" s="442">
        <v>51054.141349999998</v>
      </c>
      <c r="FP96" s="442">
        <v>63153.063649999996</v>
      </c>
      <c r="FQ96" s="442">
        <v>57788.048000000003</v>
      </c>
      <c r="FR96" s="442">
        <v>57754.9058</v>
      </c>
      <c r="FS96" s="442">
        <v>62870.023300000001</v>
      </c>
      <c r="FT96" s="442">
        <v>66036.21454999999</v>
      </c>
      <c r="FU96" s="442">
        <v>79462.933999999994</v>
      </c>
      <c r="FV96" s="442">
        <v>76487.248000000007</v>
      </c>
      <c r="FW96" s="442">
        <v>73068.747000000003</v>
      </c>
      <c r="FX96" s="442">
        <v>74850.754000000001</v>
      </c>
      <c r="FY96" s="442">
        <v>88070.861000000004</v>
      </c>
      <c r="FZ96" s="442">
        <v>77423.557000000001</v>
      </c>
      <c r="GA96" s="442">
        <v>73153.706999999995</v>
      </c>
      <c r="GB96" s="442">
        <v>89236.495999999999</v>
      </c>
      <c r="GC96" s="442">
        <v>83334.369000000006</v>
      </c>
      <c r="GD96" s="442">
        <v>99196.566999999995</v>
      </c>
      <c r="GE96" s="442">
        <v>102077.1</v>
      </c>
      <c r="GF96" s="442">
        <v>100822.591</v>
      </c>
      <c r="GG96" s="442">
        <v>111947.819</v>
      </c>
      <c r="GH96" s="442">
        <v>106649.82799999999</v>
      </c>
      <c r="GI96" s="442">
        <v>103023.17600000001</v>
      </c>
      <c r="GJ96" s="442">
        <v>106291.186</v>
      </c>
      <c r="GK96" s="442">
        <v>120132.348</v>
      </c>
      <c r="GL96" s="442">
        <v>116895.76700000001</v>
      </c>
      <c r="GM96" s="442">
        <v>117005.56299999999</v>
      </c>
      <c r="GN96" s="442">
        <v>143099.851</v>
      </c>
      <c r="GO96" s="442">
        <v>103749.19899999999</v>
      </c>
      <c r="GP96" s="442">
        <v>124848.065</v>
      </c>
      <c r="GQ96" s="442">
        <v>146946.09899999999</v>
      </c>
      <c r="GR96" s="442">
        <v>136911.23699999999</v>
      </c>
      <c r="GS96" s="442">
        <v>154175.45600000001</v>
      </c>
      <c r="GT96" s="442">
        <v>130753.38</v>
      </c>
      <c r="GU96" s="442">
        <v>132053.00399999999</v>
      </c>
      <c r="GV96" s="442">
        <v>124814.05</v>
      </c>
      <c r="GW96" s="442">
        <v>139990.46599999999</v>
      </c>
      <c r="GX96" s="442">
        <v>137104.986</v>
      </c>
      <c r="GY96" s="442">
        <v>128826</v>
      </c>
    </row>
    <row r="97" spans="1:192">
      <c r="FA97" s="489"/>
      <c r="FT97" s="489"/>
      <c r="GB97" s="489"/>
      <c r="GE97" s="489"/>
      <c r="GF97" s="489"/>
      <c r="GG97" s="489"/>
      <c r="GH97" s="489"/>
      <c r="GI97" s="489"/>
      <c r="GJ97" s="489"/>
    </row>
    <row r="99" spans="1:192">
      <c r="A99" s="240"/>
    </row>
  </sheetData>
  <mergeCells count="1">
    <mergeCell ref="A1:B1"/>
  </mergeCells>
  <phoneticPr fontId="164" type="noConversion"/>
  <pageMargins left="0.511811024" right="0.511811024" top="0.78740157499999996" bottom="0.78740157499999996" header="0.31496062000000002" footer="0.31496062000000002"/>
  <pageSetup paperSize="9" orientation="portrait" r:id="rId1"/>
  <headerFooter>
    <oddFooter>&amp;C&amp;1#&amp;"Calibri"&amp;10&amp;K000000INFORMAÇÃO INTERNA – INTERNAL INFORMATION</oddFooter>
  </headerFooter>
  <ignoredErrors>
    <ignoredError sqref="EV3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Planilha4"/>
  <dimension ref="A1:HB116"/>
  <sheetViews>
    <sheetView showGridLines="0" zoomScaleNormal="100" workbookViewId="0">
      <pane xSplit="1" ySplit="5" topLeftCell="GU6" activePane="bottomRight" state="frozen"/>
      <selection activeCell="IY50" sqref="IY50"/>
      <selection pane="topRight" activeCell="IY50" sqref="IY50"/>
      <selection pane="bottomLeft" activeCell="IY50" sqref="IY50"/>
      <selection pane="bottomRight" activeCell="HH29" sqref="HH29"/>
    </sheetView>
  </sheetViews>
  <sheetFormatPr defaultRowHeight="12.5"/>
  <cols>
    <col min="1" max="1" width="43.54296875" customWidth="1"/>
    <col min="2" max="167" width="11.08984375" customWidth="1"/>
    <col min="168" max="173" width="11.08984375" bestFit="1" customWidth="1"/>
  </cols>
  <sheetData>
    <row r="1" spans="1:210" s="24" customFormat="1" ht="15.5">
      <c r="A1" s="612" t="s">
        <v>41</v>
      </c>
      <c r="B1" s="613"/>
    </row>
    <row r="2" spans="1:210" s="24" customFormat="1" ht="15" thickBot="1">
      <c r="A2" s="241"/>
    </row>
    <row r="3" spans="1:210" s="24" customFormat="1" ht="16.5" customHeight="1">
      <c r="A3" s="594" t="s">
        <v>301</v>
      </c>
    </row>
    <row r="4" spans="1:210" s="24" customFormat="1" ht="16.5" customHeight="1">
      <c r="A4" s="593" t="s">
        <v>83</v>
      </c>
    </row>
    <row r="5" spans="1:210" s="24" customFormat="1" ht="16.5" customHeight="1" thickBot="1">
      <c r="A5" s="595" t="s">
        <v>70</v>
      </c>
    </row>
    <row r="6" spans="1:210">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L6" s="344"/>
      <c r="AM6" s="344"/>
      <c r="AN6" s="344"/>
      <c r="AO6" s="344"/>
      <c r="AP6" s="344"/>
      <c r="AQ6" s="344"/>
      <c r="AR6" s="344"/>
      <c r="AS6" s="344"/>
      <c r="AT6" s="344"/>
      <c r="AU6" s="344"/>
      <c r="AV6" s="344"/>
      <c r="AW6" s="344"/>
      <c r="AX6" s="344"/>
      <c r="AY6" s="344"/>
      <c r="AZ6" s="344"/>
      <c r="BA6" s="344"/>
      <c r="BB6" s="344"/>
      <c r="BC6" s="344"/>
      <c r="BD6" s="344"/>
      <c r="BE6" s="344"/>
      <c r="BF6" s="344"/>
      <c r="BG6" s="344"/>
      <c r="BH6" s="344"/>
      <c r="BI6" s="344"/>
      <c r="BJ6" s="344"/>
      <c r="BK6" s="344"/>
      <c r="BL6" s="344"/>
      <c r="BM6" s="344"/>
      <c r="BN6" s="344"/>
      <c r="BO6" s="344"/>
      <c r="BP6" s="344"/>
      <c r="BQ6" s="344"/>
      <c r="BR6" s="344"/>
      <c r="BS6" s="344"/>
      <c r="BT6" s="344"/>
      <c r="BU6" s="344"/>
      <c r="BV6" s="344"/>
      <c r="BW6" s="344"/>
      <c r="BX6" s="344"/>
      <c r="BY6" s="344"/>
      <c r="BZ6" s="344"/>
      <c r="CA6" s="344"/>
      <c r="CB6" s="344"/>
      <c r="CC6" s="344"/>
      <c r="CD6" s="344"/>
      <c r="CE6" s="344"/>
      <c r="CF6" s="344"/>
      <c r="CG6" s="344"/>
      <c r="CH6" s="344"/>
      <c r="CI6" s="344"/>
      <c r="CJ6" s="344"/>
      <c r="CK6" s="344"/>
      <c r="CL6" s="344"/>
      <c r="CM6" s="344"/>
      <c r="CN6" s="344"/>
      <c r="CO6" s="344"/>
      <c r="CP6" s="344"/>
      <c r="CQ6" s="344"/>
      <c r="CR6" s="344"/>
      <c r="CS6" s="344"/>
      <c r="CT6" s="344"/>
      <c r="CU6" s="344"/>
      <c r="CV6" s="344"/>
      <c r="CW6" s="344"/>
      <c r="CX6" s="344"/>
      <c r="CY6" s="344"/>
      <c r="CZ6" s="344"/>
      <c r="DA6" s="344"/>
      <c r="DB6" s="344"/>
      <c r="DC6" s="344"/>
      <c r="DD6" s="344"/>
      <c r="DE6" s="344"/>
      <c r="DF6" s="344"/>
      <c r="DG6" s="344"/>
      <c r="DH6" s="344"/>
      <c r="DI6" s="344"/>
      <c r="DJ6" s="344"/>
      <c r="DK6" s="344"/>
      <c r="DL6" s="344"/>
      <c r="DM6" s="344"/>
      <c r="DN6" s="344"/>
      <c r="DO6" s="344"/>
      <c r="DP6" s="344"/>
      <c r="DQ6" s="344"/>
      <c r="DR6" s="344"/>
      <c r="DS6" s="344"/>
      <c r="DT6" s="344"/>
      <c r="DU6" s="344"/>
      <c r="DV6" s="344"/>
      <c r="DW6" s="344"/>
      <c r="DX6" s="344"/>
      <c r="DY6" s="344"/>
      <c r="DZ6" s="344"/>
      <c r="EA6" s="344"/>
      <c r="EB6" s="344"/>
      <c r="EC6" s="344"/>
      <c r="ED6" s="344"/>
      <c r="EE6" s="344"/>
      <c r="EF6" s="344"/>
      <c r="EG6" s="344"/>
      <c r="EH6" s="344"/>
      <c r="EI6" s="344"/>
      <c r="EJ6" s="344"/>
      <c r="EK6" s="344"/>
      <c r="EL6" s="344"/>
      <c r="EM6" s="344"/>
      <c r="EN6" s="344"/>
      <c r="EO6" s="344"/>
      <c r="EP6" s="344"/>
      <c r="EQ6" s="344"/>
      <c r="ER6" s="344"/>
      <c r="ES6" s="344"/>
      <c r="ET6" s="344"/>
      <c r="EU6" s="344"/>
      <c r="EV6" s="344"/>
      <c r="EW6" s="344"/>
      <c r="EX6" s="344"/>
      <c r="EY6" s="344"/>
      <c r="EZ6" s="344"/>
      <c r="FA6" s="344"/>
      <c r="FB6" s="344"/>
      <c r="FC6" s="344"/>
      <c r="FD6" s="344"/>
      <c r="FE6" s="344"/>
      <c r="FF6" s="344"/>
      <c r="FG6" s="344"/>
      <c r="FH6" s="344"/>
      <c r="FI6" s="344"/>
      <c r="FJ6" s="344"/>
      <c r="FK6" s="344"/>
      <c r="FL6" s="344"/>
      <c r="FM6" s="344"/>
      <c r="FN6" s="344"/>
      <c r="FO6" s="344"/>
      <c r="FP6" s="344"/>
      <c r="FQ6" s="344"/>
      <c r="FR6" s="344"/>
      <c r="FS6" s="344"/>
      <c r="FT6" s="344"/>
      <c r="FU6" s="344"/>
      <c r="FV6" s="344"/>
      <c r="FW6" s="344"/>
      <c r="FX6" s="344"/>
      <c r="FY6" s="344"/>
      <c r="FZ6" s="344"/>
      <c r="GA6" s="344"/>
      <c r="GB6" s="344"/>
      <c r="GC6" s="344"/>
      <c r="GD6" s="344"/>
      <c r="GE6" s="344"/>
      <c r="GF6" s="344"/>
      <c r="GG6" s="344"/>
      <c r="GH6" s="344"/>
      <c r="GI6" s="344"/>
      <c r="GJ6" s="344"/>
      <c r="GK6" s="344"/>
      <c r="GL6" s="344"/>
      <c r="GM6" s="344"/>
      <c r="GN6" s="344"/>
      <c r="GO6" s="344"/>
      <c r="GP6" s="344"/>
      <c r="GQ6" s="344"/>
      <c r="GR6" s="344"/>
      <c r="GS6" s="344"/>
      <c r="GT6" s="344"/>
      <c r="GU6" s="344"/>
      <c r="GV6" s="344"/>
      <c r="GW6" s="344"/>
      <c r="GX6" s="344"/>
      <c r="GY6" s="344"/>
    </row>
    <row r="7" spans="1:210" ht="13">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row>
    <row r="8" spans="1:210" s="24" customFormat="1" ht="18.5">
      <c r="A8" s="592" t="s">
        <v>522</v>
      </c>
    </row>
    <row r="9" spans="1:210" s="24" customFormat="1" ht="15.5">
      <c r="A9" s="18"/>
    </row>
    <row r="10" spans="1:210" s="24" customFormat="1" ht="16.5" customHeight="1">
      <c r="A10" s="411" t="s">
        <v>426</v>
      </c>
    </row>
    <row r="11" spans="1:210" s="24" customFormat="1" ht="14.5">
      <c r="A11" s="363" t="s">
        <v>352</v>
      </c>
      <c r="B11" s="225">
        <v>39083</v>
      </c>
      <c r="C11" s="225">
        <v>39114</v>
      </c>
      <c r="D11" s="225">
        <v>39142</v>
      </c>
      <c r="E11" s="225">
        <v>39173</v>
      </c>
      <c r="F11" s="225">
        <v>39203</v>
      </c>
      <c r="G11" s="225">
        <v>39234</v>
      </c>
      <c r="H11" s="225">
        <v>39264</v>
      </c>
      <c r="I11" s="225">
        <v>39295</v>
      </c>
      <c r="J11" s="225">
        <v>39326</v>
      </c>
      <c r="K11" s="225">
        <v>39356</v>
      </c>
      <c r="L11" s="225">
        <v>39387</v>
      </c>
      <c r="M11" s="225">
        <v>39417</v>
      </c>
      <c r="N11" s="225">
        <v>39448</v>
      </c>
      <c r="O11" s="225">
        <v>39479</v>
      </c>
      <c r="P11" s="225">
        <v>39508</v>
      </c>
      <c r="Q11" s="225">
        <v>39539</v>
      </c>
      <c r="R11" s="225">
        <v>39569</v>
      </c>
      <c r="S11" s="225">
        <v>39600</v>
      </c>
      <c r="T11" s="225">
        <v>39630</v>
      </c>
      <c r="U11" s="225">
        <v>39661</v>
      </c>
      <c r="V11" s="225">
        <v>39692</v>
      </c>
      <c r="W11" s="225">
        <v>39722</v>
      </c>
      <c r="X11" s="225">
        <v>39753</v>
      </c>
      <c r="Y11" s="225">
        <v>39783</v>
      </c>
      <c r="Z11" s="225">
        <v>39814</v>
      </c>
      <c r="AA11" s="225">
        <v>39845</v>
      </c>
      <c r="AB11" s="225">
        <v>39873</v>
      </c>
      <c r="AC11" s="225">
        <v>39904</v>
      </c>
      <c r="AD11" s="225">
        <v>39934</v>
      </c>
      <c r="AE11" s="225">
        <v>39965</v>
      </c>
      <c r="AF11" s="225">
        <v>39995</v>
      </c>
      <c r="AG11" s="225">
        <v>40026</v>
      </c>
      <c r="AH11" s="225">
        <v>40057</v>
      </c>
      <c r="AI11" s="225">
        <v>40087</v>
      </c>
      <c r="AJ11" s="225">
        <v>40118</v>
      </c>
      <c r="AK11" s="225">
        <v>40148</v>
      </c>
      <c r="AL11" s="225">
        <v>40179</v>
      </c>
      <c r="AM11" s="225">
        <v>40210</v>
      </c>
      <c r="AN11" s="225">
        <v>40238</v>
      </c>
      <c r="AO11" s="225">
        <v>40269</v>
      </c>
      <c r="AP11" s="225">
        <v>40299</v>
      </c>
      <c r="AQ11" s="225">
        <v>40330</v>
      </c>
      <c r="AR11" s="225">
        <v>40360</v>
      </c>
      <c r="AS11" s="225">
        <v>40391</v>
      </c>
      <c r="AT11" s="225">
        <v>40422</v>
      </c>
      <c r="AU11" s="225">
        <v>40452</v>
      </c>
      <c r="AV11" s="225">
        <v>40483</v>
      </c>
      <c r="AW11" s="225">
        <v>40513</v>
      </c>
      <c r="AX11" s="225">
        <v>40544</v>
      </c>
      <c r="AY11" s="225">
        <v>40575</v>
      </c>
      <c r="AZ11" s="225">
        <v>40603</v>
      </c>
      <c r="BA11" s="225">
        <v>40634</v>
      </c>
      <c r="BB11" s="225">
        <v>40664</v>
      </c>
      <c r="BC11" s="225">
        <v>40695</v>
      </c>
      <c r="BD11" s="225">
        <v>40725</v>
      </c>
      <c r="BE11" s="225">
        <v>40756</v>
      </c>
      <c r="BF11" s="225">
        <v>40787</v>
      </c>
      <c r="BG11" s="225">
        <v>40817</v>
      </c>
      <c r="BH11" s="225">
        <v>40848</v>
      </c>
      <c r="BI11" s="225">
        <v>40878</v>
      </c>
      <c r="BJ11" s="225">
        <v>40909</v>
      </c>
      <c r="BK11" s="225">
        <v>40940</v>
      </c>
      <c r="BL11" s="225">
        <v>40969</v>
      </c>
      <c r="BM11" s="225">
        <v>41000</v>
      </c>
      <c r="BN11" s="225">
        <v>41030</v>
      </c>
      <c r="BO11" s="225">
        <v>41061</v>
      </c>
      <c r="BP11" s="225">
        <v>41091</v>
      </c>
      <c r="BQ11" s="225">
        <v>41122</v>
      </c>
      <c r="BR11" s="225">
        <v>41153</v>
      </c>
      <c r="BS11" s="225">
        <v>41183</v>
      </c>
      <c r="BT11" s="225">
        <v>41214</v>
      </c>
      <c r="BU11" s="225">
        <v>41244</v>
      </c>
      <c r="BV11" s="225">
        <v>41275</v>
      </c>
      <c r="BW11" s="225">
        <v>41306</v>
      </c>
      <c r="BX11" s="225">
        <v>41334</v>
      </c>
      <c r="BY11" s="225">
        <v>41365</v>
      </c>
      <c r="BZ11" s="225">
        <v>41395</v>
      </c>
      <c r="CA11" s="225">
        <v>41426</v>
      </c>
      <c r="CB11" s="225">
        <v>41456</v>
      </c>
      <c r="CC11" s="225">
        <v>41487</v>
      </c>
      <c r="CD11" s="225">
        <v>41518</v>
      </c>
      <c r="CE11" s="225">
        <v>41548</v>
      </c>
      <c r="CF11" s="225">
        <v>41579</v>
      </c>
      <c r="CG11" s="225">
        <v>41609</v>
      </c>
      <c r="CH11" s="225">
        <v>41640</v>
      </c>
      <c r="CI11" s="225">
        <v>41671</v>
      </c>
      <c r="CJ11" s="225">
        <v>41699</v>
      </c>
      <c r="CK11" s="225">
        <v>41730</v>
      </c>
      <c r="CL11" s="225">
        <v>41760</v>
      </c>
      <c r="CM11" s="225">
        <v>41791</v>
      </c>
      <c r="CN11" s="225">
        <v>41821</v>
      </c>
      <c r="CO11" s="225">
        <v>41852</v>
      </c>
      <c r="CP11" s="225">
        <v>41883</v>
      </c>
      <c r="CQ11" s="225">
        <v>41913</v>
      </c>
      <c r="CR11" s="225">
        <v>41944</v>
      </c>
      <c r="CS11" s="225">
        <v>41974</v>
      </c>
      <c r="CT11" s="225">
        <v>42005</v>
      </c>
      <c r="CU11" s="225">
        <v>42036</v>
      </c>
      <c r="CV11" s="225">
        <v>42064</v>
      </c>
      <c r="CW11" s="225">
        <v>42095</v>
      </c>
      <c r="CX11" s="225">
        <v>42125</v>
      </c>
      <c r="CY11" s="225">
        <v>42156</v>
      </c>
      <c r="CZ11" s="225">
        <v>42186</v>
      </c>
      <c r="DA11" s="225">
        <v>42217</v>
      </c>
      <c r="DB11" s="225">
        <v>42248</v>
      </c>
      <c r="DC11" s="225">
        <v>42278</v>
      </c>
      <c r="DD11" s="225">
        <v>42309</v>
      </c>
      <c r="DE11" s="225">
        <v>42339</v>
      </c>
      <c r="DF11" s="225">
        <v>42370</v>
      </c>
      <c r="DG11" s="225">
        <v>42401</v>
      </c>
      <c r="DH11" s="225">
        <v>42430</v>
      </c>
      <c r="DI11" s="225">
        <v>42461</v>
      </c>
      <c r="DJ11" s="225">
        <v>42491</v>
      </c>
      <c r="DK11" s="225">
        <v>42522</v>
      </c>
      <c r="DL11" s="225">
        <v>42552</v>
      </c>
      <c r="DM11" s="225">
        <v>42583</v>
      </c>
      <c r="DN11" s="225">
        <v>42614</v>
      </c>
      <c r="DO11" s="225">
        <v>42644</v>
      </c>
      <c r="DP11" s="225">
        <v>42675</v>
      </c>
      <c r="DQ11" s="225">
        <v>42705</v>
      </c>
      <c r="DR11" s="225">
        <v>42736</v>
      </c>
      <c r="DS11" s="225">
        <v>42767</v>
      </c>
      <c r="DT11" s="225">
        <v>42795</v>
      </c>
      <c r="DU11" s="225">
        <v>42826</v>
      </c>
      <c r="DV11" s="225">
        <v>42856</v>
      </c>
      <c r="DW11" s="225">
        <v>42887</v>
      </c>
      <c r="DX11" s="225">
        <v>42917</v>
      </c>
      <c r="DY11" s="225">
        <v>42948</v>
      </c>
      <c r="DZ11" s="225">
        <v>42979</v>
      </c>
      <c r="EA11" s="225">
        <v>43009</v>
      </c>
      <c r="EB11" s="225">
        <v>43040</v>
      </c>
      <c r="EC11" s="225">
        <v>43070</v>
      </c>
      <c r="ED11" s="225">
        <v>43101</v>
      </c>
      <c r="EE11" s="225">
        <v>43132</v>
      </c>
      <c r="EF11" s="225">
        <v>43160</v>
      </c>
      <c r="EG11" s="225">
        <v>43191</v>
      </c>
      <c r="EH11" s="225">
        <v>43221</v>
      </c>
      <c r="EI11" s="225">
        <v>43252</v>
      </c>
      <c r="EJ11" s="225">
        <v>43282</v>
      </c>
      <c r="EK11" s="225">
        <v>43313</v>
      </c>
      <c r="EL11" s="225">
        <v>43344</v>
      </c>
      <c r="EM11" s="225">
        <v>43374</v>
      </c>
      <c r="EN11" s="225">
        <v>43405</v>
      </c>
      <c r="EO11" s="225">
        <v>43435</v>
      </c>
      <c r="EP11" s="225">
        <v>43466</v>
      </c>
      <c r="EQ11" s="225">
        <v>43497</v>
      </c>
      <c r="ER11" s="225">
        <v>43525</v>
      </c>
      <c r="ES11" s="225">
        <v>43556</v>
      </c>
      <c r="ET11" s="225">
        <v>43586</v>
      </c>
      <c r="EU11" s="225">
        <v>43617</v>
      </c>
      <c r="EV11" s="225">
        <v>43647</v>
      </c>
      <c r="EW11" s="225">
        <v>43678</v>
      </c>
      <c r="EX11" s="225">
        <v>43709</v>
      </c>
      <c r="EY11" s="225">
        <v>43739</v>
      </c>
      <c r="EZ11" s="225">
        <v>43770</v>
      </c>
      <c r="FA11" s="225">
        <v>43800</v>
      </c>
      <c r="FB11" s="225">
        <v>43831</v>
      </c>
      <c r="FC11" s="225">
        <v>43862</v>
      </c>
      <c r="FD11" s="225">
        <v>43891</v>
      </c>
      <c r="FE11" s="225">
        <v>43922</v>
      </c>
      <c r="FF11" s="225">
        <v>43952</v>
      </c>
      <c r="FG11" s="225">
        <v>43983</v>
      </c>
      <c r="FH11" s="225">
        <v>44013</v>
      </c>
      <c r="FI11" s="225">
        <v>44044</v>
      </c>
      <c r="FJ11" s="225">
        <v>44075</v>
      </c>
      <c r="FK11" s="225">
        <v>44105</v>
      </c>
      <c r="FL11" s="225">
        <v>44136</v>
      </c>
      <c r="FM11" s="225">
        <v>44166</v>
      </c>
      <c r="FN11" s="225">
        <v>44197</v>
      </c>
      <c r="FO11" s="225">
        <v>44228</v>
      </c>
      <c r="FP11" s="225">
        <v>44256</v>
      </c>
      <c r="FQ11" s="225">
        <v>44287</v>
      </c>
      <c r="FR11" s="225">
        <v>44317</v>
      </c>
      <c r="FS11" s="225">
        <v>44348</v>
      </c>
      <c r="FT11" s="225">
        <v>44378</v>
      </c>
      <c r="FU11" s="225">
        <v>44409</v>
      </c>
      <c r="FV11" s="225">
        <v>44440</v>
      </c>
      <c r="FW11" s="225">
        <v>44470</v>
      </c>
      <c r="FX11" s="225">
        <v>44501</v>
      </c>
      <c r="FY11" s="225">
        <v>44531</v>
      </c>
      <c r="FZ11" s="225">
        <v>44562</v>
      </c>
      <c r="GA11" s="225">
        <v>44593</v>
      </c>
      <c r="GB11" s="225">
        <v>44621</v>
      </c>
      <c r="GC11" s="225">
        <v>44652</v>
      </c>
      <c r="GD11" s="225">
        <v>44682</v>
      </c>
      <c r="GE11" s="225">
        <v>44713</v>
      </c>
      <c r="GF11" s="225">
        <v>44743</v>
      </c>
      <c r="GG11" s="225">
        <v>44774</v>
      </c>
      <c r="GH11" s="225">
        <v>44805</v>
      </c>
      <c r="GI11" s="225">
        <v>44835</v>
      </c>
      <c r="GJ11" s="225">
        <v>44866</v>
      </c>
      <c r="GK11" s="225">
        <v>44896</v>
      </c>
      <c r="GL11" s="225">
        <v>44927</v>
      </c>
      <c r="GM11" s="225">
        <v>44958</v>
      </c>
      <c r="GN11" s="225">
        <v>44986</v>
      </c>
      <c r="GO11" s="225">
        <v>45017</v>
      </c>
      <c r="GP11" s="225">
        <v>45047</v>
      </c>
      <c r="GQ11" s="225">
        <v>45078</v>
      </c>
      <c r="GR11" s="225">
        <v>45108</v>
      </c>
      <c r="GS11" s="225">
        <v>45139</v>
      </c>
      <c r="GT11" s="225">
        <v>45170</v>
      </c>
      <c r="GU11" s="225">
        <v>45200</v>
      </c>
      <c r="GV11" s="225">
        <v>45231</v>
      </c>
      <c r="GW11" s="225">
        <v>45261</v>
      </c>
      <c r="GX11" s="225">
        <v>45292</v>
      </c>
      <c r="GY11" s="225">
        <v>45323</v>
      </c>
    </row>
    <row r="12" spans="1:210" s="24" customFormat="1" ht="14.5">
      <c r="A12" s="146" t="s">
        <v>353</v>
      </c>
      <c r="B12" s="364">
        <v>1011446</v>
      </c>
      <c r="C12" s="365">
        <v>864163</v>
      </c>
      <c r="D12" s="365">
        <v>1096304</v>
      </c>
      <c r="E12" s="365">
        <v>981805</v>
      </c>
      <c r="F12" s="365">
        <v>1151198</v>
      </c>
      <c r="G12" s="365">
        <v>1054162</v>
      </c>
      <c r="H12" s="365">
        <v>1167921</v>
      </c>
      <c r="I12" s="365">
        <v>1283712</v>
      </c>
      <c r="J12" s="365">
        <v>1103986</v>
      </c>
      <c r="K12" s="365">
        <v>1278744</v>
      </c>
      <c r="L12" s="365">
        <v>1181020</v>
      </c>
      <c r="M12" s="365">
        <v>1273384</v>
      </c>
      <c r="N12" s="365">
        <v>1173666</v>
      </c>
      <c r="O12" s="365">
        <v>1028650</v>
      </c>
      <c r="P12" s="365">
        <v>1111547</v>
      </c>
      <c r="Q12" s="365">
        <v>1248251</v>
      </c>
      <c r="R12" s="365">
        <v>1174677</v>
      </c>
      <c r="S12" s="365">
        <v>1229770</v>
      </c>
      <c r="T12" s="365">
        <v>1405326</v>
      </c>
      <c r="U12" s="365">
        <v>1253310</v>
      </c>
      <c r="V12" s="365">
        <v>1321961</v>
      </c>
      <c r="W12" s="365">
        <v>1201793</v>
      </c>
      <c r="X12" s="365">
        <v>1015375</v>
      </c>
      <c r="Y12" s="365">
        <v>1139965</v>
      </c>
      <c r="Z12" s="365">
        <v>960422</v>
      </c>
      <c r="AA12" s="365">
        <v>897067</v>
      </c>
      <c r="AB12" s="365">
        <v>1170784</v>
      </c>
      <c r="AC12" s="365">
        <v>1075158</v>
      </c>
      <c r="AD12" s="365">
        <v>1121758</v>
      </c>
      <c r="AE12" s="365">
        <v>1202884</v>
      </c>
      <c r="AF12" s="365">
        <v>1298535</v>
      </c>
      <c r="AG12" s="365">
        <v>1224475</v>
      </c>
      <c r="AH12" s="365">
        <v>1298686</v>
      </c>
      <c r="AI12" s="365">
        <v>1277358</v>
      </c>
      <c r="AJ12" s="365">
        <v>1199997</v>
      </c>
      <c r="AK12" s="365">
        <v>1410503</v>
      </c>
      <c r="AL12" s="365">
        <v>1074929</v>
      </c>
      <c r="AM12" s="365">
        <v>1017538</v>
      </c>
      <c r="AN12" s="365">
        <v>1427989</v>
      </c>
      <c r="AO12" s="365">
        <v>1304896</v>
      </c>
      <c r="AP12" s="365">
        <v>1316143</v>
      </c>
      <c r="AQ12" s="365">
        <v>1274850</v>
      </c>
      <c r="AR12" s="365">
        <v>1428436</v>
      </c>
      <c r="AS12" s="365">
        <v>1512171</v>
      </c>
      <c r="AT12" s="365">
        <v>1474701</v>
      </c>
      <c r="AU12" s="365">
        <v>1409749</v>
      </c>
      <c r="AV12" s="365">
        <v>1475353</v>
      </c>
      <c r="AW12" s="365">
        <v>1777235</v>
      </c>
      <c r="AX12" s="365">
        <v>1257438</v>
      </c>
      <c r="AY12" s="365">
        <v>1321040</v>
      </c>
      <c r="AZ12" s="365">
        <v>1400983</v>
      </c>
      <c r="BA12" s="365">
        <v>1309817</v>
      </c>
      <c r="BB12" s="365">
        <v>1504503</v>
      </c>
      <c r="BC12" s="365">
        <v>1421308</v>
      </c>
      <c r="BD12" s="365">
        <v>1482655</v>
      </c>
      <c r="BE12" s="365">
        <v>1548850</v>
      </c>
      <c r="BF12" s="365">
        <v>1540488</v>
      </c>
      <c r="BG12" s="365">
        <v>1374035</v>
      </c>
      <c r="BH12" s="365">
        <v>1512061</v>
      </c>
      <c r="BI12" s="365">
        <v>1740216</v>
      </c>
      <c r="BJ12" s="365">
        <v>1335415</v>
      </c>
      <c r="BK12" s="365">
        <v>1244378</v>
      </c>
      <c r="BL12" s="365">
        <v>1478849</v>
      </c>
      <c r="BM12" s="365">
        <v>1296811</v>
      </c>
      <c r="BN12" s="365">
        <v>1505657</v>
      </c>
      <c r="BO12" s="365">
        <v>1419679</v>
      </c>
      <c r="BP12" s="365">
        <v>1561954</v>
      </c>
      <c r="BQ12" s="365">
        <v>1737587</v>
      </c>
      <c r="BR12" s="365">
        <v>1389955</v>
      </c>
      <c r="BS12" s="365">
        <v>1554775</v>
      </c>
      <c r="BT12" s="365">
        <v>1414289</v>
      </c>
      <c r="BU12" s="365">
        <v>1584151</v>
      </c>
      <c r="BV12" s="365">
        <v>1439395</v>
      </c>
      <c r="BW12" s="365">
        <v>1203750</v>
      </c>
      <c r="BX12" s="365">
        <v>1348854</v>
      </c>
      <c r="BY12" s="365">
        <v>1561556</v>
      </c>
      <c r="BZ12" s="365">
        <v>1489742</v>
      </c>
      <c r="CA12" s="365">
        <v>1457538</v>
      </c>
      <c r="CB12" s="365">
        <v>1610294</v>
      </c>
      <c r="CC12" s="365">
        <v>1620586</v>
      </c>
      <c r="CD12" s="365">
        <v>1526746</v>
      </c>
      <c r="CE12" s="365">
        <v>1587116</v>
      </c>
      <c r="CF12" s="365">
        <v>1492491</v>
      </c>
      <c r="CG12" s="365">
        <v>1654116</v>
      </c>
      <c r="CH12" s="365">
        <v>1531118</v>
      </c>
      <c r="CI12" s="365">
        <v>1424398</v>
      </c>
      <c r="CJ12" s="365">
        <v>1301388</v>
      </c>
      <c r="CK12" s="365">
        <v>1458471</v>
      </c>
      <c r="CL12" s="365">
        <v>1545086</v>
      </c>
      <c r="CM12" s="365">
        <v>1347098</v>
      </c>
      <c r="CN12" s="365">
        <v>1623133</v>
      </c>
      <c r="CO12" s="365">
        <v>1571236</v>
      </c>
      <c r="CP12" s="365">
        <v>1687646</v>
      </c>
      <c r="CQ12" s="365">
        <v>1669047</v>
      </c>
      <c r="CR12" s="365">
        <v>1560857</v>
      </c>
      <c r="CS12" s="365">
        <v>1802212</v>
      </c>
      <c r="CT12" s="365">
        <v>1419863</v>
      </c>
      <c r="CU12" s="365">
        <v>1219760</v>
      </c>
      <c r="CV12" s="365">
        <v>1514229</v>
      </c>
      <c r="CW12" s="365">
        <v>1406963</v>
      </c>
      <c r="CX12" s="365">
        <v>1436849</v>
      </c>
      <c r="CY12" s="365">
        <v>1466378</v>
      </c>
      <c r="CZ12" s="365">
        <v>1586092</v>
      </c>
      <c r="DA12" s="365">
        <v>1487359</v>
      </c>
      <c r="DB12" s="365">
        <v>1482900</v>
      </c>
      <c r="DC12" s="365">
        <v>1353925</v>
      </c>
      <c r="DD12" s="365">
        <v>1361265</v>
      </c>
      <c r="DE12" s="365">
        <v>1630163</v>
      </c>
      <c r="DF12" s="365">
        <v>1204942</v>
      </c>
      <c r="DG12" s="365">
        <v>1183225</v>
      </c>
      <c r="DH12" s="365">
        <v>1378234</v>
      </c>
      <c r="DI12" s="365">
        <v>1296394</v>
      </c>
      <c r="DJ12" s="365">
        <v>1358208</v>
      </c>
      <c r="DK12" s="365">
        <v>1366942</v>
      </c>
      <c r="DL12" s="365">
        <v>1469344</v>
      </c>
      <c r="DM12" s="365">
        <v>1536987</v>
      </c>
      <c r="DN12" s="365">
        <v>1374713</v>
      </c>
      <c r="DO12" s="365">
        <v>1270906</v>
      </c>
      <c r="DP12" s="365">
        <v>1408172</v>
      </c>
      <c r="DQ12" s="365">
        <v>1668231</v>
      </c>
      <c r="DR12" s="365">
        <v>1312873</v>
      </c>
      <c r="DS12" s="365">
        <v>1148877</v>
      </c>
      <c r="DT12" s="365">
        <v>1476175</v>
      </c>
      <c r="DU12" s="365">
        <v>1250969</v>
      </c>
      <c r="DV12" s="365">
        <v>1558883</v>
      </c>
      <c r="DW12" s="365">
        <v>1488947</v>
      </c>
      <c r="DX12" s="365">
        <v>1516211</v>
      </c>
      <c r="DY12" s="365">
        <v>1665352</v>
      </c>
      <c r="DZ12" s="365">
        <v>1454537</v>
      </c>
      <c r="EA12" s="365">
        <v>1471894</v>
      </c>
      <c r="EB12" s="365">
        <v>1430837</v>
      </c>
      <c r="EC12" s="365">
        <v>1629274</v>
      </c>
      <c r="ED12" s="365">
        <f>ED13+ED18</f>
        <v>1405225</v>
      </c>
      <c r="EE12" s="365">
        <v>1211765</v>
      </c>
      <c r="EF12" s="365">
        <v>1434539</v>
      </c>
      <c r="EG12" s="365">
        <v>1498278</v>
      </c>
      <c r="EH12" s="365">
        <v>1514409</v>
      </c>
      <c r="EI12" s="365">
        <v>1402908</v>
      </c>
      <c r="EJ12" s="365">
        <v>1501740</v>
      </c>
      <c r="EK12" s="365">
        <v>1723001</v>
      </c>
      <c r="EL12" s="365">
        <v>1407241</v>
      </c>
      <c r="EM12" s="365">
        <v>1641911</v>
      </c>
      <c r="EN12" s="365">
        <v>1463111</v>
      </c>
      <c r="EO12" s="365">
        <v>1610338</v>
      </c>
      <c r="EP12" s="365">
        <v>1461094</v>
      </c>
      <c r="EQ12" s="365">
        <v>1411697</v>
      </c>
      <c r="ER12" s="365">
        <v>1342128</v>
      </c>
      <c r="ES12" s="365">
        <v>1513354</v>
      </c>
      <c r="ET12" s="365">
        <v>1634579</v>
      </c>
      <c r="EU12" s="365">
        <v>1384488</v>
      </c>
      <c r="EV12" s="365">
        <v>1681237</v>
      </c>
      <c r="EW12" s="365">
        <v>1651631</v>
      </c>
      <c r="EX12" s="365">
        <v>1580245</v>
      </c>
      <c r="EY12" s="365">
        <v>1712549</v>
      </c>
      <c r="EZ12" s="365">
        <v>1557914</v>
      </c>
      <c r="FA12" s="365">
        <v>1655964</v>
      </c>
      <c r="FB12" s="365">
        <v>1508882</v>
      </c>
      <c r="FC12" s="365">
        <v>1310780</v>
      </c>
      <c r="FD12" s="365">
        <v>1143101</v>
      </c>
      <c r="FE12" s="365">
        <v>288854</v>
      </c>
      <c r="FF12" s="365">
        <v>540575</v>
      </c>
      <c r="FG12" s="365">
        <v>938997</v>
      </c>
      <c r="FH12" s="365">
        <f>FH13+FH18</f>
        <v>1418908</v>
      </c>
      <c r="FI12" s="365">
        <f>FI13+FI18</f>
        <v>1558370</v>
      </c>
      <c r="FJ12" s="365">
        <v>1719963</v>
      </c>
      <c r="FK12" s="511">
        <v>1794768</v>
      </c>
      <c r="FL12" s="511">
        <v>1741207</v>
      </c>
      <c r="FM12" s="511">
        <v>1955415</v>
      </c>
      <c r="FN12" s="511">
        <v>1434090</v>
      </c>
      <c r="FO12" s="511">
        <v>1430967</v>
      </c>
      <c r="FP12" s="511">
        <v>1508000</v>
      </c>
      <c r="FQ12" s="511">
        <v>1407145</v>
      </c>
      <c r="FR12" s="511">
        <v>1645314</v>
      </c>
      <c r="FS12" s="511">
        <v>1647216</v>
      </c>
      <c r="FT12" s="511">
        <v>1734713</v>
      </c>
      <c r="FU12" s="511">
        <v>1733199</v>
      </c>
      <c r="FV12" s="511">
        <v>1600723</v>
      </c>
      <c r="FW12" s="511">
        <v>1490288</v>
      </c>
      <c r="FX12" s="511">
        <v>1461016</v>
      </c>
      <c r="FY12" s="511">
        <v>1539722</v>
      </c>
      <c r="FZ12" s="511">
        <v>1073527</v>
      </c>
      <c r="GA12" s="511">
        <v>1059887</v>
      </c>
      <c r="GB12" s="511">
        <v>1360609</v>
      </c>
      <c r="GC12" s="511">
        <v>1210811</v>
      </c>
      <c r="GD12" s="511">
        <v>1512950</v>
      </c>
      <c r="GE12" s="511">
        <v>1464828</v>
      </c>
      <c r="GF12" s="511">
        <v>1494032</v>
      </c>
      <c r="GG12" s="511">
        <v>1662881</v>
      </c>
      <c r="GH12" s="511">
        <v>1576043</v>
      </c>
      <c r="GI12" s="511">
        <v>1422892</v>
      </c>
      <c r="GJ12" s="511">
        <v>1445219</v>
      </c>
      <c r="GK12" s="511">
        <v>1681510</v>
      </c>
      <c r="GL12" s="511">
        <v>1328480</v>
      </c>
      <c r="GM12" s="511">
        <v>1234815</v>
      </c>
      <c r="GN12" s="511">
        <v>1672794</v>
      </c>
      <c r="GO12" s="511">
        <v>1334472</v>
      </c>
      <c r="GP12" s="511">
        <v>1629453</v>
      </c>
      <c r="GQ12" s="511">
        <v>1521760</v>
      </c>
      <c r="GR12" s="511">
        <v>1583515</v>
      </c>
      <c r="GS12" s="511">
        <v>1744290</v>
      </c>
      <c r="GT12" s="511">
        <v>1533490</v>
      </c>
      <c r="GU12" s="511">
        <v>1601082</v>
      </c>
      <c r="GV12" s="511">
        <v>1568515</v>
      </c>
      <c r="GW12" s="511">
        <v>1782028</v>
      </c>
      <c r="GX12" s="511">
        <v>1522076</v>
      </c>
      <c r="GY12" s="511">
        <v>1460973</v>
      </c>
      <c r="HB12" s="609"/>
    </row>
    <row r="13" spans="1:210" s="24" customFormat="1" ht="14.5">
      <c r="A13" s="146" t="s">
        <v>354</v>
      </c>
      <c r="B13" s="364">
        <v>278073</v>
      </c>
      <c r="C13" s="365">
        <v>260487</v>
      </c>
      <c r="D13" s="365">
        <v>340378</v>
      </c>
      <c r="E13" s="365">
        <v>313379</v>
      </c>
      <c r="F13" s="365">
        <v>362517</v>
      </c>
      <c r="G13" s="365">
        <v>335383</v>
      </c>
      <c r="H13" s="365">
        <v>369123</v>
      </c>
      <c r="I13" s="365">
        <v>398745</v>
      </c>
      <c r="J13" s="365">
        <v>353833</v>
      </c>
      <c r="K13" s="365">
        <v>422575</v>
      </c>
      <c r="L13" s="365">
        <v>404533</v>
      </c>
      <c r="M13" s="365">
        <v>413143</v>
      </c>
      <c r="N13" s="365">
        <v>367090</v>
      </c>
      <c r="O13" s="365">
        <v>346211</v>
      </c>
      <c r="P13" s="365">
        <v>390598</v>
      </c>
      <c r="Q13" s="365">
        <v>444602</v>
      </c>
      <c r="R13" s="365">
        <v>417088</v>
      </c>
      <c r="S13" s="365">
        <v>439624</v>
      </c>
      <c r="T13" s="365">
        <v>497311</v>
      </c>
      <c r="U13" s="365">
        <v>427692</v>
      </c>
      <c r="V13" s="365">
        <v>462356</v>
      </c>
      <c r="W13" s="365">
        <v>398507</v>
      </c>
      <c r="X13" s="365">
        <v>309712</v>
      </c>
      <c r="Y13" s="365">
        <v>345447</v>
      </c>
      <c r="Z13" s="365">
        <v>327500</v>
      </c>
      <c r="AA13" s="365">
        <v>312148</v>
      </c>
      <c r="AB13" s="365">
        <v>418435</v>
      </c>
      <c r="AC13" s="365">
        <v>368780</v>
      </c>
      <c r="AD13" s="365">
        <v>388510</v>
      </c>
      <c r="AE13" s="365">
        <v>441917</v>
      </c>
      <c r="AF13" s="365">
        <v>437626</v>
      </c>
      <c r="AG13" s="365">
        <v>401879</v>
      </c>
      <c r="AH13" s="365">
        <v>456482</v>
      </c>
      <c r="AI13" s="365">
        <v>436190</v>
      </c>
      <c r="AJ13" s="365">
        <v>392842</v>
      </c>
      <c r="AK13" s="365">
        <v>460600</v>
      </c>
      <c r="AL13" s="365">
        <v>342795</v>
      </c>
      <c r="AM13" s="365">
        <v>349444</v>
      </c>
      <c r="AN13" s="365">
        <v>526878</v>
      </c>
      <c r="AO13" s="365">
        <v>430277</v>
      </c>
      <c r="AP13" s="365">
        <v>405942</v>
      </c>
      <c r="AQ13" s="365">
        <v>411288</v>
      </c>
      <c r="AR13" s="365">
        <v>461604</v>
      </c>
      <c r="AS13" s="365">
        <v>482366</v>
      </c>
      <c r="AT13" s="365">
        <v>478311</v>
      </c>
      <c r="AU13" s="365">
        <v>463763</v>
      </c>
      <c r="AV13" s="365">
        <v>498233</v>
      </c>
      <c r="AW13" s="365">
        <v>593185</v>
      </c>
      <c r="AX13" s="365">
        <v>387150</v>
      </c>
      <c r="AY13" s="365">
        <v>430019</v>
      </c>
      <c r="AZ13" s="365">
        <v>478538</v>
      </c>
      <c r="BA13" s="365">
        <v>446653</v>
      </c>
      <c r="BB13" s="365">
        <v>502090</v>
      </c>
      <c r="BC13" s="365">
        <v>482839</v>
      </c>
      <c r="BD13" s="365">
        <v>483676</v>
      </c>
      <c r="BE13" s="365">
        <v>527200</v>
      </c>
      <c r="BF13" s="365">
        <v>504272</v>
      </c>
      <c r="BG13" s="365">
        <v>443507</v>
      </c>
      <c r="BH13" s="365">
        <v>504988</v>
      </c>
      <c r="BI13" s="365">
        <v>559719</v>
      </c>
      <c r="BJ13" s="365">
        <v>424746</v>
      </c>
      <c r="BK13" s="365">
        <v>399658</v>
      </c>
      <c r="BL13" s="365">
        <v>483643</v>
      </c>
      <c r="BM13" s="365">
        <v>406496</v>
      </c>
      <c r="BN13" s="365">
        <v>455122</v>
      </c>
      <c r="BO13" s="365">
        <v>493512</v>
      </c>
      <c r="BP13" s="365">
        <v>520748</v>
      </c>
      <c r="BQ13" s="365">
        <v>580834</v>
      </c>
      <c r="BR13" s="365">
        <v>420142</v>
      </c>
      <c r="BS13" s="365">
        <v>496580</v>
      </c>
      <c r="BT13" s="365">
        <v>451613</v>
      </c>
      <c r="BU13" s="365">
        <v>510298</v>
      </c>
      <c r="BV13" s="365">
        <v>450770</v>
      </c>
      <c r="BW13" s="365">
        <v>348778</v>
      </c>
      <c r="BX13" s="365">
        <v>421216</v>
      </c>
      <c r="BY13" s="365">
        <v>489730</v>
      </c>
      <c r="BZ13" s="365">
        <v>460194</v>
      </c>
      <c r="CA13" s="365">
        <v>457225</v>
      </c>
      <c r="CB13" s="365">
        <v>498924</v>
      </c>
      <c r="CC13" s="365">
        <v>481239</v>
      </c>
      <c r="CD13" s="365">
        <v>449627</v>
      </c>
      <c r="CE13" s="365">
        <v>469474</v>
      </c>
      <c r="CF13" s="365">
        <v>440259</v>
      </c>
      <c r="CG13" s="365">
        <v>510808</v>
      </c>
      <c r="CH13" s="365">
        <v>463233</v>
      </c>
      <c r="CI13" s="365">
        <v>393159</v>
      </c>
      <c r="CJ13" s="365">
        <v>365272</v>
      </c>
      <c r="CK13" s="365">
        <v>428812</v>
      </c>
      <c r="CL13" s="365">
        <v>440088</v>
      </c>
      <c r="CM13" s="365">
        <v>385279</v>
      </c>
      <c r="CN13" s="365">
        <v>436689</v>
      </c>
      <c r="CO13" s="365">
        <v>404217</v>
      </c>
      <c r="CP13" s="365">
        <v>436885</v>
      </c>
      <c r="CQ13" s="365">
        <v>448709</v>
      </c>
      <c r="CR13" s="365">
        <v>425801</v>
      </c>
      <c r="CS13" s="365">
        <v>516437</v>
      </c>
      <c r="CT13" s="365">
        <v>376109</v>
      </c>
      <c r="CU13" s="365">
        <v>293839</v>
      </c>
      <c r="CV13" s="365">
        <v>376591</v>
      </c>
      <c r="CW13" s="365">
        <v>343049</v>
      </c>
      <c r="CX13" s="365">
        <v>333806</v>
      </c>
      <c r="CY13" s="365">
        <v>329650</v>
      </c>
      <c r="CZ13" s="365">
        <v>352423</v>
      </c>
      <c r="DA13" s="365">
        <v>319245</v>
      </c>
      <c r="DB13" s="365">
        <v>313990</v>
      </c>
      <c r="DC13" s="365">
        <v>292802</v>
      </c>
      <c r="DD13" s="365">
        <v>311477</v>
      </c>
      <c r="DE13" s="365">
        <v>370996</v>
      </c>
      <c r="DF13" s="365">
        <v>260914</v>
      </c>
      <c r="DG13" s="365">
        <v>243064</v>
      </c>
      <c r="DH13" s="365">
        <v>293847</v>
      </c>
      <c r="DI13" s="365">
        <v>266526</v>
      </c>
      <c r="DJ13" s="365">
        <v>264655</v>
      </c>
      <c r="DK13" s="365">
        <v>263570</v>
      </c>
      <c r="DL13" s="365">
        <v>271752</v>
      </c>
      <c r="DM13" s="365">
        <v>275980</v>
      </c>
      <c r="DN13" s="365">
        <v>240320</v>
      </c>
      <c r="DO13" s="365">
        <v>233388</v>
      </c>
      <c r="DP13" s="365">
        <v>261448</v>
      </c>
      <c r="DQ13" s="365">
        <v>298917</v>
      </c>
      <c r="DR13" s="365">
        <v>224164</v>
      </c>
      <c r="DS13" s="365">
        <v>204938</v>
      </c>
      <c r="DT13" s="365">
        <v>282631</v>
      </c>
      <c r="DU13" s="365">
        <v>230854</v>
      </c>
      <c r="DV13" s="365">
        <v>285766</v>
      </c>
      <c r="DW13" s="365">
        <v>277194</v>
      </c>
      <c r="DX13" s="365">
        <v>265994</v>
      </c>
      <c r="DY13" s="365">
        <v>305221</v>
      </c>
      <c r="DZ13" s="365">
        <v>276126</v>
      </c>
      <c r="EA13" s="365">
        <v>281363</v>
      </c>
      <c r="EB13" s="365">
        <v>277884</v>
      </c>
      <c r="EC13" s="365">
        <v>301258</v>
      </c>
      <c r="ED13" s="365">
        <f>SUM(ED14:ED17)</f>
        <v>269092</v>
      </c>
      <c r="EE13" s="365">
        <v>230066</v>
      </c>
      <c r="EF13" s="365">
        <v>298604</v>
      </c>
      <c r="EG13" s="365">
        <v>311181</v>
      </c>
      <c r="EH13" s="365">
        <v>294957</v>
      </c>
      <c r="EI13" s="365">
        <v>287721</v>
      </c>
      <c r="EJ13" s="365">
        <v>306721</v>
      </c>
      <c r="EK13" s="365">
        <v>352432</v>
      </c>
      <c r="EL13" s="365">
        <v>299583</v>
      </c>
      <c r="EM13" s="365">
        <v>351731</v>
      </c>
      <c r="EN13" s="365">
        <v>320393</v>
      </c>
      <c r="EO13" s="365">
        <v>331153</v>
      </c>
      <c r="EP13" s="365">
        <v>303319</v>
      </c>
      <c r="EQ13" s="365">
        <v>295880</v>
      </c>
      <c r="ER13" s="365">
        <v>305549</v>
      </c>
      <c r="ES13" s="365">
        <v>339424</v>
      </c>
      <c r="ET13" s="365">
        <v>358470</v>
      </c>
      <c r="EU13" s="365">
        <v>316475</v>
      </c>
      <c r="EV13" s="365">
        <v>349450</v>
      </c>
      <c r="EW13" s="365">
        <v>347091</v>
      </c>
      <c r="EX13" s="365">
        <v>336991</v>
      </c>
      <c r="EY13" s="365">
        <v>367587</v>
      </c>
      <c r="EZ13" s="365">
        <v>345386</v>
      </c>
      <c r="FA13" s="365">
        <v>370957</v>
      </c>
      <c r="FB13" s="365">
        <v>298417</v>
      </c>
      <c r="FC13" s="365">
        <v>293157</v>
      </c>
      <c r="FD13" s="365">
        <v>249158</v>
      </c>
      <c r="FE13" s="365">
        <v>89692</v>
      </c>
      <c r="FF13" s="365">
        <v>100427</v>
      </c>
      <c r="FG13" s="365">
        <v>194354</v>
      </c>
      <c r="FH13" s="365">
        <f>SUM(FH14:FH17)</f>
        <v>279103</v>
      </c>
      <c r="FI13" s="365">
        <f>SUM(FI14:FI17)</f>
        <v>299627</v>
      </c>
      <c r="FJ13" s="365">
        <v>328233</v>
      </c>
      <c r="FK13" s="511">
        <v>332874</v>
      </c>
      <c r="FL13" s="511">
        <v>334349</v>
      </c>
      <c r="FM13" s="511">
        <v>363163</v>
      </c>
      <c r="FN13" s="511">
        <v>274093</v>
      </c>
      <c r="FO13" s="511">
        <v>242080</v>
      </c>
      <c r="FP13" s="511">
        <v>269927</v>
      </c>
      <c r="FQ13" s="511">
        <v>288098</v>
      </c>
      <c r="FR13" s="511">
        <v>319257</v>
      </c>
      <c r="FS13" s="511">
        <v>309560</v>
      </c>
      <c r="FT13" s="511">
        <v>309494</v>
      </c>
      <c r="FU13" s="511">
        <v>294086</v>
      </c>
      <c r="FV13" s="511">
        <v>281054</v>
      </c>
      <c r="FW13" s="511">
        <v>276033</v>
      </c>
      <c r="FX13" s="511">
        <v>296203</v>
      </c>
      <c r="FY13" s="511">
        <v>337604</v>
      </c>
      <c r="FZ13" s="511">
        <v>230776</v>
      </c>
      <c r="GA13" s="511">
        <v>221995</v>
      </c>
      <c r="GB13" s="511">
        <v>273591</v>
      </c>
      <c r="GC13" s="511">
        <v>270549</v>
      </c>
      <c r="GD13" s="511">
        <v>338452</v>
      </c>
      <c r="GE13" s="511">
        <v>315953</v>
      </c>
      <c r="GF13" s="511">
        <v>307694</v>
      </c>
      <c r="GG13" s="511">
        <v>346610</v>
      </c>
      <c r="GH13" s="511">
        <v>335299</v>
      </c>
      <c r="GI13" s="511">
        <v>316843</v>
      </c>
      <c r="GJ13" s="511">
        <v>342878</v>
      </c>
      <c r="GK13" s="511">
        <v>366883</v>
      </c>
      <c r="GL13" s="511">
        <v>268408</v>
      </c>
      <c r="GM13" s="511">
        <v>245393</v>
      </c>
      <c r="GN13" s="511">
        <v>365002</v>
      </c>
      <c r="GO13" s="511">
        <v>296854</v>
      </c>
      <c r="GP13" s="511">
        <v>357270</v>
      </c>
      <c r="GQ13" s="511">
        <v>348460</v>
      </c>
      <c r="GR13" s="511">
        <v>367192</v>
      </c>
      <c r="GS13" s="511">
        <v>371497</v>
      </c>
      <c r="GT13" s="511">
        <v>351301</v>
      </c>
      <c r="GU13" s="511">
        <v>375132</v>
      </c>
      <c r="GV13" s="511">
        <v>361206</v>
      </c>
      <c r="GW13" s="511">
        <v>400020</v>
      </c>
      <c r="GX13" s="511">
        <v>322505</v>
      </c>
      <c r="GY13" s="511">
        <v>319333</v>
      </c>
      <c r="HB13" s="609"/>
    </row>
    <row r="14" spans="1:210" s="24" customFormat="1" ht="14.5">
      <c r="A14" s="155" t="s">
        <v>355</v>
      </c>
      <c r="B14" s="368">
        <v>145378</v>
      </c>
      <c r="C14" s="369">
        <v>139532</v>
      </c>
      <c r="D14" s="369">
        <v>183742</v>
      </c>
      <c r="E14" s="369">
        <v>169957</v>
      </c>
      <c r="F14" s="369">
        <v>200130</v>
      </c>
      <c r="G14" s="369">
        <v>188757</v>
      </c>
      <c r="H14" s="369">
        <v>206351</v>
      </c>
      <c r="I14" s="369">
        <v>223681</v>
      </c>
      <c r="J14" s="369">
        <v>194102</v>
      </c>
      <c r="K14" s="369">
        <v>232557</v>
      </c>
      <c r="L14" s="369">
        <v>225750</v>
      </c>
      <c r="M14" s="369">
        <v>231314</v>
      </c>
      <c r="N14" s="369">
        <v>205441</v>
      </c>
      <c r="O14" s="369">
        <v>191083</v>
      </c>
      <c r="P14" s="369">
        <v>220991</v>
      </c>
      <c r="Q14" s="369">
        <v>247987</v>
      </c>
      <c r="R14" s="369">
        <v>229961</v>
      </c>
      <c r="S14" s="369">
        <v>242880</v>
      </c>
      <c r="T14" s="369">
        <v>272926</v>
      </c>
      <c r="U14" s="369">
        <v>231069</v>
      </c>
      <c r="V14" s="369">
        <v>254182</v>
      </c>
      <c r="W14" s="369">
        <v>224744</v>
      </c>
      <c r="X14" s="369">
        <v>166279</v>
      </c>
      <c r="Y14" s="369">
        <v>183919</v>
      </c>
      <c r="Z14" s="369">
        <v>189729</v>
      </c>
      <c r="AA14" s="369">
        <v>191343</v>
      </c>
      <c r="AB14" s="369">
        <v>260959</v>
      </c>
      <c r="AC14" s="369">
        <v>224413</v>
      </c>
      <c r="AD14" s="369">
        <v>237388</v>
      </c>
      <c r="AE14" s="369">
        <v>289792</v>
      </c>
      <c r="AF14" s="369">
        <v>273621</v>
      </c>
      <c r="AG14" s="369">
        <v>247525</v>
      </c>
      <c r="AH14" s="369">
        <v>296656</v>
      </c>
      <c r="AI14" s="369">
        <v>281342</v>
      </c>
      <c r="AJ14" s="369">
        <v>238504</v>
      </c>
      <c r="AK14" s="369">
        <v>277931</v>
      </c>
      <c r="AL14" s="369">
        <v>201751</v>
      </c>
      <c r="AM14" s="369">
        <v>211375</v>
      </c>
      <c r="AN14" s="369">
        <v>337378</v>
      </c>
      <c r="AO14" s="369">
        <v>261897</v>
      </c>
      <c r="AP14" s="369">
        <v>235783</v>
      </c>
      <c r="AQ14" s="369">
        <v>247501</v>
      </c>
      <c r="AR14" s="369">
        <v>285228</v>
      </c>
      <c r="AS14" s="369">
        <v>296599</v>
      </c>
      <c r="AT14" s="369">
        <v>291401</v>
      </c>
      <c r="AU14" s="369">
        <v>287518</v>
      </c>
      <c r="AV14" s="369">
        <v>311410</v>
      </c>
      <c r="AW14" s="369">
        <v>361259</v>
      </c>
      <c r="AX14" s="369">
        <v>230146</v>
      </c>
      <c r="AY14" s="369">
        <v>258821</v>
      </c>
      <c r="AZ14" s="369">
        <v>288749</v>
      </c>
      <c r="BA14" s="369">
        <v>272913</v>
      </c>
      <c r="BB14" s="369">
        <v>300513</v>
      </c>
      <c r="BC14" s="369">
        <v>286935</v>
      </c>
      <c r="BD14" s="369">
        <v>287967</v>
      </c>
      <c r="BE14" s="369">
        <v>307824</v>
      </c>
      <c r="BF14" s="369">
        <v>293617</v>
      </c>
      <c r="BG14" s="369">
        <v>263819</v>
      </c>
      <c r="BH14" s="369">
        <v>305252</v>
      </c>
      <c r="BI14" s="369">
        <v>329198</v>
      </c>
      <c r="BJ14" s="369">
        <v>252697</v>
      </c>
      <c r="BK14" s="369">
        <v>235896</v>
      </c>
      <c r="BL14" s="369">
        <v>284166</v>
      </c>
      <c r="BM14" s="369">
        <v>244853</v>
      </c>
      <c r="BN14" s="369">
        <v>274490</v>
      </c>
      <c r="BO14" s="369">
        <v>340706</v>
      </c>
      <c r="BP14" s="369">
        <v>351410</v>
      </c>
      <c r="BQ14" s="369">
        <v>405511</v>
      </c>
      <c r="BR14" s="369">
        <v>277614</v>
      </c>
      <c r="BS14" s="369">
        <v>326917</v>
      </c>
      <c r="BT14" s="369">
        <v>297031</v>
      </c>
      <c r="BU14" s="369">
        <v>343770</v>
      </c>
      <c r="BV14" s="369">
        <v>296853</v>
      </c>
      <c r="BW14" s="369">
        <v>222496</v>
      </c>
      <c r="BX14" s="369">
        <v>268359</v>
      </c>
      <c r="BY14" s="369">
        <v>316705</v>
      </c>
      <c r="BZ14" s="369">
        <v>300614</v>
      </c>
      <c r="CA14" s="369">
        <v>302896</v>
      </c>
      <c r="CB14" s="369">
        <v>323916</v>
      </c>
      <c r="CC14" s="369">
        <v>312722</v>
      </c>
      <c r="CD14" s="369">
        <v>293961</v>
      </c>
      <c r="CE14" s="369">
        <v>313490</v>
      </c>
      <c r="CF14" s="369">
        <v>288221</v>
      </c>
      <c r="CG14" s="369">
        <v>335948</v>
      </c>
      <c r="CH14" s="369">
        <v>299768</v>
      </c>
      <c r="CI14" s="369">
        <v>245941</v>
      </c>
      <c r="CJ14" s="369">
        <v>228728</v>
      </c>
      <c r="CK14" s="369">
        <v>279759</v>
      </c>
      <c r="CL14" s="369">
        <v>277924</v>
      </c>
      <c r="CM14" s="369">
        <v>250655</v>
      </c>
      <c r="CN14" s="369">
        <v>279815</v>
      </c>
      <c r="CO14" s="369">
        <v>259152</v>
      </c>
      <c r="CP14" s="369">
        <v>282519</v>
      </c>
      <c r="CQ14" s="369">
        <v>291412</v>
      </c>
      <c r="CR14" s="369">
        <v>279826</v>
      </c>
      <c r="CS14" s="369">
        <v>353558</v>
      </c>
      <c r="CT14" s="369">
        <v>243904</v>
      </c>
      <c r="CU14" s="369">
        <v>178822</v>
      </c>
      <c r="CV14" s="369">
        <v>225982</v>
      </c>
      <c r="CW14" s="369">
        <v>211605</v>
      </c>
      <c r="CX14" s="369">
        <v>204978</v>
      </c>
      <c r="CY14" s="369">
        <v>204627</v>
      </c>
      <c r="CZ14" s="369">
        <v>219410</v>
      </c>
      <c r="DA14" s="369">
        <v>199853</v>
      </c>
      <c r="DB14" s="369">
        <v>192610</v>
      </c>
      <c r="DC14" s="369">
        <v>185291</v>
      </c>
      <c r="DD14" s="369">
        <v>189358</v>
      </c>
      <c r="DE14" s="369">
        <v>220656</v>
      </c>
      <c r="DF14" s="369">
        <v>149699</v>
      </c>
      <c r="DG14" s="369">
        <v>142068</v>
      </c>
      <c r="DH14" s="369">
        <v>173275</v>
      </c>
      <c r="DI14" s="369">
        <v>157579</v>
      </c>
      <c r="DJ14" s="369">
        <v>162170</v>
      </c>
      <c r="DK14" s="369">
        <v>166410</v>
      </c>
      <c r="DL14" s="369">
        <v>174792</v>
      </c>
      <c r="DM14" s="369">
        <v>178103</v>
      </c>
      <c r="DN14" s="369">
        <v>154976</v>
      </c>
      <c r="DO14" s="369">
        <v>154875</v>
      </c>
      <c r="DP14" s="369">
        <v>173561</v>
      </c>
      <c r="DQ14" s="369">
        <v>199024</v>
      </c>
      <c r="DR14" s="369">
        <v>143582</v>
      </c>
      <c r="DS14" s="369">
        <v>132405</v>
      </c>
      <c r="DT14" s="369">
        <v>183850</v>
      </c>
      <c r="DU14" s="369">
        <v>152383</v>
      </c>
      <c r="DV14" s="369">
        <v>190131</v>
      </c>
      <c r="DW14" s="369">
        <v>189229</v>
      </c>
      <c r="DX14" s="369">
        <v>178847</v>
      </c>
      <c r="DY14" s="369">
        <v>209871</v>
      </c>
      <c r="DZ14" s="369">
        <v>193580</v>
      </c>
      <c r="EA14" s="369">
        <v>195635</v>
      </c>
      <c r="EB14" s="369">
        <v>197247</v>
      </c>
      <c r="EC14" s="369">
        <v>204852</v>
      </c>
      <c r="ED14" s="369">
        <v>175554</v>
      </c>
      <c r="EE14" s="369">
        <v>151691</v>
      </c>
      <c r="EF14" s="369">
        <v>200101</v>
      </c>
      <c r="EG14" s="369">
        <v>209995</v>
      </c>
      <c r="EH14" s="369">
        <v>194922</v>
      </c>
      <c r="EI14" s="369">
        <v>195066</v>
      </c>
      <c r="EJ14" s="369">
        <v>208551</v>
      </c>
      <c r="EK14" s="369">
        <v>239245</v>
      </c>
      <c r="EL14" s="369">
        <v>204733</v>
      </c>
      <c r="EM14" s="369">
        <v>244740</v>
      </c>
      <c r="EN14" s="369">
        <v>221317</v>
      </c>
      <c r="EO14" s="369">
        <v>225001</v>
      </c>
      <c r="EP14" s="369">
        <v>190752</v>
      </c>
      <c r="EQ14" s="369">
        <v>189850</v>
      </c>
      <c r="ER14" s="369">
        <v>199550</v>
      </c>
      <c r="ES14" s="369">
        <v>221321</v>
      </c>
      <c r="ET14" s="369">
        <v>234173</v>
      </c>
      <c r="EU14" s="369">
        <v>213438</v>
      </c>
      <c r="EV14" s="369">
        <v>232243</v>
      </c>
      <c r="EW14" s="369">
        <v>230718</v>
      </c>
      <c r="EX14" s="369">
        <v>223240</v>
      </c>
      <c r="EY14" s="369">
        <v>241175</v>
      </c>
      <c r="EZ14" s="369">
        <v>230923</v>
      </c>
      <c r="FA14" s="369">
        <v>251974</v>
      </c>
      <c r="FB14" s="369">
        <v>184125</v>
      </c>
      <c r="FC14" s="369">
        <v>192639</v>
      </c>
      <c r="FD14" s="369">
        <v>155810</v>
      </c>
      <c r="FE14" s="369">
        <v>51362</v>
      </c>
      <c r="FF14" s="369">
        <v>56639</v>
      </c>
      <c r="FG14" s="369">
        <v>122772</v>
      </c>
      <c r="FH14" s="369">
        <v>163083</v>
      </c>
      <c r="FI14" s="369">
        <v>173544</v>
      </c>
      <c r="FJ14" s="369">
        <v>198792</v>
      </c>
      <c r="FK14" s="512">
        <v>205232</v>
      </c>
      <c r="FL14" s="512">
        <v>214260</v>
      </c>
      <c r="FM14" s="512">
        <v>232814</v>
      </c>
      <c r="FN14" s="512">
        <v>162567</v>
      </c>
      <c r="FO14" s="512">
        <v>158237</v>
      </c>
      <c r="FP14" s="512">
        <v>177097</v>
      </c>
      <c r="FQ14" s="512">
        <v>163902</v>
      </c>
      <c r="FR14" s="512">
        <v>175405</v>
      </c>
      <c r="FS14" s="512">
        <v>169589</v>
      </c>
      <c r="FT14" s="512">
        <v>162404</v>
      </c>
      <c r="FU14" s="512">
        <v>158514</v>
      </c>
      <c r="FV14" s="512">
        <v>142354</v>
      </c>
      <c r="FW14" s="512">
        <v>150079</v>
      </c>
      <c r="FX14" s="512">
        <v>161027</v>
      </c>
      <c r="FY14" s="512">
        <v>193541</v>
      </c>
      <c r="FZ14" s="512">
        <v>116597</v>
      </c>
      <c r="GA14" s="512">
        <v>123035</v>
      </c>
      <c r="GB14" s="512">
        <v>134888</v>
      </c>
      <c r="GC14" s="512">
        <v>136340</v>
      </c>
      <c r="GD14" s="512">
        <v>174952</v>
      </c>
      <c r="GE14" s="512">
        <v>165455</v>
      </c>
      <c r="GF14" s="512">
        <v>169088</v>
      </c>
      <c r="GG14" s="512">
        <v>194249</v>
      </c>
      <c r="GH14" s="512">
        <v>180422</v>
      </c>
      <c r="GI14" s="512">
        <v>168472</v>
      </c>
      <c r="GJ14" s="512">
        <v>191946</v>
      </c>
      <c r="GK14" s="512">
        <v>202165</v>
      </c>
      <c r="GL14" s="512">
        <v>130459</v>
      </c>
      <c r="GM14" s="512">
        <v>119769</v>
      </c>
      <c r="GN14" s="512">
        <v>186574</v>
      </c>
      <c r="GO14" s="512">
        <v>151716</v>
      </c>
      <c r="GP14" s="512">
        <v>166361</v>
      </c>
      <c r="GQ14" s="512">
        <v>179691</v>
      </c>
      <c r="GR14" s="512">
        <v>215711</v>
      </c>
      <c r="GS14" s="512">
        <v>196878</v>
      </c>
      <c r="GT14" s="512">
        <v>187433</v>
      </c>
      <c r="GU14" s="512">
        <v>206669</v>
      </c>
      <c r="GV14" s="512">
        <v>201649</v>
      </c>
      <c r="GW14" s="512">
        <v>236599</v>
      </c>
      <c r="GX14" s="512">
        <v>152062</v>
      </c>
      <c r="GY14" s="512">
        <v>155283</v>
      </c>
      <c r="HB14" s="610"/>
    </row>
    <row r="15" spans="1:210" s="24" customFormat="1" ht="14.5">
      <c r="A15" s="155" t="s">
        <v>356</v>
      </c>
      <c r="B15" s="368">
        <v>119936</v>
      </c>
      <c r="C15" s="369">
        <v>107152</v>
      </c>
      <c r="D15" s="369">
        <v>140356</v>
      </c>
      <c r="E15" s="369">
        <v>128253</v>
      </c>
      <c r="F15" s="369">
        <v>144981</v>
      </c>
      <c r="G15" s="369">
        <v>130470</v>
      </c>
      <c r="H15" s="369">
        <v>142062</v>
      </c>
      <c r="I15" s="369">
        <v>154942</v>
      </c>
      <c r="J15" s="369">
        <v>143717</v>
      </c>
      <c r="K15" s="369">
        <v>170995</v>
      </c>
      <c r="L15" s="369">
        <v>160954</v>
      </c>
      <c r="M15" s="369">
        <v>164427</v>
      </c>
      <c r="N15" s="369">
        <v>145534</v>
      </c>
      <c r="O15" s="369">
        <v>139071</v>
      </c>
      <c r="P15" s="369">
        <v>151109</v>
      </c>
      <c r="Q15" s="369">
        <v>173870</v>
      </c>
      <c r="R15" s="369">
        <v>166459</v>
      </c>
      <c r="S15" s="369">
        <v>174962</v>
      </c>
      <c r="T15" s="369">
        <v>198663</v>
      </c>
      <c r="U15" s="369">
        <v>173662</v>
      </c>
      <c r="V15" s="369">
        <v>184368</v>
      </c>
      <c r="W15" s="369">
        <v>150110</v>
      </c>
      <c r="X15" s="369">
        <v>124176</v>
      </c>
      <c r="Y15" s="369">
        <v>143376</v>
      </c>
      <c r="Z15" s="369">
        <v>124067</v>
      </c>
      <c r="AA15" s="369">
        <v>106729</v>
      </c>
      <c r="AB15" s="369">
        <v>139230</v>
      </c>
      <c r="AC15" s="369">
        <v>126592</v>
      </c>
      <c r="AD15" s="369">
        <v>134747</v>
      </c>
      <c r="AE15" s="369">
        <v>134369</v>
      </c>
      <c r="AF15" s="369">
        <v>143720</v>
      </c>
      <c r="AG15" s="369">
        <v>136561</v>
      </c>
      <c r="AH15" s="369">
        <v>139682</v>
      </c>
      <c r="AI15" s="369">
        <v>132954</v>
      </c>
      <c r="AJ15" s="369">
        <v>132538</v>
      </c>
      <c r="AK15" s="369">
        <v>157974</v>
      </c>
      <c r="AL15" s="369">
        <v>121528</v>
      </c>
      <c r="AM15" s="369">
        <v>120830</v>
      </c>
      <c r="AN15" s="369">
        <v>163333</v>
      </c>
      <c r="AO15" s="369">
        <v>143013</v>
      </c>
      <c r="AP15" s="369">
        <v>143853</v>
      </c>
      <c r="AQ15" s="369">
        <v>138647</v>
      </c>
      <c r="AR15" s="369">
        <v>147916</v>
      </c>
      <c r="AS15" s="369">
        <v>158516</v>
      </c>
      <c r="AT15" s="369">
        <v>160414</v>
      </c>
      <c r="AU15" s="369">
        <v>149907</v>
      </c>
      <c r="AV15" s="369">
        <v>158509</v>
      </c>
      <c r="AW15" s="369">
        <v>197451</v>
      </c>
      <c r="AX15" s="369">
        <v>133035</v>
      </c>
      <c r="AY15" s="369">
        <v>145314</v>
      </c>
      <c r="AZ15" s="369">
        <v>160297</v>
      </c>
      <c r="BA15" s="369">
        <v>146098</v>
      </c>
      <c r="BB15" s="369">
        <v>171690</v>
      </c>
      <c r="BC15" s="369">
        <v>161784</v>
      </c>
      <c r="BD15" s="369">
        <v>160182</v>
      </c>
      <c r="BE15" s="369">
        <v>181363</v>
      </c>
      <c r="BF15" s="369">
        <v>174503</v>
      </c>
      <c r="BG15" s="369">
        <v>146124</v>
      </c>
      <c r="BH15" s="369">
        <v>166674</v>
      </c>
      <c r="BI15" s="369">
        <v>193510</v>
      </c>
      <c r="BJ15" s="369">
        <v>142222</v>
      </c>
      <c r="BK15" s="369">
        <v>134642</v>
      </c>
      <c r="BL15" s="369">
        <v>165628</v>
      </c>
      <c r="BM15" s="369">
        <v>132227</v>
      </c>
      <c r="BN15" s="369">
        <v>149881</v>
      </c>
      <c r="BO15" s="369">
        <v>123966</v>
      </c>
      <c r="BP15" s="369">
        <v>138462</v>
      </c>
      <c r="BQ15" s="369">
        <v>140639</v>
      </c>
      <c r="BR15" s="369">
        <v>115273</v>
      </c>
      <c r="BS15" s="369">
        <v>134736</v>
      </c>
      <c r="BT15" s="369">
        <v>121782</v>
      </c>
      <c r="BU15" s="369">
        <v>137986</v>
      </c>
      <c r="BV15" s="369">
        <v>126404</v>
      </c>
      <c r="BW15" s="369">
        <v>101897</v>
      </c>
      <c r="BX15" s="369">
        <v>123838</v>
      </c>
      <c r="BY15" s="369">
        <v>140876</v>
      </c>
      <c r="BZ15" s="369">
        <v>130179</v>
      </c>
      <c r="CA15" s="369">
        <v>125002</v>
      </c>
      <c r="CB15" s="369">
        <v>134202</v>
      </c>
      <c r="CC15" s="369">
        <v>129097</v>
      </c>
      <c r="CD15" s="369">
        <v>117766</v>
      </c>
      <c r="CE15" s="369">
        <v>123547</v>
      </c>
      <c r="CF15" s="369">
        <v>122229</v>
      </c>
      <c r="CG15" s="369">
        <v>140587</v>
      </c>
      <c r="CH15" s="369">
        <v>133652</v>
      </c>
      <c r="CI15" s="369">
        <v>119514</v>
      </c>
      <c r="CJ15" s="369">
        <v>112224</v>
      </c>
      <c r="CK15" s="369">
        <v>121753</v>
      </c>
      <c r="CL15" s="369">
        <v>126713</v>
      </c>
      <c r="CM15" s="369">
        <v>103869</v>
      </c>
      <c r="CN15" s="369">
        <v>121019</v>
      </c>
      <c r="CO15" s="369">
        <v>111320</v>
      </c>
      <c r="CP15" s="369">
        <v>119842</v>
      </c>
      <c r="CQ15" s="369">
        <v>120348</v>
      </c>
      <c r="CR15" s="369">
        <v>111956</v>
      </c>
      <c r="CS15" s="369">
        <v>127713</v>
      </c>
      <c r="CT15" s="369">
        <v>108640</v>
      </c>
      <c r="CU15" s="369">
        <v>93796</v>
      </c>
      <c r="CV15" s="369">
        <v>124497</v>
      </c>
      <c r="CW15" s="369">
        <v>108158</v>
      </c>
      <c r="CX15" s="369">
        <v>105472</v>
      </c>
      <c r="CY15" s="369">
        <v>101130</v>
      </c>
      <c r="CZ15" s="369">
        <v>107749</v>
      </c>
      <c r="DA15" s="369">
        <v>99901</v>
      </c>
      <c r="DB15" s="369">
        <v>98121</v>
      </c>
      <c r="DC15" s="369">
        <v>89042</v>
      </c>
      <c r="DD15" s="369">
        <v>105378</v>
      </c>
      <c r="DE15" s="369">
        <v>131255</v>
      </c>
      <c r="DF15" s="369">
        <v>96243</v>
      </c>
      <c r="DG15" s="369">
        <v>86643</v>
      </c>
      <c r="DH15" s="369">
        <v>103280</v>
      </c>
      <c r="DI15" s="369">
        <v>93475</v>
      </c>
      <c r="DJ15" s="369">
        <v>86489</v>
      </c>
      <c r="DK15" s="369">
        <v>80955</v>
      </c>
      <c r="DL15" s="369">
        <v>79111</v>
      </c>
      <c r="DM15" s="369">
        <v>80359</v>
      </c>
      <c r="DN15" s="369">
        <v>69652</v>
      </c>
      <c r="DO15" s="369">
        <v>64751</v>
      </c>
      <c r="DP15" s="369">
        <v>73343</v>
      </c>
      <c r="DQ15" s="369">
        <v>83660</v>
      </c>
      <c r="DR15" s="369">
        <v>67606</v>
      </c>
      <c r="DS15" s="369">
        <v>60497</v>
      </c>
      <c r="DT15" s="369">
        <v>82886</v>
      </c>
      <c r="DU15" s="369">
        <v>64955</v>
      </c>
      <c r="DV15" s="369">
        <v>79556</v>
      </c>
      <c r="DW15" s="369">
        <v>71783</v>
      </c>
      <c r="DX15" s="369">
        <v>70344</v>
      </c>
      <c r="DY15" s="369">
        <v>76357</v>
      </c>
      <c r="DZ15" s="369">
        <v>66237</v>
      </c>
      <c r="EA15" s="369">
        <v>68235</v>
      </c>
      <c r="EB15" s="369">
        <v>65294</v>
      </c>
      <c r="EC15" s="369">
        <v>77458</v>
      </c>
      <c r="ED15" s="369">
        <v>77031</v>
      </c>
      <c r="EE15" s="369">
        <v>63013</v>
      </c>
      <c r="EF15" s="369">
        <v>79363</v>
      </c>
      <c r="EG15" s="369">
        <v>82152</v>
      </c>
      <c r="EH15" s="369">
        <v>81271</v>
      </c>
      <c r="EI15" s="369">
        <v>74089</v>
      </c>
      <c r="EJ15" s="369">
        <v>76247</v>
      </c>
      <c r="EK15" s="369">
        <v>88936</v>
      </c>
      <c r="EL15" s="369">
        <v>74068</v>
      </c>
      <c r="EM15" s="369">
        <v>83331</v>
      </c>
      <c r="EN15" s="369">
        <v>76839</v>
      </c>
      <c r="EO15" s="369">
        <v>84066</v>
      </c>
      <c r="EP15" s="369">
        <v>90722</v>
      </c>
      <c r="EQ15" s="369">
        <v>84182</v>
      </c>
      <c r="ER15" s="369">
        <v>83828</v>
      </c>
      <c r="ES15" s="369">
        <v>93387</v>
      </c>
      <c r="ET15" s="369">
        <v>98018</v>
      </c>
      <c r="EU15" s="369">
        <v>80040</v>
      </c>
      <c r="EV15" s="369">
        <v>90057</v>
      </c>
      <c r="EW15" s="369">
        <v>88654</v>
      </c>
      <c r="EX15" s="369">
        <v>87744</v>
      </c>
      <c r="EY15" s="369">
        <v>98407</v>
      </c>
      <c r="EZ15" s="369">
        <v>88426</v>
      </c>
      <c r="FA15" s="369">
        <v>94109</v>
      </c>
      <c r="FB15" s="369">
        <v>91689</v>
      </c>
      <c r="FC15" s="369">
        <v>79782</v>
      </c>
      <c r="FD15" s="369">
        <v>75356</v>
      </c>
      <c r="FE15" s="369">
        <v>28256</v>
      </c>
      <c r="FF15" s="369">
        <v>29220</v>
      </c>
      <c r="FG15" s="369">
        <v>45893</v>
      </c>
      <c r="FH15" s="369">
        <v>85166</v>
      </c>
      <c r="FI15" s="369">
        <v>95998</v>
      </c>
      <c r="FJ15" s="369">
        <v>99623</v>
      </c>
      <c r="FK15" s="512">
        <v>96160</v>
      </c>
      <c r="FL15" s="512">
        <v>89438</v>
      </c>
      <c r="FM15" s="512">
        <v>98831</v>
      </c>
      <c r="FN15" s="512">
        <v>85839</v>
      </c>
      <c r="FO15" s="512">
        <v>57428</v>
      </c>
      <c r="FP15" s="512">
        <v>62286</v>
      </c>
      <c r="FQ15" s="512">
        <v>94696</v>
      </c>
      <c r="FR15" s="512">
        <v>110417</v>
      </c>
      <c r="FS15" s="512">
        <v>106717</v>
      </c>
      <c r="FT15" s="512">
        <v>112586</v>
      </c>
      <c r="FU15" s="512">
        <v>102711</v>
      </c>
      <c r="FV15" s="512">
        <v>108848</v>
      </c>
      <c r="FW15" s="512">
        <v>97023</v>
      </c>
      <c r="FX15" s="512">
        <v>106500</v>
      </c>
      <c r="FY15" s="512">
        <v>112401</v>
      </c>
      <c r="FZ15" s="512">
        <v>89682</v>
      </c>
      <c r="GA15" s="512">
        <v>75004</v>
      </c>
      <c r="GB15" s="512">
        <v>110080</v>
      </c>
      <c r="GC15" s="512">
        <v>107728</v>
      </c>
      <c r="GD15" s="512">
        <v>133372</v>
      </c>
      <c r="GE15" s="512">
        <v>120867</v>
      </c>
      <c r="GF15" s="512">
        <v>107614</v>
      </c>
      <c r="GG15" s="512">
        <v>118550</v>
      </c>
      <c r="GH15" s="512">
        <v>123640</v>
      </c>
      <c r="GI15" s="512">
        <v>120276</v>
      </c>
      <c r="GJ15" s="512">
        <v>123222</v>
      </c>
      <c r="GK15" s="512">
        <v>132128</v>
      </c>
      <c r="GL15" s="512">
        <v>110521</v>
      </c>
      <c r="GM15" s="512">
        <v>100575</v>
      </c>
      <c r="GN15" s="512">
        <v>145943</v>
      </c>
      <c r="GO15" s="512">
        <v>120906</v>
      </c>
      <c r="GP15" s="512">
        <v>161433</v>
      </c>
      <c r="GQ15" s="512">
        <v>140312</v>
      </c>
      <c r="GR15" s="512">
        <v>123051</v>
      </c>
      <c r="GS15" s="512">
        <v>142714</v>
      </c>
      <c r="GT15" s="512">
        <v>135130</v>
      </c>
      <c r="GU15" s="512">
        <v>137606</v>
      </c>
      <c r="GV15" s="512">
        <v>130469</v>
      </c>
      <c r="GW15" s="512">
        <v>132752</v>
      </c>
      <c r="GX15" s="512">
        <v>143327</v>
      </c>
      <c r="GY15" s="512">
        <v>136285</v>
      </c>
      <c r="HB15" s="610"/>
    </row>
    <row r="16" spans="1:210" s="24" customFormat="1" ht="14.5">
      <c r="A16" s="155" t="s">
        <v>427</v>
      </c>
      <c r="B16" s="368">
        <v>7337</v>
      </c>
      <c r="C16" s="369">
        <v>6919</v>
      </c>
      <c r="D16" s="369">
        <v>9384</v>
      </c>
      <c r="E16" s="369">
        <v>9078</v>
      </c>
      <c r="F16" s="369">
        <v>10589</v>
      </c>
      <c r="G16" s="369">
        <v>9946</v>
      </c>
      <c r="H16" s="369">
        <v>10973</v>
      </c>
      <c r="I16" s="369">
        <v>11293</v>
      </c>
      <c r="J16" s="369">
        <v>9831</v>
      </c>
      <c r="K16" s="369">
        <v>11900</v>
      </c>
      <c r="L16" s="369">
        <v>11310</v>
      </c>
      <c r="M16" s="369">
        <v>10944</v>
      </c>
      <c r="N16" s="369">
        <v>9592</v>
      </c>
      <c r="O16" s="369">
        <v>9795</v>
      </c>
      <c r="P16" s="369">
        <v>11258</v>
      </c>
      <c r="Q16" s="369">
        <v>13304</v>
      </c>
      <c r="R16" s="369">
        <v>12084</v>
      </c>
      <c r="S16" s="369">
        <v>13203</v>
      </c>
      <c r="T16" s="369">
        <v>15293</v>
      </c>
      <c r="U16" s="369">
        <v>13730</v>
      </c>
      <c r="V16" s="369">
        <v>14552</v>
      </c>
      <c r="W16" s="369">
        <v>14585</v>
      </c>
      <c r="X16" s="369">
        <v>11627</v>
      </c>
      <c r="Y16" s="369">
        <v>10631</v>
      </c>
      <c r="Z16" s="369">
        <v>7795</v>
      </c>
      <c r="AA16" s="369">
        <v>8059</v>
      </c>
      <c r="AB16" s="369">
        <v>10434</v>
      </c>
      <c r="AC16" s="369">
        <v>9969</v>
      </c>
      <c r="AD16" s="369">
        <v>9593</v>
      </c>
      <c r="AE16" s="369">
        <v>10382</v>
      </c>
      <c r="AF16" s="369">
        <v>11785</v>
      </c>
      <c r="AG16" s="369">
        <v>10596</v>
      </c>
      <c r="AH16" s="369">
        <v>12063</v>
      </c>
      <c r="AI16" s="369">
        <v>13123</v>
      </c>
      <c r="AJ16" s="369">
        <v>13216</v>
      </c>
      <c r="AK16" s="369">
        <v>15086</v>
      </c>
      <c r="AL16" s="369">
        <v>11569</v>
      </c>
      <c r="AM16" s="369">
        <v>9581</v>
      </c>
      <c r="AN16" s="369">
        <v>16357</v>
      </c>
      <c r="AO16" s="369">
        <v>15936</v>
      </c>
      <c r="AP16" s="369">
        <v>15311</v>
      </c>
      <c r="AQ16" s="369">
        <v>15269</v>
      </c>
      <c r="AR16" s="369">
        <v>17112</v>
      </c>
      <c r="AS16" s="369">
        <v>16202</v>
      </c>
      <c r="AT16" s="369">
        <v>15634</v>
      </c>
      <c r="AU16" s="369">
        <v>15572</v>
      </c>
      <c r="AV16" s="369">
        <v>17099</v>
      </c>
      <c r="AW16" s="369">
        <v>20314</v>
      </c>
      <c r="AX16" s="369">
        <v>14735</v>
      </c>
      <c r="AY16" s="369">
        <v>15333</v>
      </c>
      <c r="AZ16" s="369">
        <v>17414</v>
      </c>
      <c r="BA16" s="369">
        <v>16289</v>
      </c>
      <c r="BB16" s="369">
        <v>18026</v>
      </c>
      <c r="BC16" s="369">
        <v>17397</v>
      </c>
      <c r="BD16" s="369">
        <v>18262</v>
      </c>
      <c r="BE16" s="369">
        <v>19569</v>
      </c>
      <c r="BF16" s="369">
        <v>18066</v>
      </c>
      <c r="BG16" s="369">
        <v>16789</v>
      </c>
      <c r="BH16" s="369">
        <v>16338</v>
      </c>
      <c r="BI16" s="369">
        <v>19188</v>
      </c>
      <c r="BJ16" s="369">
        <v>15573</v>
      </c>
      <c r="BK16" s="369">
        <v>13625</v>
      </c>
      <c r="BL16" s="369">
        <v>16426</v>
      </c>
      <c r="BM16" s="369">
        <v>13022</v>
      </c>
      <c r="BN16" s="369">
        <v>13100</v>
      </c>
      <c r="BO16" s="369">
        <v>12495</v>
      </c>
      <c r="BP16" s="369">
        <v>12747</v>
      </c>
      <c r="BQ16" s="369">
        <v>14583</v>
      </c>
      <c r="BR16" s="369">
        <v>10504</v>
      </c>
      <c r="BS16" s="369">
        <v>14746</v>
      </c>
      <c r="BT16" s="369">
        <v>14752</v>
      </c>
      <c r="BU16" s="369">
        <v>15569</v>
      </c>
      <c r="BV16" s="369">
        <v>14604</v>
      </c>
      <c r="BW16" s="369">
        <v>12606</v>
      </c>
      <c r="BX16" s="369">
        <v>15575</v>
      </c>
      <c r="BY16" s="369">
        <v>17045</v>
      </c>
      <c r="BZ16" s="369">
        <v>15611</v>
      </c>
      <c r="CA16" s="369">
        <v>15710</v>
      </c>
      <c r="CB16" s="369">
        <v>18364</v>
      </c>
      <c r="CC16" s="369">
        <v>16485</v>
      </c>
      <c r="CD16" s="369">
        <v>15918</v>
      </c>
      <c r="CE16" s="369">
        <v>16706</v>
      </c>
      <c r="CF16" s="369">
        <v>14729</v>
      </c>
      <c r="CG16" s="369">
        <v>17915</v>
      </c>
      <c r="CH16" s="369">
        <v>12851</v>
      </c>
      <c r="CI16" s="369">
        <v>13416</v>
      </c>
      <c r="CJ16" s="369">
        <v>12079</v>
      </c>
      <c r="CK16" s="369">
        <v>13502</v>
      </c>
      <c r="CL16" s="369">
        <v>15459</v>
      </c>
      <c r="CM16" s="369">
        <v>12938</v>
      </c>
      <c r="CN16" s="369">
        <v>14972</v>
      </c>
      <c r="CO16" s="369">
        <v>13343</v>
      </c>
      <c r="CP16" s="369">
        <v>13801</v>
      </c>
      <c r="CQ16" s="369">
        <v>15463</v>
      </c>
      <c r="CR16" s="369">
        <v>14822</v>
      </c>
      <c r="CS16" s="369">
        <v>16438</v>
      </c>
      <c r="CT16" s="369">
        <v>9903</v>
      </c>
      <c r="CU16" s="369">
        <v>7139</v>
      </c>
      <c r="CV16" s="369">
        <v>8699</v>
      </c>
      <c r="CW16" s="369">
        <v>7745</v>
      </c>
      <c r="CX16" s="369">
        <v>7735</v>
      </c>
      <c r="CY16" s="369">
        <v>7908</v>
      </c>
      <c r="CZ16" s="369">
        <v>8211</v>
      </c>
      <c r="DA16" s="369">
        <v>7416</v>
      </c>
      <c r="DB16" s="369">
        <v>7485</v>
      </c>
      <c r="DC16" s="369">
        <v>6874</v>
      </c>
      <c r="DD16" s="369">
        <v>5854</v>
      </c>
      <c r="DE16" s="369">
        <v>7133</v>
      </c>
      <c r="DF16" s="369">
        <v>5601</v>
      </c>
      <c r="DG16" s="369">
        <v>4715</v>
      </c>
      <c r="DH16" s="369">
        <v>6019</v>
      </c>
      <c r="DI16" s="369">
        <v>5336</v>
      </c>
      <c r="DJ16" s="369">
        <v>5339</v>
      </c>
      <c r="DK16" s="369">
        <v>5382</v>
      </c>
      <c r="DL16" s="369">
        <v>6624</v>
      </c>
      <c r="DM16" s="369">
        <v>5798</v>
      </c>
      <c r="DN16" s="369">
        <v>4982</v>
      </c>
      <c r="DO16" s="369">
        <v>4174</v>
      </c>
      <c r="DP16" s="369">
        <v>4580</v>
      </c>
      <c r="DQ16" s="369">
        <v>5373</v>
      </c>
      <c r="DR16" s="369">
        <v>3647</v>
      </c>
      <c r="DS16" s="369">
        <v>3258</v>
      </c>
      <c r="DT16" s="369">
        <v>5293</v>
      </c>
      <c r="DU16" s="369">
        <v>4550</v>
      </c>
      <c r="DV16" s="369">
        <v>5437</v>
      </c>
      <c r="DW16" s="369">
        <v>5742</v>
      </c>
      <c r="DX16" s="369">
        <v>5991</v>
      </c>
      <c r="DY16" s="369">
        <v>6663</v>
      </c>
      <c r="DZ16" s="369">
        <v>5647</v>
      </c>
      <c r="EA16" s="369">
        <v>6225</v>
      </c>
      <c r="EB16" s="369">
        <v>6941</v>
      </c>
      <c r="EC16" s="369">
        <v>7777</v>
      </c>
      <c r="ED16" s="369">
        <v>5709</v>
      </c>
      <c r="EE16" s="369">
        <v>5215</v>
      </c>
      <c r="EF16" s="369">
        <v>7278</v>
      </c>
      <c r="EG16" s="369">
        <v>7364</v>
      </c>
      <c r="EH16" s="369">
        <v>6958</v>
      </c>
      <c r="EI16" s="369">
        <v>6921</v>
      </c>
      <c r="EJ16" s="369">
        <v>8955</v>
      </c>
      <c r="EK16" s="369">
        <v>9393</v>
      </c>
      <c r="EL16" s="369">
        <v>8617</v>
      </c>
      <c r="EM16" s="369">
        <v>9992</v>
      </c>
      <c r="EN16" s="369">
        <v>9621</v>
      </c>
      <c r="EO16" s="369">
        <v>9556</v>
      </c>
      <c r="EP16" s="369">
        <v>9045</v>
      </c>
      <c r="EQ16" s="369">
        <v>8803</v>
      </c>
      <c r="ER16" s="369">
        <v>9633</v>
      </c>
      <c r="ES16" s="369">
        <v>10631</v>
      </c>
      <c r="ET16" s="369">
        <v>11293</v>
      </c>
      <c r="EU16" s="369">
        <v>9775</v>
      </c>
      <c r="EV16" s="369">
        <v>11397</v>
      </c>
      <c r="EW16" s="369">
        <v>12289</v>
      </c>
      <c r="EX16" s="369">
        <v>11624</v>
      </c>
      <c r="EY16" s="369">
        <v>12197</v>
      </c>
      <c r="EZ16" s="369">
        <v>11391</v>
      </c>
      <c r="FA16" s="369">
        <v>10763</v>
      </c>
      <c r="FB16" s="369">
        <v>9339</v>
      </c>
      <c r="FC16" s="369">
        <v>8348</v>
      </c>
      <c r="FD16" s="369">
        <v>7778</v>
      </c>
      <c r="FE16" s="369">
        <v>4370</v>
      </c>
      <c r="FF16" s="369">
        <v>5558</v>
      </c>
      <c r="FG16" s="369">
        <v>10061</v>
      </c>
      <c r="FH16" s="369">
        <v>11415</v>
      </c>
      <c r="FI16" s="369">
        <v>9849</v>
      </c>
      <c r="FJ16" s="369">
        <v>8946</v>
      </c>
      <c r="FK16" s="512">
        <v>9809</v>
      </c>
      <c r="FL16" s="512">
        <v>10766</v>
      </c>
      <c r="FM16" s="512">
        <v>11190</v>
      </c>
      <c r="FN16" s="512">
        <v>8586</v>
      </c>
      <c r="FO16" s="512">
        <v>9147</v>
      </c>
      <c r="FP16" s="512">
        <v>12296</v>
      </c>
      <c r="FQ16" s="512">
        <v>11218</v>
      </c>
      <c r="FR16" s="512">
        <v>13255</v>
      </c>
      <c r="FS16" s="512">
        <v>12867</v>
      </c>
      <c r="FT16" s="512">
        <v>13050</v>
      </c>
      <c r="FU16" s="512">
        <v>14282</v>
      </c>
      <c r="FV16" s="512">
        <v>12729</v>
      </c>
      <c r="FW16" s="512">
        <v>12286</v>
      </c>
      <c r="FX16" s="512">
        <v>11930</v>
      </c>
      <c r="FY16" s="512">
        <v>13521</v>
      </c>
      <c r="FZ16" s="512">
        <v>9883</v>
      </c>
      <c r="GA16" s="512">
        <v>9288</v>
      </c>
      <c r="GB16" s="512">
        <v>11912</v>
      </c>
      <c r="GC16" s="512">
        <v>10896</v>
      </c>
      <c r="GD16" s="512">
        <v>12110</v>
      </c>
      <c r="GE16" s="512">
        <v>12592</v>
      </c>
      <c r="GF16" s="512">
        <v>12887</v>
      </c>
      <c r="GG16" s="512">
        <v>14347</v>
      </c>
      <c r="GH16" s="512">
        <v>13528</v>
      </c>
      <c r="GI16" s="512">
        <v>12410</v>
      </c>
      <c r="GJ16" s="512">
        <v>12052</v>
      </c>
      <c r="GK16" s="512">
        <v>14744</v>
      </c>
      <c r="GL16" s="512">
        <v>12367</v>
      </c>
      <c r="GM16" s="512">
        <v>10131</v>
      </c>
      <c r="GN16" s="512">
        <v>12325</v>
      </c>
      <c r="GO16" s="512">
        <v>8962</v>
      </c>
      <c r="GP16" s="512">
        <v>10130</v>
      </c>
      <c r="GQ16" s="512">
        <v>9837</v>
      </c>
      <c r="GR16" s="512">
        <v>9892</v>
      </c>
      <c r="GS16" s="512">
        <v>10839</v>
      </c>
      <c r="GT16" s="512">
        <v>10240</v>
      </c>
      <c r="GU16" s="512">
        <v>11076</v>
      </c>
      <c r="GV16" s="512">
        <v>10994</v>
      </c>
      <c r="GW16" s="512">
        <v>11945</v>
      </c>
      <c r="GX16" s="512">
        <v>9539</v>
      </c>
      <c r="GY16" s="512">
        <v>9923</v>
      </c>
      <c r="HB16" s="610"/>
    </row>
    <row r="17" spans="1:210" s="24" customFormat="1" ht="14.5">
      <c r="A17" s="155" t="s">
        <v>428</v>
      </c>
      <c r="B17" s="368">
        <v>5422</v>
      </c>
      <c r="C17" s="369">
        <v>6884</v>
      </c>
      <c r="D17" s="369">
        <v>6896</v>
      </c>
      <c r="E17" s="369">
        <v>6091</v>
      </c>
      <c r="F17" s="369">
        <v>6817</v>
      </c>
      <c r="G17" s="369">
        <v>6210</v>
      </c>
      <c r="H17" s="369">
        <v>9737</v>
      </c>
      <c r="I17" s="369">
        <v>8829</v>
      </c>
      <c r="J17" s="369">
        <v>6183</v>
      </c>
      <c r="K17" s="369">
        <v>7123</v>
      </c>
      <c r="L17" s="369">
        <v>6519</v>
      </c>
      <c r="M17" s="369">
        <v>6458</v>
      </c>
      <c r="N17" s="369">
        <v>6523</v>
      </c>
      <c r="O17" s="369">
        <v>6262</v>
      </c>
      <c r="P17" s="369">
        <v>7240</v>
      </c>
      <c r="Q17" s="369">
        <v>9441</v>
      </c>
      <c r="R17" s="369">
        <v>8584</v>
      </c>
      <c r="S17" s="369">
        <v>8579</v>
      </c>
      <c r="T17" s="369">
        <v>10429</v>
      </c>
      <c r="U17" s="369">
        <v>9231</v>
      </c>
      <c r="V17" s="369">
        <v>9254</v>
      </c>
      <c r="W17" s="369">
        <v>9068</v>
      </c>
      <c r="X17" s="369">
        <v>7630</v>
      </c>
      <c r="Y17" s="369">
        <v>7521</v>
      </c>
      <c r="Z17" s="369">
        <v>5909</v>
      </c>
      <c r="AA17" s="369">
        <v>6017</v>
      </c>
      <c r="AB17" s="369">
        <v>7812</v>
      </c>
      <c r="AC17" s="369">
        <v>7806</v>
      </c>
      <c r="AD17" s="369">
        <v>6782</v>
      </c>
      <c r="AE17" s="369">
        <v>7374</v>
      </c>
      <c r="AF17" s="369">
        <v>8500</v>
      </c>
      <c r="AG17" s="369">
        <v>7197</v>
      </c>
      <c r="AH17" s="369">
        <v>8081</v>
      </c>
      <c r="AI17" s="369">
        <v>8771</v>
      </c>
      <c r="AJ17" s="369">
        <v>8584</v>
      </c>
      <c r="AK17" s="369">
        <v>9609</v>
      </c>
      <c r="AL17" s="369">
        <v>7947</v>
      </c>
      <c r="AM17" s="369">
        <v>7658</v>
      </c>
      <c r="AN17" s="369">
        <v>9810</v>
      </c>
      <c r="AO17" s="369">
        <v>9431</v>
      </c>
      <c r="AP17" s="369">
        <v>10995</v>
      </c>
      <c r="AQ17" s="369">
        <v>9871</v>
      </c>
      <c r="AR17" s="369">
        <v>11348</v>
      </c>
      <c r="AS17" s="369">
        <v>11049</v>
      </c>
      <c r="AT17" s="369">
        <v>10862</v>
      </c>
      <c r="AU17" s="369">
        <v>10766</v>
      </c>
      <c r="AV17" s="369">
        <v>11215</v>
      </c>
      <c r="AW17" s="369">
        <v>14161</v>
      </c>
      <c r="AX17" s="369">
        <v>9234</v>
      </c>
      <c r="AY17" s="369">
        <v>10551</v>
      </c>
      <c r="AZ17" s="369">
        <v>12078</v>
      </c>
      <c r="BA17" s="369">
        <v>11353</v>
      </c>
      <c r="BB17" s="369">
        <v>11861</v>
      </c>
      <c r="BC17" s="369">
        <v>16723</v>
      </c>
      <c r="BD17" s="369">
        <v>17265</v>
      </c>
      <c r="BE17" s="369">
        <v>18444</v>
      </c>
      <c r="BF17" s="369">
        <v>18086</v>
      </c>
      <c r="BG17" s="369">
        <v>16775</v>
      </c>
      <c r="BH17" s="369">
        <v>16724</v>
      </c>
      <c r="BI17" s="369">
        <v>17823</v>
      </c>
      <c r="BJ17" s="369">
        <v>14254</v>
      </c>
      <c r="BK17" s="369">
        <v>15495</v>
      </c>
      <c r="BL17" s="369">
        <v>17423</v>
      </c>
      <c r="BM17" s="369">
        <v>16394</v>
      </c>
      <c r="BN17" s="369">
        <v>17651</v>
      </c>
      <c r="BO17" s="369">
        <v>16345</v>
      </c>
      <c r="BP17" s="369">
        <v>18129</v>
      </c>
      <c r="BQ17" s="369">
        <v>20101</v>
      </c>
      <c r="BR17" s="369">
        <v>16751</v>
      </c>
      <c r="BS17" s="369">
        <v>20181</v>
      </c>
      <c r="BT17" s="369">
        <v>18048</v>
      </c>
      <c r="BU17" s="369">
        <v>12973</v>
      </c>
      <c r="BV17" s="369">
        <v>12909</v>
      </c>
      <c r="BW17" s="369">
        <v>11779</v>
      </c>
      <c r="BX17" s="369">
        <v>13444</v>
      </c>
      <c r="BY17" s="369">
        <v>15104</v>
      </c>
      <c r="BZ17" s="369">
        <v>13790</v>
      </c>
      <c r="CA17" s="369">
        <v>13617</v>
      </c>
      <c r="CB17" s="369">
        <v>22442</v>
      </c>
      <c r="CC17" s="369">
        <v>22935</v>
      </c>
      <c r="CD17" s="369">
        <v>21982</v>
      </c>
      <c r="CE17" s="369">
        <v>15731</v>
      </c>
      <c r="CF17" s="369">
        <v>15080</v>
      </c>
      <c r="CG17" s="369">
        <v>16358</v>
      </c>
      <c r="CH17" s="369">
        <v>16962</v>
      </c>
      <c r="CI17" s="369">
        <v>14288</v>
      </c>
      <c r="CJ17" s="369">
        <v>12241</v>
      </c>
      <c r="CK17" s="369">
        <v>13798</v>
      </c>
      <c r="CL17" s="369">
        <v>19992</v>
      </c>
      <c r="CM17" s="369">
        <v>17817</v>
      </c>
      <c r="CN17" s="369">
        <v>20883</v>
      </c>
      <c r="CO17" s="369">
        <v>20402</v>
      </c>
      <c r="CP17" s="369">
        <v>20723</v>
      </c>
      <c r="CQ17" s="369">
        <v>21486</v>
      </c>
      <c r="CR17" s="369">
        <v>19197</v>
      </c>
      <c r="CS17" s="369">
        <v>18728</v>
      </c>
      <c r="CT17" s="369">
        <v>13662</v>
      </c>
      <c r="CU17" s="369">
        <v>14082</v>
      </c>
      <c r="CV17" s="369">
        <v>17413</v>
      </c>
      <c r="CW17" s="369">
        <v>15541</v>
      </c>
      <c r="CX17" s="369">
        <v>15621</v>
      </c>
      <c r="CY17" s="369">
        <v>15985</v>
      </c>
      <c r="CZ17" s="369">
        <v>17053</v>
      </c>
      <c r="DA17" s="369">
        <v>12075</v>
      </c>
      <c r="DB17" s="369">
        <v>15774</v>
      </c>
      <c r="DC17" s="369">
        <v>11595</v>
      </c>
      <c r="DD17" s="369">
        <v>10887</v>
      </c>
      <c r="DE17" s="369">
        <v>11952</v>
      </c>
      <c r="DF17" s="369">
        <v>9371</v>
      </c>
      <c r="DG17" s="369">
        <v>9638</v>
      </c>
      <c r="DH17" s="369">
        <v>11273</v>
      </c>
      <c r="DI17" s="369">
        <v>10136</v>
      </c>
      <c r="DJ17" s="369">
        <v>10657</v>
      </c>
      <c r="DK17" s="369">
        <v>10823</v>
      </c>
      <c r="DL17" s="369">
        <v>11225</v>
      </c>
      <c r="DM17" s="369">
        <v>11720</v>
      </c>
      <c r="DN17" s="369">
        <v>10710</v>
      </c>
      <c r="DO17" s="369">
        <v>9588</v>
      </c>
      <c r="DP17" s="369">
        <v>9964</v>
      </c>
      <c r="DQ17" s="369">
        <v>10860</v>
      </c>
      <c r="DR17" s="369">
        <v>9329</v>
      </c>
      <c r="DS17" s="369">
        <v>8778</v>
      </c>
      <c r="DT17" s="369">
        <v>10602</v>
      </c>
      <c r="DU17" s="369">
        <v>8966</v>
      </c>
      <c r="DV17" s="369">
        <v>10642</v>
      </c>
      <c r="DW17" s="369">
        <v>10440</v>
      </c>
      <c r="DX17" s="369">
        <v>10812</v>
      </c>
      <c r="DY17" s="369">
        <v>12330</v>
      </c>
      <c r="DZ17" s="369">
        <v>10662</v>
      </c>
      <c r="EA17" s="369">
        <v>11268</v>
      </c>
      <c r="EB17" s="369">
        <v>8402</v>
      </c>
      <c r="EC17" s="369">
        <v>11171</v>
      </c>
      <c r="ED17" s="369">
        <f>8272+2526</f>
        <v>10798</v>
      </c>
      <c r="EE17" s="369">
        <v>10147</v>
      </c>
      <c r="EF17" s="369">
        <v>11862</v>
      </c>
      <c r="EG17" s="369">
        <v>11670</v>
      </c>
      <c r="EH17" s="369">
        <v>11806</v>
      </c>
      <c r="EI17" s="369">
        <v>11645</v>
      </c>
      <c r="EJ17" s="369">
        <v>12968</v>
      </c>
      <c r="EK17" s="369">
        <v>14858</v>
      </c>
      <c r="EL17" s="369">
        <v>12165</v>
      </c>
      <c r="EM17" s="369">
        <v>13668</v>
      </c>
      <c r="EN17" s="369">
        <v>12616</v>
      </c>
      <c r="EO17" s="369">
        <v>12530</v>
      </c>
      <c r="EP17" s="369">
        <v>12800</v>
      </c>
      <c r="EQ17" s="369">
        <v>13045</v>
      </c>
      <c r="ER17" s="369">
        <v>12538</v>
      </c>
      <c r="ES17" s="369">
        <v>14085</v>
      </c>
      <c r="ET17" s="369">
        <v>14986</v>
      </c>
      <c r="EU17" s="369">
        <v>13222</v>
      </c>
      <c r="EV17" s="369">
        <v>15753</v>
      </c>
      <c r="EW17" s="369">
        <v>15430</v>
      </c>
      <c r="EX17" s="369">
        <v>14383</v>
      </c>
      <c r="EY17" s="369">
        <v>15808</v>
      </c>
      <c r="EZ17" s="369">
        <v>14646</v>
      </c>
      <c r="FA17" s="369">
        <v>14111</v>
      </c>
      <c r="FB17" s="369">
        <v>13264</v>
      </c>
      <c r="FC17" s="369">
        <v>12388</v>
      </c>
      <c r="FD17" s="369">
        <v>10214</v>
      </c>
      <c r="FE17" s="369">
        <v>5704</v>
      </c>
      <c r="FF17" s="369">
        <v>9010</v>
      </c>
      <c r="FG17" s="369">
        <v>15628</v>
      </c>
      <c r="FH17" s="369">
        <v>19439</v>
      </c>
      <c r="FI17" s="369">
        <v>20236</v>
      </c>
      <c r="FJ17" s="369">
        <v>20872</v>
      </c>
      <c r="FK17" s="512">
        <v>21673</v>
      </c>
      <c r="FL17" s="512">
        <v>19885</v>
      </c>
      <c r="FM17" s="512">
        <v>20328</v>
      </c>
      <c r="FN17" s="512">
        <v>17101</v>
      </c>
      <c r="FO17" s="512">
        <v>17268</v>
      </c>
      <c r="FP17" s="512">
        <v>18248</v>
      </c>
      <c r="FQ17" s="512">
        <v>18282</v>
      </c>
      <c r="FR17" s="512">
        <v>20180</v>
      </c>
      <c r="FS17" s="512">
        <v>20387</v>
      </c>
      <c r="FT17" s="512">
        <v>21454</v>
      </c>
      <c r="FU17" s="512">
        <v>18579</v>
      </c>
      <c r="FV17" s="512">
        <v>17123</v>
      </c>
      <c r="FW17" s="512">
        <v>16645</v>
      </c>
      <c r="FX17" s="512">
        <v>16746</v>
      </c>
      <c r="FY17" s="512">
        <v>18141</v>
      </c>
      <c r="FZ17" s="512">
        <v>14614</v>
      </c>
      <c r="GA17" s="512">
        <v>14668</v>
      </c>
      <c r="GB17" s="512">
        <v>16711</v>
      </c>
      <c r="GC17" s="512">
        <v>15585</v>
      </c>
      <c r="GD17" s="512">
        <v>18018</v>
      </c>
      <c r="GE17" s="512">
        <v>17039</v>
      </c>
      <c r="GF17" s="512">
        <v>18105</v>
      </c>
      <c r="GG17" s="512">
        <v>19464</v>
      </c>
      <c r="GH17" s="512">
        <v>17709</v>
      </c>
      <c r="GI17" s="512">
        <v>15685</v>
      </c>
      <c r="GJ17" s="512">
        <v>15658</v>
      </c>
      <c r="GK17" s="512">
        <v>17846</v>
      </c>
      <c r="GL17" s="512">
        <v>15061</v>
      </c>
      <c r="GM17" s="512">
        <v>14918</v>
      </c>
      <c r="GN17" s="512">
        <v>20160</v>
      </c>
      <c r="GO17" s="512">
        <v>15270</v>
      </c>
      <c r="GP17" s="512">
        <v>19346</v>
      </c>
      <c r="GQ17" s="512">
        <v>18620</v>
      </c>
      <c r="GR17" s="512">
        <v>18538</v>
      </c>
      <c r="GS17" s="512">
        <v>21066</v>
      </c>
      <c r="GT17" s="512">
        <v>18498</v>
      </c>
      <c r="GU17" s="512">
        <v>19781</v>
      </c>
      <c r="GV17" s="512">
        <v>18094</v>
      </c>
      <c r="GW17" s="512">
        <v>18724</v>
      </c>
      <c r="GX17" s="512">
        <v>17577</v>
      </c>
      <c r="GY17" s="512">
        <v>17842</v>
      </c>
      <c r="HB17" s="610"/>
    </row>
    <row r="18" spans="1:210" s="24" customFormat="1" ht="14.5">
      <c r="A18" s="146" t="s">
        <v>357</v>
      </c>
      <c r="B18" s="364">
        <v>733373</v>
      </c>
      <c r="C18" s="365">
        <v>603676</v>
      </c>
      <c r="D18" s="365">
        <v>755926</v>
      </c>
      <c r="E18" s="365">
        <v>668426</v>
      </c>
      <c r="F18" s="365">
        <v>788681</v>
      </c>
      <c r="G18" s="365">
        <v>718779</v>
      </c>
      <c r="H18" s="365">
        <v>798798</v>
      </c>
      <c r="I18" s="365">
        <v>884967</v>
      </c>
      <c r="J18" s="365">
        <v>750153</v>
      </c>
      <c r="K18" s="365">
        <v>856169</v>
      </c>
      <c r="L18" s="365">
        <v>776487</v>
      </c>
      <c r="M18" s="365">
        <v>860241</v>
      </c>
      <c r="N18" s="365">
        <v>806576</v>
      </c>
      <c r="O18" s="365">
        <v>682439</v>
      </c>
      <c r="P18" s="365">
        <v>720949</v>
      </c>
      <c r="Q18" s="365">
        <v>803649</v>
      </c>
      <c r="R18" s="365">
        <v>757589</v>
      </c>
      <c r="S18" s="365">
        <v>790146</v>
      </c>
      <c r="T18" s="365">
        <v>908015</v>
      </c>
      <c r="U18" s="365">
        <v>825618</v>
      </c>
      <c r="V18" s="365">
        <v>859605</v>
      </c>
      <c r="W18" s="365">
        <v>803286</v>
      </c>
      <c r="X18" s="365">
        <v>705663</v>
      </c>
      <c r="Y18" s="365">
        <v>794518</v>
      </c>
      <c r="Z18" s="365">
        <v>632922</v>
      </c>
      <c r="AA18" s="365">
        <v>584919</v>
      </c>
      <c r="AB18" s="365">
        <v>752349</v>
      </c>
      <c r="AC18" s="365">
        <v>706378</v>
      </c>
      <c r="AD18" s="365">
        <v>733248</v>
      </c>
      <c r="AE18" s="365">
        <v>760967</v>
      </c>
      <c r="AF18" s="365">
        <v>860909</v>
      </c>
      <c r="AG18" s="365">
        <v>822596</v>
      </c>
      <c r="AH18" s="365">
        <v>842204</v>
      </c>
      <c r="AI18" s="365">
        <v>841168</v>
      </c>
      <c r="AJ18" s="365">
        <v>807155</v>
      </c>
      <c r="AK18" s="365">
        <v>949903</v>
      </c>
      <c r="AL18" s="365">
        <v>732134</v>
      </c>
      <c r="AM18" s="365">
        <v>668094</v>
      </c>
      <c r="AN18" s="365">
        <v>901111</v>
      </c>
      <c r="AO18" s="365">
        <v>874619</v>
      </c>
      <c r="AP18" s="365">
        <v>910201</v>
      </c>
      <c r="AQ18" s="365">
        <v>863562</v>
      </c>
      <c r="AR18" s="365">
        <v>966832</v>
      </c>
      <c r="AS18" s="365">
        <v>1029805</v>
      </c>
      <c r="AT18" s="365">
        <v>996390</v>
      </c>
      <c r="AU18" s="365">
        <v>945986</v>
      </c>
      <c r="AV18" s="365">
        <v>977120</v>
      </c>
      <c r="AW18" s="365">
        <v>1184050</v>
      </c>
      <c r="AX18" s="365">
        <v>870288</v>
      </c>
      <c r="AY18" s="365">
        <v>891021</v>
      </c>
      <c r="AZ18" s="365">
        <v>922445</v>
      </c>
      <c r="BA18" s="365">
        <v>863164</v>
      </c>
      <c r="BB18" s="365">
        <v>1002413</v>
      </c>
      <c r="BC18" s="365">
        <v>938469</v>
      </c>
      <c r="BD18" s="365">
        <v>998979</v>
      </c>
      <c r="BE18" s="365">
        <v>1021650</v>
      </c>
      <c r="BF18" s="365">
        <v>1036216</v>
      </c>
      <c r="BG18" s="365">
        <v>930528</v>
      </c>
      <c r="BH18" s="365">
        <v>1007073</v>
      </c>
      <c r="BI18" s="365">
        <v>1180497</v>
      </c>
      <c r="BJ18" s="365">
        <v>910669</v>
      </c>
      <c r="BK18" s="365">
        <v>844720</v>
      </c>
      <c r="BL18" s="365">
        <v>995206</v>
      </c>
      <c r="BM18" s="365">
        <v>890315</v>
      </c>
      <c r="BN18" s="365">
        <v>1050535</v>
      </c>
      <c r="BO18" s="365">
        <v>926167</v>
      </c>
      <c r="BP18" s="365">
        <v>1041206</v>
      </c>
      <c r="BQ18" s="365">
        <v>1156753</v>
      </c>
      <c r="BR18" s="365">
        <v>969813</v>
      </c>
      <c r="BS18" s="365">
        <v>1058195</v>
      </c>
      <c r="BT18" s="365">
        <v>962676</v>
      </c>
      <c r="BU18" s="365">
        <v>1073853</v>
      </c>
      <c r="BV18" s="365">
        <v>988625</v>
      </c>
      <c r="BW18" s="365">
        <v>854972</v>
      </c>
      <c r="BX18" s="365">
        <v>927638</v>
      </c>
      <c r="BY18" s="365">
        <v>1071826</v>
      </c>
      <c r="BZ18" s="365">
        <v>1029548</v>
      </c>
      <c r="CA18" s="365">
        <v>1000313</v>
      </c>
      <c r="CB18" s="365">
        <v>1111370</v>
      </c>
      <c r="CC18" s="365">
        <v>1139347</v>
      </c>
      <c r="CD18" s="365">
        <v>1077119</v>
      </c>
      <c r="CE18" s="365">
        <v>1117642</v>
      </c>
      <c r="CF18" s="365">
        <v>1052232</v>
      </c>
      <c r="CG18" s="365">
        <v>1143308</v>
      </c>
      <c r="CH18" s="365">
        <v>1067885</v>
      </c>
      <c r="CI18" s="365">
        <v>1031239</v>
      </c>
      <c r="CJ18" s="365">
        <v>936116</v>
      </c>
      <c r="CK18" s="365">
        <v>1029659</v>
      </c>
      <c r="CL18" s="365">
        <v>1104998</v>
      </c>
      <c r="CM18" s="365">
        <v>961819</v>
      </c>
      <c r="CN18" s="365">
        <v>1186444</v>
      </c>
      <c r="CO18" s="365">
        <v>1167019</v>
      </c>
      <c r="CP18" s="365">
        <v>1250761</v>
      </c>
      <c r="CQ18" s="365">
        <v>1220338</v>
      </c>
      <c r="CR18" s="365">
        <v>1135056</v>
      </c>
      <c r="CS18" s="365">
        <v>1285775</v>
      </c>
      <c r="CT18" s="365">
        <v>1043754</v>
      </c>
      <c r="CU18" s="365">
        <v>925921</v>
      </c>
      <c r="CV18" s="365">
        <v>1137638</v>
      </c>
      <c r="CW18" s="365">
        <v>1063914</v>
      </c>
      <c r="CX18" s="365">
        <v>1103043</v>
      </c>
      <c r="CY18" s="365">
        <v>1136728</v>
      </c>
      <c r="CZ18" s="365">
        <v>1233669</v>
      </c>
      <c r="DA18" s="365">
        <v>1168114</v>
      </c>
      <c r="DB18" s="365">
        <v>1168910</v>
      </c>
      <c r="DC18" s="365">
        <v>1061123</v>
      </c>
      <c r="DD18" s="365">
        <v>1049788</v>
      </c>
      <c r="DE18" s="365">
        <v>1259167</v>
      </c>
      <c r="DF18" s="365">
        <v>944028</v>
      </c>
      <c r="DG18" s="365">
        <v>940161</v>
      </c>
      <c r="DH18" s="365">
        <v>1084387</v>
      </c>
      <c r="DI18" s="365">
        <v>1029868</v>
      </c>
      <c r="DJ18" s="365">
        <v>1093553</v>
      </c>
      <c r="DK18" s="365">
        <v>1103372</v>
      </c>
      <c r="DL18" s="365">
        <v>1197592</v>
      </c>
      <c r="DM18" s="365">
        <v>1261007</v>
      </c>
      <c r="DN18" s="365">
        <v>1134393</v>
      </c>
      <c r="DO18" s="365">
        <v>1037518</v>
      </c>
      <c r="DP18" s="365">
        <v>1146724</v>
      </c>
      <c r="DQ18" s="365">
        <v>1369314</v>
      </c>
      <c r="DR18" s="365">
        <v>1088709</v>
      </c>
      <c r="DS18" s="365">
        <v>943939</v>
      </c>
      <c r="DT18" s="365">
        <v>1193544</v>
      </c>
      <c r="DU18" s="365">
        <v>1020115</v>
      </c>
      <c r="DV18" s="365">
        <v>1273117</v>
      </c>
      <c r="DW18" s="365">
        <v>1211753</v>
      </c>
      <c r="DX18" s="365">
        <v>1250217</v>
      </c>
      <c r="DY18" s="365">
        <v>1360131</v>
      </c>
      <c r="DZ18" s="365">
        <v>1178411</v>
      </c>
      <c r="EA18" s="365">
        <v>1190531</v>
      </c>
      <c r="EB18" s="365">
        <v>1152953</v>
      </c>
      <c r="EC18" s="365">
        <v>1328016</v>
      </c>
      <c r="ED18" s="365">
        <f>SUM(ED19:ED22)</f>
        <v>1136133</v>
      </c>
      <c r="EE18" s="365">
        <v>981699</v>
      </c>
      <c r="EF18" s="365">
        <v>1135935</v>
      </c>
      <c r="EG18" s="365">
        <v>1187097</v>
      </c>
      <c r="EH18" s="365">
        <v>1219452</v>
      </c>
      <c r="EI18" s="365">
        <v>1115187</v>
      </c>
      <c r="EJ18" s="365">
        <v>1195019</v>
      </c>
      <c r="EK18" s="365">
        <v>1370569</v>
      </c>
      <c r="EL18" s="365">
        <v>1107658</v>
      </c>
      <c r="EM18" s="365">
        <v>1290180</v>
      </c>
      <c r="EN18" s="365">
        <v>1142718</v>
      </c>
      <c r="EO18" s="365">
        <v>1279185</v>
      </c>
      <c r="EP18" s="365">
        <v>1157775</v>
      </c>
      <c r="EQ18" s="365">
        <v>1115817</v>
      </c>
      <c r="ER18" s="365">
        <v>1036579</v>
      </c>
      <c r="ES18" s="365">
        <v>1173930</v>
      </c>
      <c r="ET18" s="365">
        <v>1276109</v>
      </c>
      <c r="EU18" s="365">
        <v>1068013</v>
      </c>
      <c r="EV18" s="365">
        <v>1331787</v>
      </c>
      <c r="EW18" s="365">
        <v>1304540</v>
      </c>
      <c r="EX18" s="365">
        <v>1243254</v>
      </c>
      <c r="EY18" s="365">
        <v>1344962</v>
      </c>
      <c r="EZ18" s="365">
        <v>1212528</v>
      </c>
      <c r="FA18" s="365">
        <v>1285007</v>
      </c>
      <c r="FB18" s="365">
        <v>1210465</v>
      </c>
      <c r="FC18" s="365">
        <v>1017623</v>
      </c>
      <c r="FD18" s="365">
        <v>893943</v>
      </c>
      <c r="FE18" s="365">
        <v>199162</v>
      </c>
      <c r="FF18" s="365">
        <v>440148</v>
      </c>
      <c r="FG18" s="365">
        <v>744643</v>
      </c>
      <c r="FH18" s="365">
        <f>SUM(FH19:FH22)</f>
        <v>1139805</v>
      </c>
      <c r="FI18" s="365">
        <f>SUM(FI19:FI22)</f>
        <v>1258743</v>
      </c>
      <c r="FJ18" s="365">
        <v>1391730</v>
      </c>
      <c r="FK18" s="511">
        <v>1461894</v>
      </c>
      <c r="FL18" s="511">
        <v>1406858</v>
      </c>
      <c r="FM18" s="511">
        <v>1592252</v>
      </c>
      <c r="FN18" s="511">
        <v>1159997</v>
      </c>
      <c r="FO18" s="511">
        <v>1188887</v>
      </c>
      <c r="FP18" s="511">
        <v>1238073</v>
      </c>
      <c r="FQ18" s="511">
        <v>1119047</v>
      </c>
      <c r="FR18" s="511">
        <v>1326057</v>
      </c>
      <c r="FS18" s="511">
        <v>1337656</v>
      </c>
      <c r="FT18" s="511">
        <v>1425219</v>
      </c>
      <c r="FU18" s="511">
        <v>1439113</v>
      </c>
      <c r="FV18" s="511">
        <v>1319669</v>
      </c>
      <c r="FW18" s="511">
        <v>1214255</v>
      </c>
      <c r="FX18" s="511">
        <v>1164813</v>
      </c>
      <c r="FY18" s="511">
        <v>1202118</v>
      </c>
      <c r="FZ18" s="511">
        <v>842751</v>
      </c>
      <c r="GA18" s="511">
        <v>837892</v>
      </c>
      <c r="GB18" s="511">
        <v>1087018</v>
      </c>
      <c r="GC18" s="511">
        <v>940262</v>
      </c>
      <c r="GD18" s="511">
        <v>1174498</v>
      </c>
      <c r="GE18" s="511">
        <v>1148875</v>
      </c>
      <c r="GF18" s="511">
        <v>1186338</v>
      </c>
      <c r="GG18" s="511">
        <v>1316271</v>
      </c>
      <c r="GH18" s="511">
        <v>1240744</v>
      </c>
      <c r="GI18" s="511">
        <v>1106049</v>
      </c>
      <c r="GJ18" s="511">
        <v>1102341</v>
      </c>
      <c r="GK18" s="511">
        <v>1314627</v>
      </c>
      <c r="GL18" s="511">
        <v>1060072</v>
      </c>
      <c r="GM18" s="511">
        <v>989422</v>
      </c>
      <c r="GN18" s="511">
        <v>1307792</v>
      </c>
      <c r="GO18" s="511">
        <v>1037618</v>
      </c>
      <c r="GP18" s="511">
        <v>1272183</v>
      </c>
      <c r="GQ18" s="511">
        <v>1173300</v>
      </c>
      <c r="GR18" s="511">
        <v>1216323</v>
      </c>
      <c r="GS18" s="511">
        <v>1372793</v>
      </c>
      <c r="GT18" s="511">
        <v>1182189</v>
      </c>
      <c r="GU18" s="511">
        <v>1225950</v>
      </c>
      <c r="GV18" s="511">
        <v>1207309</v>
      </c>
      <c r="GW18" s="511">
        <v>1382008</v>
      </c>
      <c r="GX18" s="511">
        <v>1199571</v>
      </c>
      <c r="GY18" s="511">
        <v>1141640</v>
      </c>
      <c r="HB18" s="609"/>
    </row>
    <row r="19" spans="1:210" s="24" customFormat="1" ht="14.5">
      <c r="A19" s="443" t="s">
        <v>384</v>
      </c>
      <c r="B19" s="366">
        <v>574925</v>
      </c>
      <c r="C19" s="367">
        <v>469461</v>
      </c>
      <c r="D19" s="367">
        <v>579925</v>
      </c>
      <c r="E19" s="367">
        <v>511776</v>
      </c>
      <c r="F19" s="367">
        <v>609102</v>
      </c>
      <c r="G19" s="367">
        <v>554339</v>
      </c>
      <c r="H19" s="367">
        <v>616768</v>
      </c>
      <c r="I19" s="367">
        <v>683090</v>
      </c>
      <c r="J19" s="367">
        <v>577251</v>
      </c>
      <c r="K19" s="367">
        <v>659549</v>
      </c>
      <c r="L19" s="367">
        <v>602148</v>
      </c>
      <c r="M19" s="367">
        <v>675970</v>
      </c>
      <c r="N19" s="367">
        <v>629267</v>
      </c>
      <c r="O19" s="367">
        <v>525009</v>
      </c>
      <c r="P19" s="367">
        <v>552246</v>
      </c>
      <c r="Q19" s="367">
        <v>617759</v>
      </c>
      <c r="R19" s="367">
        <v>581110</v>
      </c>
      <c r="S19" s="367">
        <v>609657</v>
      </c>
      <c r="T19" s="367">
        <v>698954</v>
      </c>
      <c r="U19" s="367">
        <v>633287</v>
      </c>
      <c r="V19" s="367">
        <v>658627</v>
      </c>
      <c r="W19" s="367">
        <v>616478</v>
      </c>
      <c r="X19" s="367">
        <v>532844</v>
      </c>
      <c r="Y19" s="367">
        <v>604913</v>
      </c>
      <c r="Z19" s="367">
        <v>484045</v>
      </c>
      <c r="AA19" s="367">
        <v>443615</v>
      </c>
      <c r="AB19" s="367">
        <v>566085</v>
      </c>
      <c r="AC19" s="367">
        <v>533794</v>
      </c>
      <c r="AD19" s="367">
        <v>555788</v>
      </c>
      <c r="AE19" s="367">
        <v>581410</v>
      </c>
      <c r="AF19" s="367">
        <v>660958</v>
      </c>
      <c r="AG19" s="367">
        <v>626587</v>
      </c>
      <c r="AH19" s="367">
        <v>637213</v>
      </c>
      <c r="AI19" s="367">
        <v>645263</v>
      </c>
      <c r="AJ19" s="367">
        <v>613595</v>
      </c>
      <c r="AK19" s="367">
        <v>723172</v>
      </c>
      <c r="AL19" s="367">
        <v>556107</v>
      </c>
      <c r="AM19" s="367">
        <v>501702</v>
      </c>
      <c r="AN19" s="367">
        <v>674541</v>
      </c>
      <c r="AO19" s="367">
        <v>667012</v>
      </c>
      <c r="AP19" s="367">
        <v>694632</v>
      </c>
      <c r="AQ19" s="367">
        <v>661504</v>
      </c>
      <c r="AR19" s="367">
        <v>740151</v>
      </c>
      <c r="AS19" s="367">
        <v>787196</v>
      </c>
      <c r="AT19" s="367">
        <v>760530</v>
      </c>
      <c r="AU19" s="367">
        <v>725579</v>
      </c>
      <c r="AV19" s="367">
        <v>754278</v>
      </c>
      <c r="AW19" s="367">
        <v>914993</v>
      </c>
      <c r="AX19" s="367">
        <v>670276</v>
      </c>
      <c r="AY19" s="367">
        <v>678539</v>
      </c>
      <c r="AZ19" s="367">
        <v>694929</v>
      </c>
      <c r="BA19" s="367">
        <v>652079</v>
      </c>
      <c r="BB19" s="367">
        <v>756652</v>
      </c>
      <c r="BC19" s="367">
        <v>712483</v>
      </c>
      <c r="BD19" s="367">
        <v>763712</v>
      </c>
      <c r="BE19" s="367">
        <v>774381</v>
      </c>
      <c r="BF19" s="367">
        <v>780539</v>
      </c>
      <c r="BG19" s="367">
        <v>706071</v>
      </c>
      <c r="BH19" s="367">
        <v>769410</v>
      </c>
      <c r="BI19" s="367">
        <v>903880</v>
      </c>
      <c r="BJ19" s="367">
        <v>694755</v>
      </c>
      <c r="BK19" s="367">
        <v>641225</v>
      </c>
      <c r="BL19" s="367">
        <v>747066</v>
      </c>
      <c r="BM19" s="367">
        <v>670749</v>
      </c>
      <c r="BN19" s="367">
        <v>794094</v>
      </c>
      <c r="BO19" s="367">
        <v>702911</v>
      </c>
      <c r="BP19" s="367">
        <v>794767</v>
      </c>
      <c r="BQ19" s="367">
        <v>881057</v>
      </c>
      <c r="BR19" s="367">
        <v>737419</v>
      </c>
      <c r="BS19" s="367">
        <v>799448</v>
      </c>
      <c r="BT19" s="367">
        <v>729484</v>
      </c>
      <c r="BU19" s="367">
        <v>818508</v>
      </c>
      <c r="BV19" s="367">
        <v>754279</v>
      </c>
      <c r="BW19" s="367">
        <v>647458</v>
      </c>
      <c r="BX19" s="367">
        <v>697263</v>
      </c>
      <c r="BY19" s="367">
        <v>804319</v>
      </c>
      <c r="BZ19" s="367">
        <v>773562</v>
      </c>
      <c r="CA19" s="367">
        <v>758266</v>
      </c>
      <c r="CB19" s="367">
        <v>838444</v>
      </c>
      <c r="CC19" s="367">
        <v>855449</v>
      </c>
      <c r="CD19" s="367">
        <v>806003</v>
      </c>
      <c r="CE19" s="367">
        <v>839219</v>
      </c>
      <c r="CF19" s="367">
        <v>795226</v>
      </c>
      <c r="CG19" s="367">
        <v>864719</v>
      </c>
      <c r="CH19" s="367">
        <v>808386</v>
      </c>
      <c r="CI19" s="367">
        <v>773092</v>
      </c>
      <c r="CJ19" s="367">
        <v>696786</v>
      </c>
      <c r="CK19" s="367">
        <v>771132</v>
      </c>
      <c r="CL19" s="367">
        <v>828631</v>
      </c>
      <c r="CM19" s="367">
        <v>723036</v>
      </c>
      <c r="CN19" s="367">
        <v>889018</v>
      </c>
      <c r="CO19" s="367">
        <v>876255</v>
      </c>
      <c r="CP19" s="367">
        <v>938149</v>
      </c>
      <c r="CQ19" s="367">
        <v>914627</v>
      </c>
      <c r="CR19" s="367">
        <v>855857</v>
      </c>
      <c r="CS19" s="367">
        <v>976324</v>
      </c>
      <c r="CT19" s="367">
        <v>797008</v>
      </c>
      <c r="CU19" s="367">
        <v>695068</v>
      </c>
      <c r="CV19" s="367">
        <v>844118</v>
      </c>
      <c r="CW19" s="367">
        <v>790881</v>
      </c>
      <c r="CX19" s="367">
        <v>823333</v>
      </c>
      <c r="CY19" s="367">
        <v>855509</v>
      </c>
      <c r="CZ19" s="367">
        <v>928057</v>
      </c>
      <c r="DA19" s="367">
        <v>875067</v>
      </c>
      <c r="DB19" s="367">
        <v>867525</v>
      </c>
      <c r="DC19" s="367">
        <v>788880</v>
      </c>
      <c r="DD19" s="367">
        <v>782287</v>
      </c>
      <c r="DE19" s="367">
        <v>939977</v>
      </c>
      <c r="DF19" s="367">
        <v>711123</v>
      </c>
      <c r="DG19" s="367">
        <v>698798</v>
      </c>
      <c r="DH19" s="367">
        <v>799248</v>
      </c>
      <c r="DI19" s="367">
        <v>760385</v>
      </c>
      <c r="DJ19" s="367">
        <v>812805</v>
      </c>
      <c r="DK19" s="367">
        <v>831631</v>
      </c>
      <c r="DL19" s="367">
        <v>906799</v>
      </c>
      <c r="DM19" s="367">
        <v>950460</v>
      </c>
      <c r="DN19" s="367">
        <v>851471</v>
      </c>
      <c r="DO19" s="367">
        <v>781530</v>
      </c>
      <c r="DP19" s="367">
        <v>865707</v>
      </c>
      <c r="DQ19" s="367">
        <v>1038810</v>
      </c>
      <c r="DR19" s="367">
        <v>827178</v>
      </c>
      <c r="DS19" s="367">
        <v>709805</v>
      </c>
      <c r="DT19" s="367">
        <v>891554</v>
      </c>
      <c r="DU19" s="367">
        <v>765602</v>
      </c>
      <c r="DV19" s="367">
        <v>957579</v>
      </c>
      <c r="DW19" s="367">
        <v>918741</v>
      </c>
      <c r="DX19" s="367">
        <v>947211</v>
      </c>
      <c r="DY19" s="367">
        <v>1029273</v>
      </c>
      <c r="DZ19" s="367">
        <v>891628</v>
      </c>
      <c r="EA19" s="367">
        <v>900062</v>
      </c>
      <c r="EB19" s="367">
        <v>876111</v>
      </c>
      <c r="EC19" s="367">
        <v>1016018</v>
      </c>
      <c r="ED19" s="367">
        <v>869680</v>
      </c>
      <c r="EE19" s="367">
        <v>741381</v>
      </c>
      <c r="EF19" s="367">
        <v>849155</v>
      </c>
      <c r="EG19" s="367">
        <v>891975</v>
      </c>
      <c r="EH19" s="367">
        <v>919652</v>
      </c>
      <c r="EI19" s="367">
        <v>839043</v>
      </c>
      <c r="EJ19" s="367">
        <v>898177</v>
      </c>
      <c r="EK19" s="367">
        <v>1033590</v>
      </c>
      <c r="EL19" s="367">
        <v>830485</v>
      </c>
      <c r="EM19" s="367">
        <v>972076</v>
      </c>
      <c r="EN19" s="367">
        <v>864932</v>
      </c>
      <c r="EO19" s="367">
        <v>980020</v>
      </c>
      <c r="EP19" s="367">
        <v>874511</v>
      </c>
      <c r="EQ19" s="367">
        <v>834521</v>
      </c>
      <c r="ER19" s="367">
        <v>770343</v>
      </c>
      <c r="ES19" s="367">
        <v>880315</v>
      </c>
      <c r="ET19" s="367">
        <v>958721</v>
      </c>
      <c r="EU19" s="367">
        <v>805014</v>
      </c>
      <c r="EV19" s="367">
        <v>1008381</v>
      </c>
      <c r="EW19" s="367">
        <v>986311</v>
      </c>
      <c r="EX19" s="367">
        <v>939718</v>
      </c>
      <c r="EY19" s="367">
        <v>1015764</v>
      </c>
      <c r="EZ19" s="367">
        <v>917410</v>
      </c>
      <c r="FA19" s="367">
        <v>985380</v>
      </c>
      <c r="FB19" s="367">
        <v>916361</v>
      </c>
      <c r="FC19" s="367">
        <v>761335</v>
      </c>
      <c r="FD19" s="367">
        <v>658893</v>
      </c>
      <c r="FE19" s="367">
        <v>145655</v>
      </c>
      <c r="FF19" s="367">
        <v>318150</v>
      </c>
      <c r="FG19" s="367">
        <v>546538</v>
      </c>
      <c r="FH19" s="367">
        <v>834033</v>
      </c>
      <c r="FI19" s="367">
        <v>917259</v>
      </c>
      <c r="FJ19" s="367">
        <v>1018758</v>
      </c>
      <c r="FK19" s="513">
        <v>1083467</v>
      </c>
      <c r="FL19" s="513">
        <v>1048988</v>
      </c>
      <c r="FM19" s="513">
        <v>1204907</v>
      </c>
      <c r="FN19" s="513">
        <v>869169</v>
      </c>
      <c r="FO19" s="513">
        <v>876306</v>
      </c>
      <c r="FP19" s="513">
        <v>915537</v>
      </c>
      <c r="FQ19" s="513">
        <v>821159</v>
      </c>
      <c r="FR19" s="513">
        <v>976129</v>
      </c>
      <c r="FS19" s="513">
        <v>993199</v>
      </c>
      <c r="FT19" s="513">
        <v>1061013</v>
      </c>
      <c r="FU19" s="513">
        <v>1074324</v>
      </c>
      <c r="FV19" s="513">
        <v>980912</v>
      </c>
      <c r="FW19" s="513">
        <v>902288</v>
      </c>
      <c r="FX19" s="513">
        <v>863464</v>
      </c>
      <c r="FY19" s="513">
        <v>901850</v>
      </c>
      <c r="FZ19" s="513">
        <v>614041</v>
      </c>
      <c r="GA19" s="513">
        <v>607057</v>
      </c>
      <c r="GB19" s="513">
        <v>782410</v>
      </c>
      <c r="GC19" s="513">
        <v>675326</v>
      </c>
      <c r="GD19" s="513">
        <v>849633</v>
      </c>
      <c r="GE19" s="513">
        <v>843699</v>
      </c>
      <c r="GF19" s="513">
        <v>871248</v>
      </c>
      <c r="GG19" s="513">
        <v>968779</v>
      </c>
      <c r="GH19" s="513">
        <v>933235</v>
      </c>
      <c r="GI19" s="513">
        <v>828862</v>
      </c>
      <c r="GJ19" s="513">
        <v>826807</v>
      </c>
      <c r="GK19" s="513">
        <v>1001418</v>
      </c>
      <c r="GL19" s="513">
        <v>784650</v>
      </c>
      <c r="GM19" s="513">
        <v>726577</v>
      </c>
      <c r="GN19" s="513">
        <v>953881</v>
      </c>
      <c r="GO19" s="513">
        <v>757546</v>
      </c>
      <c r="GP19" s="513">
        <v>930601</v>
      </c>
      <c r="GQ19" s="513">
        <v>864283</v>
      </c>
      <c r="GR19" s="513">
        <v>905343</v>
      </c>
      <c r="GS19" s="513">
        <v>1017979</v>
      </c>
      <c r="GT19" s="513">
        <v>875313</v>
      </c>
      <c r="GU19" s="513">
        <v>911370</v>
      </c>
      <c r="GV19" s="513">
        <v>897138</v>
      </c>
      <c r="GW19" s="513">
        <v>1046981</v>
      </c>
      <c r="GX19" s="513">
        <v>891931</v>
      </c>
      <c r="GY19" s="513">
        <v>839187</v>
      </c>
      <c r="HB19" s="610"/>
    </row>
    <row r="20" spans="1:210" s="24" customFormat="1" ht="14.5">
      <c r="A20" s="155" t="s">
        <v>358</v>
      </c>
      <c r="B20" s="368">
        <v>125102</v>
      </c>
      <c r="C20" s="369">
        <v>105312</v>
      </c>
      <c r="D20" s="369">
        <v>136617</v>
      </c>
      <c r="E20" s="369">
        <v>122976</v>
      </c>
      <c r="F20" s="369">
        <v>139592</v>
      </c>
      <c r="G20" s="369">
        <v>127596</v>
      </c>
      <c r="H20" s="369">
        <v>140901</v>
      </c>
      <c r="I20" s="369">
        <v>156394</v>
      </c>
      <c r="J20" s="369">
        <v>135972</v>
      </c>
      <c r="K20" s="369">
        <v>153675</v>
      </c>
      <c r="L20" s="369">
        <v>135762</v>
      </c>
      <c r="M20" s="369">
        <v>146892</v>
      </c>
      <c r="N20" s="369">
        <v>140207</v>
      </c>
      <c r="O20" s="369">
        <v>121568</v>
      </c>
      <c r="P20" s="369">
        <v>129703</v>
      </c>
      <c r="Q20" s="369">
        <v>142781</v>
      </c>
      <c r="R20" s="369">
        <v>136753</v>
      </c>
      <c r="S20" s="369">
        <v>138971</v>
      </c>
      <c r="T20" s="369">
        <v>162732</v>
      </c>
      <c r="U20" s="369">
        <v>149984</v>
      </c>
      <c r="V20" s="369">
        <v>156964</v>
      </c>
      <c r="W20" s="369">
        <v>145789</v>
      </c>
      <c r="X20" s="369">
        <v>136225</v>
      </c>
      <c r="Y20" s="369">
        <v>154523</v>
      </c>
      <c r="Z20" s="369">
        <v>119727</v>
      </c>
      <c r="AA20" s="369">
        <v>112185</v>
      </c>
      <c r="AB20" s="369">
        <v>149242</v>
      </c>
      <c r="AC20" s="369">
        <v>139285</v>
      </c>
      <c r="AD20" s="369">
        <v>144391</v>
      </c>
      <c r="AE20" s="369">
        <v>145017</v>
      </c>
      <c r="AF20" s="369">
        <v>160815</v>
      </c>
      <c r="AG20" s="369">
        <v>158693</v>
      </c>
      <c r="AH20" s="369">
        <v>166856</v>
      </c>
      <c r="AI20" s="369">
        <v>156702</v>
      </c>
      <c r="AJ20" s="369">
        <v>154027</v>
      </c>
      <c r="AK20" s="369">
        <v>183323</v>
      </c>
      <c r="AL20" s="369">
        <v>143776</v>
      </c>
      <c r="AM20" s="369">
        <v>136762</v>
      </c>
      <c r="AN20" s="369">
        <v>185524</v>
      </c>
      <c r="AO20" s="369">
        <v>170081</v>
      </c>
      <c r="AP20" s="369">
        <v>175110</v>
      </c>
      <c r="AQ20" s="369">
        <v>163910</v>
      </c>
      <c r="AR20" s="369">
        <v>184345</v>
      </c>
      <c r="AS20" s="369">
        <v>198224</v>
      </c>
      <c r="AT20" s="369">
        <v>193013</v>
      </c>
      <c r="AU20" s="369">
        <v>179294</v>
      </c>
      <c r="AV20" s="369">
        <v>182096</v>
      </c>
      <c r="AW20" s="369">
        <v>224079</v>
      </c>
      <c r="AX20" s="369">
        <v>165110</v>
      </c>
      <c r="AY20" s="369">
        <v>173259</v>
      </c>
      <c r="AZ20" s="369">
        <v>186958</v>
      </c>
      <c r="BA20" s="369">
        <v>172584</v>
      </c>
      <c r="BB20" s="369">
        <v>200697</v>
      </c>
      <c r="BC20" s="369">
        <v>183599</v>
      </c>
      <c r="BD20" s="369">
        <v>192542</v>
      </c>
      <c r="BE20" s="369">
        <v>203555</v>
      </c>
      <c r="BF20" s="369">
        <v>211375</v>
      </c>
      <c r="BG20" s="369">
        <v>184891</v>
      </c>
      <c r="BH20" s="369">
        <v>195089</v>
      </c>
      <c r="BI20" s="369">
        <v>231429</v>
      </c>
      <c r="BJ20" s="369">
        <v>178658</v>
      </c>
      <c r="BK20" s="369">
        <v>166883</v>
      </c>
      <c r="BL20" s="369">
        <v>204497</v>
      </c>
      <c r="BM20" s="369">
        <v>180949</v>
      </c>
      <c r="BN20" s="369">
        <v>210374</v>
      </c>
      <c r="BO20" s="369">
        <v>181413</v>
      </c>
      <c r="BP20" s="369">
        <v>202411</v>
      </c>
      <c r="BQ20" s="369">
        <v>228832</v>
      </c>
      <c r="BR20" s="369">
        <v>194215</v>
      </c>
      <c r="BS20" s="369">
        <v>214978</v>
      </c>
      <c r="BT20" s="369">
        <v>194055</v>
      </c>
      <c r="BU20" s="369">
        <v>216644</v>
      </c>
      <c r="BV20" s="369">
        <v>195917</v>
      </c>
      <c r="BW20" s="369">
        <v>171625</v>
      </c>
      <c r="BX20" s="369">
        <v>189670</v>
      </c>
      <c r="BY20" s="369">
        <v>219940</v>
      </c>
      <c r="BZ20" s="369">
        <v>210869</v>
      </c>
      <c r="CA20" s="369">
        <v>198727</v>
      </c>
      <c r="CB20" s="369">
        <v>225180</v>
      </c>
      <c r="CC20" s="369">
        <v>236014</v>
      </c>
      <c r="CD20" s="369">
        <v>226034</v>
      </c>
      <c r="CE20" s="369">
        <v>230173</v>
      </c>
      <c r="CF20" s="369">
        <v>213790</v>
      </c>
      <c r="CG20" s="369">
        <v>236252</v>
      </c>
      <c r="CH20" s="369">
        <v>219552</v>
      </c>
      <c r="CI20" s="369">
        <v>215884</v>
      </c>
      <c r="CJ20" s="369">
        <v>201236</v>
      </c>
      <c r="CK20" s="369">
        <v>216011</v>
      </c>
      <c r="CL20" s="369">
        <v>231251</v>
      </c>
      <c r="CM20" s="369">
        <v>199551</v>
      </c>
      <c r="CN20" s="369">
        <v>249496</v>
      </c>
      <c r="CO20" s="369">
        <v>246081</v>
      </c>
      <c r="CP20" s="369">
        <v>265055</v>
      </c>
      <c r="CQ20" s="369">
        <v>257909</v>
      </c>
      <c r="CR20" s="369">
        <v>237216</v>
      </c>
      <c r="CS20" s="369">
        <v>266734</v>
      </c>
      <c r="CT20" s="369">
        <v>211872</v>
      </c>
      <c r="CU20" s="369">
        <v>196778</v>
      </c>
      <c r="CV20" s="369">
        <v>250163</v>
      </c>
      <c r="CW20" s="369">
        <v>232105</v>
      </c>
      <c r="CX20" s="369">
        <v>236446</v>
      </c>
      <c r="CY20" s="369">
        <v>236463</v>
      </c>
      <c r="CZ20" s="369">
        <v>256816</v>
      </c>
      <c r="DA20" s="369">
        <v>247986</v>
      </c>
      <c r="DB20" s="369">
        <v>254633</v>
      </c>
      <c r="DC20" s="369">
        <v>229443</v>
      </c>
      <c r="DD20" s="369">
        <v>228432</v>
      </c>
      <c r="DE20" s="369">
        <v>276520</v>
      </c>
      <c r="DF20" s="369">
        <v>198323</v>
      </c>
      <c r="DG20" s="369">
        <v>204322</v>
      </c>
      <c r="DH20" s="369">
        <v>240115</v>
      </c>
      <c r="DI20" s="369">
        <v>226997</v>
      </c>
      <c r="DJ20" s="369">
        <v>236037</v>
      </c>
      <c r="DK20" s="369">
        <v>226102</v>
      </c>
      <c r="DL20" s="369">
        <v>243257</v>
      </c>
      <c r="DM20" s="369">
        <v>260616</v>
      </c>
      <c r="DN20" s="369">
        <v>238482</v>
      </c>
      <c r="DO20" s="369">
        <v>215636</v>
      </c>
      <c r="DP20" s="369">
        <v>237708</v>
      </c>
      <c r="DQ20" s="369">
        <v>283699</v>
      </c>
      <c r="DR20" s="369">
        <v>221944</v>
      </c>
      <c r="DS20" s="369">
        <v>196937</v>
      </c>
      <c r="DT20" s="369">
        <v>252610</v>
      </c>
      <c r="DU20" s="369">
        <v>214307</v>
      </c>
      <c r="DV20" s="369">
        <v>265314</v>
      </c>
      <c r="DW20" s="369">
        <v>245278</v>
      </c>
      <c r="DX20" s="369">
        <v>254379</v>
      </c>
      <c r="DY20" s="369">
        <v>277181</v>
      </c>
      <c r="DZ20" s="369">
        <v>241508</v>
      </c>
      <c r="EA20" s="369">
        <v>243361</v>
      </c>
      <c r="EB20" s="369">
        <v>231519</v>
      </c>
      <c r="EC20" s="369">
        <v>265306</v>
      </c>
      <c r="ED20" s="369">
        <v>229016</v>
      </c>
      <c r="EE20" s="369">
        <v>201754</v>
      </c>
      <c r="EF20" s="369">
        <v>239996</v>
      </c>
      <c r="EG20" s="369">
        <v>246715</v>
      </c>
      <c r="EH20" s="369">
        <v>251344</v>
      </c>
      <c r="EI20" s="369">
        <v>230059</v>
      </c>
      <c r="EJ20" s="369">
        <v>245379</v>
      </c>
      <c r="EK20" s="369">
        <v>277125</v>
      </c>
      <c r="EL20" s="369">
        <v>228443</v>
      </c>
      <c r="EM20" s="369">
        <v>262215</v>
      </c>
      <c r="EN20" s="369">
        <v>230551</v>
      </c>
      <c r="EO20" s="369">
        <v>252699</v>
      </c>
      <c r="EP20" s="369">
        <v>238483</v>
      </c>
      <c r="EQ20" s="369">
        <v>234327</v>
      </c>
      <c r="ER20" s="369">
        <v>222301</v>
      </c>
      <c r="ES20" s="369">
        <v>244675</v>
      </c>
      <c r="ET20" s="369">
        <v>263893</v>
      </c>
      <c r="EU20" s="369">
        <v>218925</v>
      </c>
      <c r="EV20" s="369">
        <v>269397</v>
      </c>
      <c r="EW20" s="369">
        <v>264043</v>
      </c>
      <c r="EX20" s="369">
        <v>252951</v>
      </c>
      <c r="EY20" s="369">
        <v>274989</v>
      </c>
      <c r="EZ20" s="369">
        <v>247233</v>
      </c>
      <c r="FA20" s="369">
        <v>254533</v>
      </c>
      <c r="FB20" s="369">
        <v>250332</v>
      </c>
      <c r="FC20" s="369">
        <v>217178</v>
      </c>
      <c r="FD20" s="369">
        <v>198094</v>
      </c>
      <c r="FE20" s="369">
        <v>42370</v>
      </c>
      <c r="FF20" s="369">
        <v>98343</v>
      </c>
      <c r="FG20" s="369">
        <v>162949</v>
      </c>
      <c r="FH20" s="369">
        <v>255361</v>
      </c>
      <c r="FI20" s="369">
        <v>287643</v>
      </c>
      <c r="FJ20" s="369">
        <v>314687</v>
      </c>
      <c r="FK20" s="512">
        <v>318696</v>
      </c>
      <c r="FL20" s="512">
        <v>302168</v>
      </c>
      <c r="FM20" s="512">
        <v>328350</v>
      </c>
      <c r="FN20" s="512">
        <v>247639</v>
      </c>
      <c r="FO20" s="512">
        <v>262848</v>
      </c>
      <c r="FP20" s="512">
        <v>268372</v>
      </c>
      <c r="FQ20" s="512">
        <v>248185</v>
      </c>
      <c r="FR20" s="512">
        <v>290458</v>
      </c>
      <c r="FS20" s="512">
        <v>285387</v>
      </c>
      <c r="FT20" s="512">
        <v>302571</v>
      </c>
      <c r="FU20" s="512">
        <v>304097</v>
      </c>
      <c r="FV20" s="512">
        <v>283753</v>
      </c>
      <c r="FW20" s="512">
        <v>260552</v>
      </c>
      <c r="FX20" s="512">
        <v>253530</v>
      </c>
      <c r="FY20" s="512">
        <v>254606</v>
      </c>
      <c r="FZ20" s="512">
        <v>194555</v>
      </c>
      <c r="GA20" s="512">
        <v>196062</v>
      </c>
      <c r="GB20" s="512">
        <v>259783</v>
      </c>
      <c r="GC20" s="512">
        <v>226473</v>
      </c>
      <c r="GD20" s="512">
        <v>275184</v>
      </c>
      <c r="GE20" s="512">
        <v>256897</v>
      </c>
      <c r="GF20" s="512">
        <v>265358</v>
      </c>
      <c r="GG20" s="512">
        <v>290162</v>
      </c>
      <c r="GH20" s="512">
        <v>256711</v>
      </c>
      <c r="GI20" s="512">
        <v>231359</v>
      </c>
      <c r="GJ20" s="512">
        <v>232437</v>
      </c>
      <c r="GK20" s="512">
        <v>264290</v>
      </c>
      <c r="GL20" s="512">
        <v>232823</v>
      </c>
      <c r="GM20" s="512">
        <v>221788</v>
      </c>
      <c r="GN20" s="512">
        <v>298615</v>
      </c>
      <c r="GO20" s="512">
        <v>236698</v>
      </c>
      <c r="GP20" s="512">
        <v>288612</v>
      </c>
      <c r="GQ20" s="512">
        <v>259992</v>
      </c>
      <c r="GR20" s="512">
        <v>262651</v>
      </c>
      <c r="GS20" s="512">
        <v>299222</v>
      </c>
      <c r="GT20" s="512">
        <v>258898</v>
      </c>
      <c r="GU20" s="512">
        <v>265092</v>
      </c>
      <c r="GV20" s="512">
        <v>261868</v>
      </c>
      <c r="GW20" s="512">
        <v>286046</v>
      </c>
      <c r="GX20" s="512">
        <v>264223</v>
      </c>
      <c r="GY20" s="512">
        <v>258158</v>
      </c>
      <c r="HB20" s="610"/>
    </row>
    <row r="21" spans="1:210" s="24" customFormat="1" ht="14.5">
      <c r="A21" s="155" t="s">
        <v>429</v>
      </c>
      <c r="B21" s="368">
        <v>27041</v>
      </c>
      <c r="C21" s="369">
        <v>23361</v>
      </c>
      <c r="D21" s="369">
        <v>32158</v>
      </c>
      <c r="E21" s="369">
        <v>27182</v>
      </c>
      <c r="F21" s="369">
        <v>32348</v>
      </c>
      <c r="G21" s="369">
        <v>30100</v>
      </c>
      <c r="H21" s="369">
        <v>33394</v>
      </c>
      <c r="I21" s="369">
        <v>36867</v>
      </c>
      <c r="J21" s="369">
        <v>29883</v>
      </c>
      <c r="K21" s="369">
        <v>34797</v>
      </c>
      <c r="L21" s="369">
        <v>30904</v>
      </c>
      <c r="M21" s="369">
        <v>30214</v>
      </c>
      <c r="N21" s="369">
        <v>29487</v>
      </c>
      <c r="O21" s="369">
        <v>28548</v>
      </c>
      <c r="P21" s="369">
        <v>31174</v>
      </c>
      <c r="Q21" s="369">
        <v>34355</v>
      </c>
      <c r="R21" s="369">
        <v>31533</v>
      </c>
      <c r="S21" s="369">
        <v>33322</v>
      </c>
      <c r="T21" s="369">
        <v>36649</v>
      </c>
      <c r="U21" s="369">
        <v>33675</v>
      </c>
      <c r="V21" s="369">
        <v>34843</v>
      </c>
      <c r="W21" s="369">
        <v>32794</v>
      </c>
      <c r="X21" s="369">
        <v>29158</v>
      </c>
      <c r="Y21" s="369">
        <v>27873</v>
      </c>
      <c r="Z21" s="369">
        <v>23020</v>
      </c>
      <c r="AA21" s="369">
        <v>23255</v>
      </c>
      <c r="AB21" s="369">
        <v>29343</v>
      </c>
      <c r="AC21" s="369">
        <v>26364</v>
      </c>
      <c r="AD21" s="369">
        <v>25906</v>
      </c>
      <c r="AE21" s="369">
        <v>27112</v>
      </c>
      <c r="AF21" s="369">
        <v>30461</v>
      </c>
      <c r="AG21" s="369">
        <v>29496</v>
      </c>
      <c r="AH21" s="369">
        <v>30004</v>
      </c>
      <c r="AI21" s="369">
        <v>30998</v>
      </c>
      <c r="AJ21" s="369">
        <v>31351</v>
      </c>
      <c r="AK21" s="369">
        <v>34127</v>
      </c>
      <c r="AL21" s="369">
        <v>25383</v>
      </c>
      <c r="AM21" s="369">
        <v>23499</v>
      </c>
      <c r="AN21" s="369">
        <v>32565</v>
      </c>
      <c r="AO21" s="369">
        <v>29513</v>
      </c>
      <c r="AP21" s="369">
        <v>31643</v>
      </c>
      <c r="AQ21" s="369">
        <v>29825</v>
      </c>
      <c r="AR21" s="369">
        <v>32971</v>
      </c>
      <c r="AS21" s="369">
        <v>34547</v>
      </c>
      <c r="AT21" s="369">
        <v>33356</v>
      </c>
      <c r="AU21" s="369">
        <v>32496</v>
      </c>
      <c r="AV21" s="369">
        <v>32246</v>
      </c>
      <c r="AW21" s="369">
        <v>35443</v>
      </c>
      <c r="AX21" s="369">
        <v>26875</v>
      </c>
      <c r="AY21" s="369">
        <v>30265</v>
      </c>
      <c r="AZ21" s="369">
        <v>31720</v>
      </c>
      <c r="BA21" s="369">
        <v>29694</v>
      </c>
      <c r="BB21" s="369">
        <v>34923</v>
      </c>
      <c r="BC21" s="369">
        <v>32629</v>
      </c>
      <c r="BD21" s="369">
        <v>33129</v>
      </c>
      <c r="BE21" s="369">
        <v>33726</v>
      </c>
      <c r="BF21" s="369">
        <v>34154</v>
      </c>
      <c r="BG21" s="369">
        <v>30879</v>
      </c>
      <c r="BH21" s="369">
        <v>33011</v>
      </c>
      <c r="BI21" s="369">
        <v>35249</v>
      </c>
      <c r="BJ21" s="369">
        <v>28025</v>
      </c>
      <c r="BK21" s="369">
        <v>28061</v>
      </c>
      <c r="BL21" s="369">
        <v>33433</v>
      </c>
      <c r="BM21" s="369">
        <v>29294</v>
      </c>
      <c r="BN21" s="369">
        <v>35121</v>
      </c>
      <c r="BO21" s="369">
        <v>31503</v>
      </c>
      <c r="BP21" s="369">
        <v>33621</v>
      </c>
      <c r="BQ21" s="369">
        <v>35715</v>
      </c>
      <c r="BR21" s="369">
        <v>29166</v>
      </c>
      <c r="BS21" s="369">
        <v>33063</v>
      </c>
      <c r="BT21" s="369">
        <v>30004</v>
      </c>
      <c r="BU21" s="369">
        <v>29810</v>
      </c>
      <c r="BV21" s="369">
        <v>28851</v>
      </c>
      <c r="BW21" s="369">
        <v>27385</v>
      </c>
      <c r="BX21" s="369">
        <v>31009</v>
      </c>
      <c r="BY21" s="369">
        <v>35722</v>
      </c>
      <c r="BZ21" s="369">
        <v>33824</v>
      </c>
      <c r="CA21" s="369">
        <v>32530</v>
      </c>
      <c r="CB21" s="369">
        <v>35711</v>
      </c>
      <c r="CC21" s="369">
        <v>35836</v>
      </c>
      <c r="CD21" s="369">
        <v>33614</v>
      </c>
      <c r="CE21" s="369">
        <v>36115</v>
      </c>
      <c r="CF21" s="369">
        <v>32781</v>
      </c>
      <c r="CG21" s="369">
        <v>31983</v>
      </c>
      <c r="CH21" s="369">
        <v>29351</v>
      </c>
      <c r="CI21" s="369">
        <v>31177</v>
      </c>
      <c r="CJ21" s="369">
        <v>28200</v>
      </c>
      <c r="CK21" s="369">
        <v>31286</v>
      </c>
      <c r="CL21" s="369">
        <v>33328</v>
      </c>
      <c r="CM21" s="369">
        <v>28747</v>
      </c>
      <c r="CN21" s="369">
        <v>35825</v>
      </c>
      <c r="CO21" s="369">
        <v>33339</v>
      </c>
      <c r="CP21" s="369">
        <v>35535</v>
      </c>
      <c r="CQ21" s="369">
        <v>35728</v>
      </c>
      <c r="CR21" s="369">
        <v>31457</v>
      </c>
      <c r="CS21" s="369">
        <v>32168</v>
      </c>
      <c r="CT21" s="369">
        <v>25694</v>
      </c>
      <c r="CU21" s="369">
        <v>25141</v>
      </c>
      <c r="CV21" s="369">
        <v>32049</v>
      </c>
      <c r="CW21" s="369">
        <v>29972</v>
      </c>
      <c r="CX21" s="369">
        <v>31354</v>
      </c>
      <c r="CY21" s="369">
        <v>32532</v>
      </c>
      <c r="CZ21" s="369">
        <v>35883</v>
      </c>
      <c r="DA21" s="369">
        <v>32956</v>
      </c>
      <c r="DB21" s="369">
        <v>34130</v>
      </c>
      <c r="DC21" s="369">
        <v>31407</v>
      </c>
      <c r="DD21" s="369">
        <v>28956</v>
      </c>
      <c r="DE21" s="369">
        <v>31664</v>
      </c>
      <c r="DF21" s="369">
        <v>24537</v>
      </c>
      <c r="DG21" s="369">
        <v>25884</v>
      </c>
      <c r="DH21" s="369">
        <v>31584</v>
      </c>
      <c r="DI21" s="369">
        <v>29798</v>
      </c>
      <c r="DJ21" s="369">
        <v>31433</v>
      </c>
      <c r="DK21" s="369">
        <v>32608</v>
      </c>
      <c r="DL21" s="369">
        <v>33652</v>
      </c>
      <c r="DM21" s="369">
        <v>35439</v>
      </c>
      <c r="DN21" s="369">
        <v>31933</v>
      </c>
      <c r="DO21" s="369">
        <v>29173</v>
      </c>
      <c r="DP21" s="369">
        <v>31881</v>
      </c>
      <c r="DQ21" s="369">
        <v>34512</v>
      </c>
      <c r="DR21" s="369">
        <v>27894</v>
      </c>
      <c r="DS21" s="369">
        <v>26547</v>
      </c>
      <c r="DT21" s="369">
        <v>35105</v>
      </c>
      <c r="DU21" s="369">
        <v>28521</v>
      </c>
      <c r="DV21" s="369">
        <v>35848</v>
      </c>
      <c r="DW21" s="369">
        <v>33733</v>
      </c>
      <c r="DX21" s="369">
        <v>34639</v>
      </c>
      <c r="DY21" s="369">
        <v>38736</v>
      </c>
      <c r="DZ21" s="369">
        <v>32406</v>
      </c>
      <c r="EA21" s="369">
        <v>33784</v>
      </c>
      <c r="EB21" s="369">
        <v>32115</v>
      </c>
      <c r="EC21" s="369">
        <v>33580</v>
      </c>
      <c r="ED21" s="369">
        <v>24738</v>
      </c>
      <c r="EE21" s="369">
        <v>27104</v>
      </c>
      <c r="EF21" s="369">
        <v>33125</v>
      </c>
      <c r="EG21" s="369">
        <v>33785</v>
      </c>
      <c r="EH21" s="369">
        <v>33869</v>
      </c>
      <c r="EI21" s="369">
        <v>32135</v>
      </c>
      <c r="EJ21" s="369">
        <v>35932</v>
      </c>
      <c r="EK21" s="369">
        <v>41856</v>
      </c>
      <c r="EL21" s="369">
        <v>33700</v>
      </c>
      <c r="EM21" s="369">
        <v>39092</v>
      </c>
      <c r="EN21" s="369">
        <v>33233</v>
      </c>
      <c r="EO21" s="369">
        <v>32751</v>
      </c>
      <c r="EP21" s="369">
        <v>30618</v>
      </c>
      <c r="EQ21" s="369">
        <v>33103</v>
      </c>
      <c r="ER21" s="369">
        <v>30693</v>
      </c>
      <c r="ES21" s="369">
        <v>34504</v>
      </c>
      <c r="ET21" s="369">
        <v>37823</v>
      </c>
      <c r="EU21" s="369">
        <v>31352</v>
      </c>
      <c r="EV21" s="369">
        <v>38403</v>
      </c>
      <c r="EW21" s="369">
        <v>38358</v>
      </c>
      <c r="EX21" s="369">
        <v>35568</v>
      </c>
      <c r="EY21" s="369">
        <v>38541</v>
      </c>
      <c r="EZ21" s="369">
        <v>33932</v>
      </c>
      <c r="FA21" s="369">
        <v>31796</v>
      </c>
      <c r="FB21" s="369">
        <v>30084</v>
      </c>
      <c r="FC21" s="369">
        <v>27448</v>
      </c>
      <c r="FD21" s="369">
        <v>25928</v>
      </c>
      <c r="FE21" s="369">
        <v>7507</v>
      </c>
      <c r="FF21" s="369">
        <v>16037</v>
      </c>
      <c r="FG21" s="369">
        <v>23913</v>
      </c>
      <c r="FH21" s="369">
        <v>35334</v>
      </c>
      <c r="FI21" s="369">
        <v>37763</v>
      </c>
      <c r="FJ21" s="369">
        <v>40969</v>
      </c>
      <c r="FK21" s="512">
        <v>41887</v>
      </c>
      <c r="FL21" s="512">
        <v>38832</v>
      </c>
      <c r="FM21" s="512">
        <v>41175</v>
      </c>
      <c r="FN21" s="512">
        <v>29273</v>
      </c>
      <c r="FO21" s="512">
        <v>34111</v>
      </c>
      <c r="FP21" s="512">
        <v>37735</v>
      </c>
      <c r="FQ21" s="512">
        <v>34598</v>
      </c>
      <c r="FR21" s="512">
        <v>40635</v>
      </c>
      <c r="FS21" s="512">
        <v>40372</v>
      </c>
      <c r="FT21" s="512">
        <v>42358</v>
      </c>
      <c r="FU21" s="512">
        <v>42047</v>
      </c>
      <c r="FV21" s="512">
        <v>38187</v>
      </c>
      <c r="FW21" s="512">
        <v>35911</v>
      </c>
      <c r="FX21" s="512">
        <v>33281</v>
      </c>
      <c r="FY21" s="512">
        <v>31754</v>
      </c>
      <c r="FZ21" s="512">
        <v>22879</v>
      </c>
      <c r="GA21" s="512">
        <v>24252</v>
      </c>
      <c r="GB21" s="512">
        <v>31171</v>
      </c>
      <c r="GC21" s="512">
        <v>26183</v>
      </c>
      <c r="GD21" s="512">
        <v>33991</v>
      </c>
      <c r="GE21" s="512">
        <v>33201</v>
      </c>
      <c r="GF21" s="512">
        <v>34079</v>
      </c>
      <c r="GG21" s="512">
        <v>38861</v>
      </c>
      <c r="GH21" s="512">
        <v>34358</v>
      </c>
      <c r="GI21" s="512">
        <v>30611</v>
      </c>
      <c r="GJ21" s="512">
        <v>28927</v>
      </c>
      <c r="GK21" s="512">
        <v>33533</v>
      </c>
      <c r="GL21" s="512">
        <v>27880</v>
      </c>
      <c r="GM21" s="512">
        <v>27281</v>
      </c>
      <c r="GN21" s="512">
        <v>37106</v>
      </c>
      <c r="GO21" s="512">
        <v>28687</v>
      </c>
      <c r="GP21" s="512">
        <v>35052</v>
      </c>
      <c r="GQ21" s="512">
        <v>32239</v>
      </c>
      <c r="GR21" s="512">
        <v>32067</v>
      </c>
      <c r="GS21" s="512">
        <v>36818</v>
      </c>
      <c r="GT21" s="512">
        <v>31448</v>
      </c>
      <c r="GU21" s="512">
        <v>32814</v>
      </c>
      <c r="GV21" s="512">
        <v>31797</v>
      </c>
      <c r="GW21" s="512">
        <v>32774</v>
      </c>
      <c r="GX21" s="512">
        <v>27695</v>
      </c>
      <c r="GY21" s="512">
        <v>29002</v>
      </c>
      <c r="HB21" s="610"/>
    </row>
    <row r="22" spans="1:210" s="24" customFormat="1" ht="14.5">
      <c r="A22" s="308" t="s">
        <v>359</v>
      </c>
      <c r="B22" s="370">
        <v>6305</v>
      </c>
      <c r="C22" s="371">
        <v>5542</v>
      </c>
      <c r="D22" s="371">
        <v>7226</v>
      </c>
      <c r="E22" s="371">
        <v>6492</v>
      </c>
      <c r="F22" s="371">
        <v>7639</v>
      </c>
      <c r="G22" s="371">
        <v>6744</v>
      </c>
      <c r="H22" s="371">
        <v>7735</v>
      </c>
      <c r="I22" s="371">
        <v>8616</v>
      </c>
      <c r="J22" s="371">
        <v>7047</v>
      </c>
      <c r="K22" s="371">
        <v>8148</v>
      </c>
      <c r="L22" s="371">
        <v>7673</v>
      </c>
      <c r="M22" s="371">
        <v>7165</v>
      </c>
      <c r="N22" s="371">
        <v>7615</v>
      </c>
      <c r="O22" s="371">
        <v>7314</v>
      </c>
      <c r="P22" s="371">
        <v>7826</v>
      </c>
      <c r="Q22" s="371">
        <v>8754</v>
      </c>
      <c r="R22" s="371">
        <v>8193</v>
      </c>
      <c r="S22" s="371">
        <v>8196</v>
      </c>
      <c r="T22" s="371">
        <v>9680</v>
      </c>
      <c r="U22" s="371">
        <v>8672</v>
      </c>
      <c r="V22" s="371">
        <v>9171</v>
      </c>
      <c r="W22" s="371">
        <v>8225</v>
      </c>
      <c r="X22" s="371">
        <v>7436</v>
      </c>
      <c r="Y22" s="371">
        <v>7209</v>
      </c>
      <c r="Z22" s="371">
        <v>6130</v>
      </c>
      <c r="AA22" s="371">
        <v>5864</v>
      </c>
      <c r="AB22" s="371">
        <v>7679</v>
      </c>
      <c r="AC22" s="371">
        <v>6935</v>
      </c>
      <c r="AD22" s="371">
        <v>7163</v>
      </c>
      <c r="AE22" s="371">
        <v>7428</v>
      </c>
      <c r="AF22" s="371">
        <v>8675</v>
      </c>
      <c r="AG22" s="371">
        <v>7820</v>
      </c>
      <c r="AH22" s="371">
        <v>8131</v>
      </c>
      <c r="AI22" s="371">
        <v>8205</v>
      </c>
      <c r="AJ22" s="371">
        <v>8182</v>
      </c>
      <c r="AK22" s="371">
        <v>9281</v>
      </c>
      <c r="AL22" s="371">
        <v>6868</v>
      </c>
      <c r="AM22" s="371">
        <v>6131</v>
      </c>
      <c r="AN22" s="371">
        <v>8481</v>
      </c>
      <c r="AO22" s="371">
        <v>8013</v>
      </c>
      <c r="AP22" s="371">
        <v>8816</v>
      </c>
      <c r="AQ22" s="371">
        <v>8323</v>
      </c>
      <c r="AR22" s="371">
        <v>9365</v>
      </c>
      <c r="AS22" s="371">
        <v>9838</v>
      </c>
      <c r="AT22" s="371">
        <v>9491</v>
      </c>
      <c r="AU22" s="371">
        <v>8617</v>
      </c>
      <c r="AV22" s="371">
        <v>8500</v>
      </c>
      <c r="AW22" s="371">
        <v>9535</v>
      </c>
      <c r="AX22" s="371">
        <v>8027</v>
      </c>
      <c r="AY22" s="371">
        <v>8958</v>
      </c>
      <c r="AZ22" s="371">
        <v>8838</v>
      </c>
      <c r="BA22" s="371">
        <v>8807</v>
      </c>
      <c r="BB22" s="371">
        <v>10141</v>
      </c>
      <c r="BC22" s="371">
        <v>9758</v>
      </c>
      <c r="BD22" s="371">
        <v>9596</v>
      </c>
      <c r="BE22" s="371">
        <v>9988</v>
      </c>
      <c r="BF22" s="371">
        <v>10148</v>
      </c>
      <c r="BG22" s="371">
        <v>8687</v>
      </c>
      <c r="BH22" s="371">
        <v>9563</v>
      </c>
      <c r="BI22" s="371">
        <v>9939</v>
      </c>
      <c r="BJ22" s="371">
        <v>9231</v>
      </c>
      <c r="BK22" s="371">
        <v>8551</v>
      </c>
      <c r="BL22" s="371">
        <v>10210</v>
      </c>
      <c r="BM22" s="371">
        <v>9323</v>
      </c>
      <c r="BN22" s="371">
        <v>10946</v>
      </c>
      <c r="BO22" s="371">
        <v>10340</v>
      </c>
      <c r="BP22" s="371">
        <v>10407</v>
      </c>
      <c r="BQ22" s="371">
        <v>11149</v>
      </c>
      <c r="BR22" s="371">
        <v>9013</v>
      </c>
      <c r="BS22" s="371">
        <v>10706</v>
      </c>
      <c r="BT22" s="371">
        <v>9133</v>
      </c>
      <c r="BU22" s="371">
        <v>8891</v>
      </c>
      <c r="BV22" s="371">
        <v>9578</v>
      </c>
      <c r="BW22" s="371">
        <v>8504</v>
      </c>
      <c r="BX22" s="371">
        <v>9696</v>
      </c>
      <c r="BY22" s="371">
        <v>11845</v>
      </c>
      <c r="BZ22" s="371">
        <v>11293</v>
      </c>
      <c r="CA22" s="371">
        <v>10790</v>
      </c>
      <c r="CB22" s="371">
        <v>12035</v>
      </c>
      <c r="CC22" s="371">
        <v>12048</v>
      </c>
      <c r="CD22" s="371">
        <v>11468</v>
      </c>
      <c r="CE22" s="371">
        <v>12135</v>
      </c>
      <c r="CF22" s="371">
        <v>10435</v>
      </c>
      <c r="CG22" s="371">
        <v>10354</v>
      </c>
      <c r="CH22" s="371">
        <v>10596</v>
      </c>
      <c r="CI22" s="371">
        <v>11086</v>
      </c>
      <c r="CJ22" s="371">
        <v>9894</v>
      </c>
      <c r="CK22" s="371">
        <v>11230</v>
      </c>
      <c r="CL22" s="371">
        <v>11788</v>
      </c>
      <c r="CM22" s="371">
        <v>10485</v>
      </c>
      <c r="CN22" s="371">
        <v>12105</v>
      </c>
      <c r="CO22" s="371">
        <v>11344</v>
      </c>
      <c r="CP22" s="371">
        <v>12022</v>
      </c>
      <c r="CQ22" s="371">
        <v>12074</v>
      </c>
      <c r="CR22" s="371">
        <v>10526</v>
      </c>
      <c r="CS22" s="371">
        <v>10549</v>
      </c>
      <c r="CT22" s="371">
        <v>9180</v>
      </c>
      <c r="CU22" s="371">
        <v>8934</v>
      </c>
      <c r="CV22" s="371">
        <v>11308</v>
      </c>
      <c r="CW22" s="371">
        <v>10956</v>
      </c>
      <c r="CX22" s="371">
        <v>11910</v>
      </c>
      <c r="CY22" s="371">
        <v>12224</v>
      </c>
      <c r="CZ22" s="371">
        <v>12913</v>
      </c>
      <c r="DA22" s="371">
        <v>12105</v>
      </c>
      <c r="DB22" s="371">
        <v>12622</v>
      </c>
      <c r="DC22" s="371">
        <v>11393</v>
      </c>
      <c r="DD22" s="371">
        <v>10113</v>
      </c>
      <c r="DE22" s="371">
        <v>11006</v>
      </c>
      <c r="DF22" s="371">
        <v>10045</v>
      </c>
      <c r="DG22" s="371">
        <v>11157</v>
      </c>
      <c r="DH22" s="371">
        <v>13440</v>
      </c>
      <c r="DI22" s="371">
        <v>12688</v>
      </c>
      <c r="DJ22" s="371">
        <v>13278</v>
      </c>
      <c r="DK22" s="371">
        <v>13031</v>
      </c>
      <c r="DL22" s="371">
        <v>13884</v>
      </c>
      <c r="DM22" s="371">
        <v>14492</v>
      </c>
      <c r="DN22" s="371">
        <v>12507</v>
      </c>
      <c r="DO22" s="371">
        <v>11179</v>
      </c>
      <c r="DP22" s="371">
        <v>11428</v>
      </c>
      <c r="DQ22" s="371">
        <v>12293</v>
      </c>
      <c r="DR22" s="371">
        <v>11693</v>
      </c>
      <c r="DS22" s="371">
        <v>10650</v>
      </c>
      <c r="DT22" s="371">
        <v>14275</v>
      </c>
      <c r="DU22" s="371">
        <v>11685</v>
      </c>
      <c r="DV22" s="371">
        <v>14376</v>
      </c>
      <c r="DW22" s="371">
        <v>14001</v>
      </c>
      <c r="DX22" s="371">
        <v>13988</v>
      </c>
      <c r="DY22" s="371">
        <v>14941</v>
      </c>
      <c r="DZ22" s="371">
        <v>12869</v>
      </c>
      <c r="EA22" s="371">
        <v>13324</v>
      </c>
      <c r="EB22" s="371">
        <v>13208</v>
      </c>
      <c r="EC22" s="371">
        <v>13112</v>
      </c>
      <c r="ED22" s="371">
        <f>5765+6934</f>
        <v>12699</v>
      </c>
      <c r="EE22" s="371">
        <v>11460</v>
      </c>
      <c r="EF22" s="371">
        <v>13659</v>
      </c>
      <c r="EG22" s="371">
        <v>14622</v>
      </c>
      <c r="EH22" s="371">
        <v>14587</v>
      </c>
      <c r="EI22" s="371">
        <v>13950</v>
      </c>
      <c r="EJ22" s="371">
        <v>15531</v>
      </c>
      <c r="EK22" s="371">
        <v>17998</v>
      </c>
      <c r="EL22" s="371">
        <v>15030</v>
      </c>
      <c r="EM22" s="371">
        <v>16797</v>
      </c>
      <c r="EN22" s="371">
        <v>14002</v>
      </c>
      <c r="EO22" s="371">
        <v>13715</v>
      </c>
      <c r="EP22" s="371">
        <v>14163</v>
      </c>
      <c r="EQ22" s="371">
        <v>13866</v>
      </c>
      <c r="ER22" s="371">
        <v>13242</v>
      </c>
      <c r="ES22" s="371">
        <v>14436</v>
      </c>
      <c r="ET22" s="371">
        <v>15672</v>
      </c>
      <c r="EU22" s="371">
        <v>12722</v>
      </c>
      <c r="EV22" s="371">
        <v>15606</v>
      </c>
      <c r="EW22" s="371">
        <v>15828</v>
      </c>
      <c r="EX22" s="371">
        <v>15017</v>
      </c>
      <c r="EY22" s="371">
        <v>15668</v>
      </c>
      <c r="EZ22" s="371">
        <v>13953</v>
      </c>
      <c r="FA22" s="371">
        <v>13298</v>
      </c>
      <c r="FB22" s="371">
        <v>13688</v>
      </c>
      <c r="FC22" s="371">
        <v>11662</v>
      </c>
      <c r="FD22" s="371">
        <v>11028</v>
      </c>
      <c r="FE22" s="371">
        <v>3630</v>
      </c>
      <c r="FF22" s="371">
        <v>7618</v>
      </c>
      <c r="FG22" s="371">
        <v>11243</v>
      </c>
      <c r="FH22" s="371">
        <v>15077</v>
      </c>
      <c r="FI22" s="371">
        <v>16078</v>
      </c>
      <c r="FJ22" s="371">
        <v>17316</v>
      </c>
      <c r="FK22" s="514">
        <v>17844</v>
      </c>
      <c r="FL22" s="514">
        <v>16870</v>
      </c>
      <c r="FM22" s="514">
        <v>17820</v>
      </c>
      <c r="FN22" s="514">
        <v>13916</v>
      </c>
      <c r="FO22" s="514">
        <v>15622</v>
      </c>
      <c r="FP22" s="514">
        <v>16429</v>
      </c>
      <c r="FQ22" s="514">
        <v>15105</v>
      </c>
      <c r="FR22" s="514">
        <v>18835</v>
      </c>
      <c r="FS22" s="514">
        <v>18698</v>
      </c>
      <c r="FT22" s="514">
        <v>19277</v>
      </c>
      <c r="FU22" s="514">
        <v>18645</v>
      </c>
      <c r="FV22" s="514">
        <v>16817</v>
      </c>
      <c r="FW22" s="514">
        <v>15504</v>
      </c>
      <c r="FX22" s="514">
        <v>14538</v>
      </c>
      <c r="FY22" s="514">
        <v>13908</v>
      </c>
      <c r="FZ22" s="514">
        <v>11276</v>
      </c>
      <c r="GA22" s="514">
        <v>10521</v>
      </c>
      <c r="GB22" s="514">
        <v>13654</v>
      </c>
      <c r="GC22" s="514">
        <v>12280</v>
      </c>
      <c r="GD22" s="514">
        <v>15690</v>
      </c>
      <c r="GE22" s="514">
        <v>15078</v>
      </c>
      <c r="GF22" s="514">
        <v>15653</v>
      </c>
      <c r="GG22" s="514">
        <v>18469</v>
      </c>
      <c r="GH22" s="514">
        <v>16440</v>
      </c>
      <c r="GI22" s="514">
        <v>15217</v>
      </c>
      <c r="GJ22" s="514">
        <v>14170</v>
      </c>
      <c r="GK22" s="514">
        <v>15386</v>
      </c>
      <c r="GL22" s="514">
        <v>14719</v>
      </c>
      <c r="GM22" s="514">
        <v>13776</v>
      </c>
      <c r="GN22" s="514">
        <v>18190</v>
      </c>
      <c r="GO22" s="514">
        <v>14687</v>
      </c>
      <c r="GP22" s="514">
        <v>17918</v>
      </c>
      <c r="GQ22" s="514">
        <v>16786</v>
      </c>
      <c r="GR22" s="514">
        <v>16262</v>
      </c>
      <c r="GS22" s="514">
        <v>18774</v>
      </c>
      <c r="GT22" s="514">
        <v>16530</v>
      </c>
      <c r="GU22" s="514">
        <v>16674</v>
      </c>
      <c r="GV22" s="514">
        <v>16506</v>
      </c>
      <c r="GW22" s="514">
        <v>16207</v>
      </c>
      <c r="GX22" s="514">
        <v>15722</v>
      </c>
      <c r="GY22" s="514">
        <v>15293</v>
      </c>
      <c r="HB22" s="610"/>
    </row>
    <row r="23" spans="1:210" s="284" customFormat="1" ht="15" customHeight="1">
      <c r="A23" s="240" t="s">
        <v>432</v>
      </c>
      <c r="B23" s="240"/>
      <c r="C23" s="282"/>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2"/>
      <c r="AM23" s="282"/>
      <c r="AN23" s="282"/>
      <c r="AO23" s="282"/>
      <c r="AP23" s="282"/>
      <c r="AQ23" s="282"/>
      <c r="AR23" s="282"/>
      <c r="AS23" s="282"/>
      <c r="AT23" s="282"/>
      <c r="AU23" s="282"/>
      <c r="AV23" s="282"/>
      <c r="AW23" s="282"/>
      <c r="AX23" s="282"/>
      <c r="AY23" s="282"/>
      <c r="AZ23" s="282"/>
      <c r="BA23" s="282"/>
      <c r="BB23" s="282"/>
      <c r="BC23" s="282"/>
      <c r="BD23" s="282"/>
      <c r="BE23" s="282"/>
      <c r="BF23" s="282"/>
      <c r="BG23" s="282"/>
      <c r="BH23" s="282"/>
      <c r="BI23" s="282"/>
      <c r="BJ23" s="282"/>
      <c r="BK23" s="282"/>
      <c r="BL23" s="282"/>
      <c r="BM23" s="282"/>
      <c r="BN23" s="282"/>
      <c r="BO23" s="282"/>
      <c r="BP23" s="282"/>
      <c r="BQ23" s="282"/>
      <c r="BR23" s="282"/>
      <c r="BS23" s="282"/>
      <c r="BT23" s="282"/>
      <c r="BU23" s="282"/>
      <c r="BV23" s="282"/>
      <c r="BW23" s="282"/>
      <c r="BX23" s="282"/>
      <c r="BY23" s="282"/>
      <c r="BZ23" s="282"/>
      <c r="CA23" s="282"/>
      <c r="CB23" s="282"/>
      <c r="CC23" s="282"/>
      <c r="CD23" s="282"/>
      <c r="CE23" s="282"/>
      <c r="CF23" s="282"/>
      <c r="CG23" s="282"/>
      <c r="CH23" s="282"/>
      <c r="CI23" s="282"/>
      <c r="CJ23" s="282"/>
      <c r="CK23" s="282"/>
      <c r="CL23" s="282"/>
      <c r="CM23" s="282"/>
      <c r="CN23" s="282"/>
      <c r="CO23" s="282"/>
      <c r="CP23" s="282"/>
      <c r="CQ23" s="282"/>
      <c r="CR23" s="282"/>
      <c r="CS23" s="282"/>
      <c r="CT23" s="282"/>
      <c r="CU23" s="282"/>
      <c r="CV23" s="282"/>
      <c r="CW23" s="282"/>
      <c r="CX23" s="282"/>
      <c r="CY23" s="282"/>
      <c r="CZ23" s="282"/>
      <c r="DA23" s="282"/>
      <c r="DB23" s="282"/>
      <c r="DC23" s="282"/>
      <c r="DD23" s="282"/>
      <c r="DE23" s="282"/>
      <c r="DF23" s="282"/>
      <c r="DG23" s="282"/>
      <c r="DH23" s="282"/>
      <c r="DI23" s="282"/>
      <c r="DJ23" s="282"/>
      <c r="DK23" s="282"/>
      <c r="DL23" s="282"/>
      <c r="DM23" s="282"/>
      <c r="DN23" s="282"/>
      <c r="DO23" s="282"/>
      <c r="DP23" s="282"/>
      <c r="DQ23" s="282"/>
      <c r="DR23" s="282"/>
      <c r="DS23" s="282"/>
      <c r="DT23" s="282"/>
      <c r="DU23" s="282"/>
      <c r="DV23" s="282"/>
      <c r="DW23" s="282"/>
      <c r="DX23" s="282"/>
      <c r="DY23" s="282"/>
      <c r="DZ23" s="282"/>
      <c r="EA23" s="282"/>
      <c r="EB23" s="282"/>
      <c r="EC23" s="282"/>
      <c r="ED23" s="282"/>
      <c r="EE23" s="282"/>
      <c r="EF23" s="282"/>
      <c r="EG23" s="282"/>
      <c r="EH23" s="282"/>
      <c r="EI23" s="282"/>
      <c r="EJ23" s="282"/>
      <c r="EK23" s="282"/>
      <c r="EL23" s="282"/>
      <c r="EM23" s="282"/>
      <c r="EN23" s="282"/>
      <c r="EO23" s="282"/>
      <c r="EP23" s="282"/>
      <c r="EQ23" s="282"/>
      <c r="ER23" s="282"/>
      <c r="ES23" s="282"/>
      <c r="ET23" s="282"/>
      <c r="EU23" s="283"/>
      <c r="EV23" s="237"/>
      <c r="EW23" s="237"/>
      <c r="FG23" s="24"/>
      <c r="FH23" s="24"/>
      <c r="FI23" s="24"/>
      <c r="FJ23" s="24"/>
      <c r="FK23" s="24"/>
    </row>
    <row r="24" spans="1:210" s="284" customFormat="1" ht="15" customHeight="1">
      <c r="A24" s="240" t="s">
        <v>430</v>
      </c>
      <c r="B24" s="240"/>
      <c r="C24" s="282"/>
      <c r="D24" s="282"/>
      <c r="E24" s="282"/>
      <c r="F24" s="282"/>
      <c r="G24" s="282"/>
      <c r="H24" s="282"/>
      <c r="I24" s="282"/>
      <c r="J24" s="282"/>
      <c r="K24" s="282"/>
      <c r="L24" s="282"/>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2"/>
      <c r="AM24" s="282"/>
      <c r="AN24" s="282"/>
      <c r="AO24" s="282"/>
      <c r="AP24" s="282"/>
      <c r="AQ24" s="282"/>
      <c r="AR24" s="282"/>
      <c r="AS24" s="282"/>
      <c r="AT24" s="282"/>
      <c r="AU24" s="282"/>
      <c r="AV24" s="282"/>
      <c r="AW24" s="282"/>
      <c r="AX24" s="282"/>
      <c r="AY24" s="282"/>
      <c r="AZ24" s="282"/>
      <c r="BA24" s="282"/>
      <c r="BB24" s="282"/>
      <c r="BC24" s="282"/>
      <c r="BD24" s="282"/>
      <c r="BE24" s="282"/>
      <c r="BF24" s="282"/>
      <c r="BG24" s="282"/>
      <c r="BH24" s="282"/>
      <c r="BI24" s="282"/>
      <c r="BJ24" s="282"/>
      <c r="BK24" s="282"/>
      <c r="BL24" s="282"/>
      <c r="BM24" s="282"/>
      <c r="BN24" s="282"/>
      <c r="BO24" s="282"/>
      <c r="BP24" s="282"/>
      <c r="BQ24" s="282"/>
      <c r="BR24" s="282"/>
      <c r="BS24" s="282"/>
      <c r="BT24" s="282"/>
      <c r="BU24" s="282"/>
      <c r="BV24" s="282"/>
      <c r="BW24" s="282"/>
      <c r="BX24" s="282"/>
      <c r="BY24" s="282"/>
      <c r="BZ24" s="282"/>
      <c r="CA24" s="282"/>
      <c r="CB24" s="282"/>
      <c r="CC24" s="282"/>
      <c r="CD24" s="282"/>
      <c r="CE24" s="282"/>
      <c r="CF24" s="282"/>
      <c r="CG24" s="282"/>
      <c r="CH24" s="282"/>
      <c r="CI24" s="282"/>
      <c r="CJ24" s="282"/>
      <c r="CK24" s="282"/>
      <c r="CL24" s="282"/>
      <c r="CM24" s="282"/>
      <c r="CN24" s="282"/>
      <c r="CO24" s="282"/>
      <c r="CP24" s="282"/>
      <c r="CQ24" s="282"/>
      <c r="CR24" s="282"/>
      <c r="CS24" s="282"/>
      <c r="CT24" s="282"/>
      <c r="CU24" s="282"/>
      <c r="CV24" s="282"/>
      <c r="CW24" s="282"/>
      <c r="CX24" s="282"/>
      <c r="CY24" s="282"/>
      <c r="CZ24" s="282"/>
      <c r="DA24" s="282"/>
      <c r="DB24" s="282"/>
      <c r="DC24" s="282"/>
      <c r="DD24" s="282"/>
      <c r="DE24" s="282"/>
      <c r="DF24" s="282"/>
      <c r="DG24" s="282"/>
      <c r="DH24" s="282"/>
      <c r="DI24" s="282"/>
      <c r="DJ24" s="282"/>
      <c r="DK24" s="282"/>
      <c r="DL24" s="282"/>
      <c r="DM24" s="282"/>
      <c r="DN24" s="282"/>
      <c r="DO24" s="282"/>
      <c r="DP24" s="282"/>
      <c r="DQ24" s="282"/>
      <c r="DR24" s="282"/>
      <c r="DS24" s="282"/>
      <c r="DT24" s="282"/>
      <c r="DU24" s="282"/>
      <c r="DV24" s="282"/>
      <c r="DW24" s="282"/>
      <c r="DX24" s="282"/>
      <c r="DY24" s="282"/>
      <c r="DZ24" s="282"/>
      <c r="EA24" s="282"/>
      <c r="EB24" s="282"/>
      <c r="EC24" s="282"/>
      <c r="ED24" s="282"/>
      <c r="EE24" s="282"/>
      <c r="EF24" s="282"/>
      <c r="EG24" s="282"/>
      <c r="EH24" s="282"/>
      <c r="EI24" s="282"/>
      <c r="EJ24" s="282"/>
      <c r="EK24" s="282"/>
      <c r="EL24" s="282"/>
      <c r="EM24" s="282"/>
      <c r="EN24" s="282"/>
      <c r="EO24" s="282"/>
      <c r="EP24" s="282"/>
      <c r="EQ24" s="282"/>
      <c r="ER24" s="282"/>
      <c r="ES24" s="282"/>
      <c r="ET24" s="282"/>
      <c r="EU24" s="283"/>
      <c r="EV24" s="237"/>
      <c r="EW24" s="237"/>
    </row>
    <row r="25" spans="1:210" s="284" customFormat="1" ht="15" customHeight="1">
      <c r="A25" s="240" t="s">
        <v>431</v>
      </c>
      <c r="B25" s="240"/>
      <c r="C25" s="282"/>
      <c r="D25" s="282"/>
      <c r="E25" s="282"/>
      <c r="F25" s="282"/>
      <c r="G25" s="282"/>
      <c r="H25" s="282"/>
      <c r="I25" s="282"/>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I25" s="282"/>
      <c r="AJ25" s="282"/>
      <c r="AK25" s="282"/>
      <c r="AL25" s="282"/>
      <c r="AM25" s="282"/>
      <c r="AN25" s="282"/>
      <c r="AO25" s="282"/>
      <c r="AP25" s="282"/>
      <c r="AQ25" s="282"/>
      <c r="AR25" s="282"/>
      <c r="AS25" s="282"/>
      <c r="AT25" s="282"/>
      <c r="AU25" s="282"/>
      <c r="AV25" s="282"/>
      <c r="AW25" s="282"/>
      <c r="AX25" s="282"/>
      <c r="AY25" s="282"/>
      <c r="AZ25" s="282"/>
      <c r="BA25" s="282"/>
      <c r="BB25" s="282"/>
      <c r="BC25" s="282"/>
      <c r="BD25" s="282"/>
      <c r="BE25" s="282"/>
      <c r="BF25" s="282"/>
      <c r="BG25" s="282"/>
      <c r="BH25" s="282"/>
      <c r="BI25" s="282"/>
      <c r="BJ25" s="282"/>
      <c r="BK25" s="282"/>
      <c r="BL25" s="282"/>
      <c r="BM25" s="282"/>
      <c r="BN25" s="282"/>
      <c r="BO25" s="282"/>
      <c r="BP25" s="282"/>
      <c r="BQ25" s="282"/>
      <c r="BR25" s="282"/>
      <c r="BS25" s="282"/>
      <c r="BT25" s="282"/>
      <c r="BU25" s="282"/>
      <c r="BV25" s="282"/>
      <c r="BW25" s="282"/>
      <c r="BX25" s="282"/>
      <c r="BY25" s="282"/>
      <c r="BZ25" s="282"/>
      <c r="CA25" s="282"/>
      <c r="CB25" s="282"/>
      <c r="CC25" s="282"/>
      <c r="CD25" s="282"/>
      <c r="CE25" s="282"/>
      <c r="CF25" s="282"/>
      <c r="CG25" s="282"/>
      <c r="CH25" s="282"/>
      <c r="CI25" s="282"/>
      <c r="CJ25" s="282"/>
      <c r="CK25" s="282"/>
      <c r="CL25" s="282"/>
      <c r="CM25" s="282"/>
      <c r="CN25" s="282"/>
      <c r="CO25" s="282"/>
      <c r="CP25" s="282"/>
      <c r="CQ25" s="282"/>
      <c r="CR25" s="282"/>
      <c r="CS25" s="282"/>
      <c r="CT25" s="282"/>
      <c r="CU25" s="282"/>
      <c r="CV25" s="282"/>
      <c r="CW25" s="282"/>
      <c r="CX25" s="282"/>
      <c r="CY25" s="282"/>
      <c r="CZ25" s="282"/>
      <c r="DA25" s="282"/>
      <c r="DB25" s="282"/>
      <c r="DC25" s="282"/>
      <c r="DD25" s="282"/>
      <c r="DE25" s="282"/>
      <c r="DF25" s="282"/>
      <c r="DG25" s="282"/>
      <c r="DH25" s="282"/>
      <c r="DI25" s="282"/>
      <c r="DJ25" s="282"/>
      <c r="DK25" s="282"/>
      <c r="DL25" s="282"/>
      <c r="DM25" s="282"/>
      <c r="DN25" s="282"/>
      <c r="DO25" s="282"/>
      <c r="DP25" s="282"/>
      <c r="DQ25" s="282"/>
      <c r="DR25" s="282"/>
      <c r="DS25" s="282"/>
      <c r="DT25" s="282"/>
      <c r="DU25" s="282"/>
      <c r="DV25" s="282"/>
      <c r="DW25" s="282"/>
      <c r="DX25" s="282"/>
      <c r="DY25" s="282"/>
      <c r="DZ25" s="282"/>
      <c r="EA25" s="282"/>
      <c r="EB25" s="282"/>
      <c r="EC25" s="282"/>
      <c r="ED25" s="282"/>
      <c r="EE25" s="282"/>
      <c r="EF25" s="282"/>
      <c r="EG25" s="282"/>
      <c r="EH25" s="282"/>
      <c r="EI25" s="282"/>
      <c r="EJ25" s="282"/>
      <c r="EK25" s="282"/>
      <c r="EL25" s="282"/>
      <c r="EM25" s="282"/>
      <c r="EN25" s="282"/>
      <c r="EO25" s="282"/>
      <c r="EP25" s="282"/>
      <c r="EQ25" s="282"/>
      <c r="ER25" s="282"/>
      <c r="ES25" s="282"/>
      <c r="ET25" s="282"/>
      <c r="EU25" s="283"/>
      <c r="EV25" s="237"/>
      <c r="EW25" s="237"/>
    </row>
    <row r="26" spans="1:210" s="284" customFormat="1" ht="12.75" customHeight="1">
      <c r="A26" s="237"/>
      <c r="B26" s="240"/>
      <c r="C26" s="282"/>
      <c r="D26" s="282"/>
      <c r="E26" s="282"/>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2"/>
      <c r="AM26" s="282"/>
      <c r="AN26" s="282"/>
      <c r="AO26" s="282"/>
      <c r="AP26" s="282"/>
      <c r="AQ26" s="282"/>
      <c r="AR26" s="282"/>
      <c r="AS26" s="282"/>
      <c r="AT26" s="282"/>
      <c r="AU26" s="282"/>
      <c r="AV26" s="282"/>
      <c r="AW26" s="282"/>
      <c r="AX26" s="282"/>
      <c r="AY26" s="282"/>
      <c r="AZ26" s="282"/>
      <c r="BA26" s="282"/>
      <c r="BB26" s="282"/>
      <c r="BC26" s="282"/>
      <c r="BD26" s="282"/>
      <c r="BE26" s="282"/>
      <c r="BF26" s="282"/>
      <c r="BG26" s="282"/>
      <c r="BH26" s="282"/>
      <c r="BI26" s="282"/>
      <c r="BJ26" s="282"/>
      <c r="BK26" s="282"/>
      <c r="BL26" s="282"/>
      <c r="BM26" s="282"/>
      <c r="BN26" s="282"/>
      <c r="BO26" s="282"/>
      <c r="BP26" s="282"/>
      <c r="BQ26" s="282"/>
      <c r="BR26" s="282"/>
      <c r="BS26" s="282"/>
      <c r="BT26" s="282"/>
      <c r="BU26" s="282"/>
      <c r="BV26" s="282"/>
      <c r="BW26" s="282"/>
      <c r="BX26" s="282"/>
      <c r="BY26" s="282"/>
      <c r="BZ26" s="282"/>
      <c r="CA26" s="282"/>
      <c r="CB26" s="282"/>
      <c r="CC26" s="282"/>
      <c r="CD26" s="282"/>
      <c r="CE26" s="282"/>
      <c r="CF26" s="282"/>
      <c r="CG26" s="282"/>
      <c r="CH26" s="282"/>
      <c r="CI26" s="282"/>
      <c r="CJ26" s="282"/>
      <c r="CK26" s="282"/>
      <c r="CL26" s="282"/>
      <c r="CM26" s="282"/>
      <c r="CN26" s="282"/>
      <c r="CO26" s="282"/>
      <c r="CP26" s="282"/>
      <c r="CQ26" s="282"/>
      <c r="CR26" s="282"/>
      <c r="CS26" s="282"/>
      <c r="CT26" s="282"/>
      <c r="CU26" s="282"/>
      <c r="CV26" s="282"/>
      <c r="CW26" s="282"/>
      <c r="CX26" s="282"/>
      <c r="CY26" s="282"/>
      <c r="CZ26" s="282"/>
      <c r="DA26" s="282"/>
      <c r="DB26" s="282"/>
      <c r="DC26" s="282"/>
      <c r="DD26" s="282"/>
      <c r="DE26" s="282"/>
      <c r="DF26" s="282"/>
      <c r="DG26" s="282"/>
      <c r="DH26" s="282"/>
      <c r="DI26" s="282"/>
      <c r="DJ26" s="282"/>
      <c r="DK26" s="282"/>
      <c r="DL26" s="282"/>
      <c r="DM26" s="282"/>
      <c r="DN26" s="282"/>
      <c r="DO26" s="282"/>
      <c r="DP26" s="282"/>
      <c r="DQ26" s="282"/>
      <c r="DR26" s="282"/>
      <c r="DS26" s="282"/>
      <c r="DT26" s="282"/>
      <c r="DU26" s="282"/>
      <c r="DV26" s="282"/>
      <c r="DW26" s="282"/>
      <c r="DX26" s="282"/>
      <c r="DY26" s="282"/>
      <c r="DZ26" s="282"/>
      <c r="EA26" s="282"/>
      <c r="EB26" s="282"/>
      <c r="EC26" s="282"/>
      <c r="ED26" s="282"/>
      <c r="EE26" s="282"/>
      <c r="EF26" s="282"/>
      <c r="EG26" s="282"/>
      <c r="EH26" s="282"/>
      <c r="EI26" s="282"/>
      <c r="EJ26" s="282"/>
      <c r="EK26" s="282"/>
      <c r="EL26" s="282"/>
      <c r="EM26" s="282"/>
    </row>
    <row r="27" spans="1:210" s="284" customFormat="1" ht="12.75" customHeight="1">
      <c r="A27" s="282"/>
      <c r="B27" s="240"/>
      <c r="C27" s="282"/>
      <c r="D27" s="282"/>
      <c r="E27" s="282"/>
      <c r="F27" s="282"/>
      <c r="G27" s="282"/>
      <c r="H27" s="282"/>
      <c r="I27" s="282"/>
      <c r="J27" s="282"/>
      <c r="K27" s="282"/>
      <c r="L27" s="282"/>
      <c r="M27" s="282"/>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2"/>
      <c r="AN27" s="282"/>
      <c r="AO27" s="282"/>
      <c r="AP27" s="282"/>
      <c r="AQ27" s="282"/>
      <c r="AR27" s="282"/>
      <c r="AS27" s="282"/>
      <c r="AT27" s="282"/>
      <c r="AU27" s="282"/>
      <c r="AV27" s="282"/>
      <c r="AW27" s="282"/>
      <c r="AX27" s="282"/>
      <c r="AY27" s="282"/>
      <c r="AZ27" s="282"/>
      <c r="BA27" s="282"/>
      <c r="BB27" s="282"/>
      <c r="BC27" s="282"/>
      <c r="BD27" s="282"/>
      <c r="BE27" s="282"/>
      <c r="BF27" s="282"/>
      <c r="BG27" s="282"/>
      <c r="BH27" s="282"/>
      <c r="BI27" s="282"/>
      <c r="BJ27" s="282"/>
      <c r="BK27" s="282"/>
      <c r="BL27" s="282"/>
      <c r="BM27" s="282"/>
      <c r="BN27" s="282"/>
      <c r="BO27" s="282"/>
      <c r="BP27" s="282"/>
      <c r="BQ27" s="282"/>
      <c r="BR27" s="282"/>
      <c r="BS27" s="282"/>
      <c r="BT27" s="282"/>
      <c r="BU27" s="282"/>
      <c r="BV27" s="282"/>
      <c r="BW27" s="282"/>
      <c r="BX27" s="282"/>
      <c r="BY27" s="282"/>
      <c r="BZ27" s="282"/>
      <c r="CA27" s="282"/>
      <c r="CB27" s="282"/>
      <c r="CC27" s="282"/>
      <c r="CD27" s="282"/>
      <c r="CE27" s="282"/>
      <c r="CF27" s="282"/>
      <c r="CG27" s="282"/>
      <c r="CH27" s="282"/>
      <c r="CI27" s="282"/>
      <c r="CJ27" s="282"/>
      <c r="CK27" s="282"/>
      <c r="CL27" s="282"/>
      <c r="CM27" s="282"/>
      <c r="CN27" s="282"/>
      <c r="CO27" s="282"/>
      <c r="CP27" s="282"/>
      <c r="CQ27" s="282"/>
      <c r="CR27" s="282"/>
      <c r="CS27" s="282"/>
      <c r="CT27" s="282"/>
      <c r="CU27" s="282"/>
      <c r="CV27" s="282"/>
      <c r="CW27" s="282"/>
      <c r="CX27" s="282"/>
      <c r="CY27" s="282"/>
      <c r="CZ27" s="282"/>
      <c r="DA27" s="282"/>
      <c r="DB27" s="282"/>
      <c r="DC27" s="282"/>
      <c r="DD27" s="282"/>
      <c r="DE27" s="282"/>
      <c r="DF27" s="282"/>
      <c r="DG27" s="282"/>
      <c r="DH27" s="282"/>
      <c r="DI27" s="282"/>
      <c r="DJ27" s="282"/>
      <c r="DK27" s="282"/>
      <c r="DL27" s="282"/>
      <c r="DM27" s="282"/>
      <c r="DN27" s="282"/>
      <c r="DO27" s="282"/>
      <c r="DP27" s="282"/>
      <c r="DQ27" s="282"/>
      <c r="DR27" s="282"/>
      <c r="DS27" s="282"/>
      <c r="DT27" s="282"/>
      <c r="DU27" s="282"/>
      <c r="DV27" s="282"/>
      <c r="DW27" s="282"/>
      <c r="DX27" s="282"/>
      <c r="DY27" s="282"/>
      <c r="DZ27" s="282"/>
      <c r="EA27" s="282"/>
      <c r="EB27" s="282"/>
      <c r="EC27" s="282"/>
      <c r="ED27" s="282"/>
      <c r="EE27" s="282"/>
      <c r="EF27" s="282"/>
      <c r="EG27" s="282"/>
      <c r="EH27" s="282"/>
      <c r="EI27" s="282"/>
      <c r="EJ27" s="282"/>
      <c r="EK27" s="282"/>
      <c r="EL27" s="282"/>
      <c r="EM27" s="282"/>
      <c r="EN27" s="282"/>
      <c r="EO27" s="282"/>
      <c r="EP27" s="282"/>
      <c r="EQ27" s="282"/>
      <c r="ER27" s="282"/>
      <c r="ES27" s="282"/>
      <c r="ET27" s="282"/>
      <c r="EU27" s="283"/>
      <c r="EV27" s="237"/>
      <c r="EW27" s="237"/>
    </row>
    <row r="28" spans="1:210" s="284" customFormat="1" ht="15.5">
      <c r="A28" s="411" t="s">
        <v>302</v>
      </c>
      <c r="B28" s="240"/>
      <c r="C28" s="282"/>
      <c r="D28" s="282"/>
      <c r="E28" s="282"/>
      <c r="F28" s="282"/>
      <c r="G28" s="282"/>
      <c r="H28" s="282"/>
      <c r="I28" s="282"/>
      <c r="J28" s="28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2"/>
      <c r="AM28" s="282"/>
      <c r="AN28" s="282"/>
      <c r="AO28" s="282"/>
      <c r="AP28" s="282"/>
      <c r="AQ28" s="282"/>
      <c r="AR28" s="282"/>
      <c r="AS28" s="282"/>
      <c r="AT28" s="282"/>
      <c r="AU28" s="282"/>
      <c r="AV28" s="282"/>
      <c r="AW28" s="282"/>
      <c r="AX28" s="282"/>
      <c r="AY28" s="282"/>
      <c r="AZ28" s="282"/>
      <c r="BA28" s="282"/>
      <c r="BB28" s="282"/>
      <c r="BC28" s="282"/>
      <c r="BD28" s="282"/>
      <c r="BE28" s="282"/>
      <c r="BF28" s="282"/>
      <c r="BG28" s="282"/>
      <c r="BH28" s="282"/>
      <c r="BI28" s="282"/>
      <c r="BJ28" s="282"/>
      <c r="BK28" s="282"/>
      <c r="BL28" s="282"/>
      <c r="BM28" s="282"/>
      <c r="BN28" s="282"/>
      <c r="BO28" s="282"/>
      <c r="BP28" s="282"/>
      <c r="BQ28" s="282"/>
      <c r="BR28" s="282"/>
      <c r="BS28" s="282"/>
      <c r="BT28" s="282"/>
      <c r="BU28" s="282"/>
      <c r="BV28" s="282"/>
      <c r="BW28" s="282"/>
      <c r="BX28" s="282"/>
      <c r="BY28" s="282"/>
      <c r="BZ28" s="282"/>
      <c r="CA28" s="282"/>
      <c r="CB28" s="282"/>
      <c r="CC28" s="282"/>
      <c r="CD28" s="282"/>
      <c r="CE28" s="282"/>
      <c r="CF28" s="282"/>
      <c r="CG28" s="282"/>
      <c r="CH28" s="282"/>
      <c r="CI28" s="282"/>
      <c r="CJ28" s="282"/>
      <c r="CK28" s="282"/>
      <c r="CL28" s="282"/>
      <c r="CM28" s="282"/>
      <c r="CN28" s="282"/>
      <c r="CO28" s="282"/>
      <c r="CP28" s="282"/>
      <c r="CQ28" s="282"/>
      <c r="CR28" s="282"/>
      <c r="CS28" s="282"/>
      <c r="CT28" s="282"/>
      <c r="CU28" s="282"/>
      <c r="CV28" s="282"/>
      <c r="CW28" s="282"/>
      <c r="CX28" s="282"/>
      <c r="CY28" s="282"/>
      <c r="CZ28" s="282"/>
      <c r="DA28" s="282"/>
      <c r="DB28" s="282"/>
      <c r="DC28" s="282"/>
      <c r="DD28" s="282"/>
      <c r="DE28" s="282"/>
      <c r="DF28" s="282"/>
      <c r="DG28" s="282"/>
      <c r="DH28" s="282"/>
      <c r="DI28" s="282"/>
      <c r="DJ28" s="282"/>
      <c r="DK28" s="282"/>
      <c r="DL28" s="282"/>
      <c r="DM28" s="282"/>
      <c r="DN28" s="282"/>
      <c r="DO28" s="282"/>
      <c r="DP28" s="282"/>
      <c r="DQ28" s="282"/>
      <c r="DR28" s="282"/>
      <c r="DS28" s="282"/>
      <c r="DT28" s="282"/>
      <c r="DU28" s="282"/>
      <c r="DV28" s="282"/>
      <c r="DW28" s="282"/>
      <c r="DX28" s="282"/>
      <c r="DY28" s="282"/>
      <c r="DZ28" s="282"/>
      <c r="EA28" s="282"/>
      <c r="EB28" s="282"/>
      <c r="EC28" s="282"/>
      <c r="ED28" s="282"/>
      <c r="EE28" s="282"/>
      <c r="EF28" s="282"/>
      <c r="EG28" s="282"/>
      <c r="EH28" s="282"/>
      <c r="EI28" s="282"/>
      <c r="EJ28" s="282"/>
      <c r="EK28" s="282"/>
      <c r="EL28" s="282"/>
      <c r="EM28" s="282"/>
      <c r="EN28" s="282"/>
      <c r="EO28" s="282"/>
      <c r="EP28" s="282"/>
      <c r="EQ28" s="282"/>
      <c r="ER28" s="282"/>
      <c r="ES28" s="282"/>
      <c r="ET28" s="496"/>
      <c r="EU28" s="496"/>
      <c r="EV28" s="496"/>
      <c r="EW28" s="496"/>
      <c r="EX28" s="496"/>
      <c r="EY28" s="496"/>
      <c r="EZ28" s="496"/>
      <c r="FA28" s="496"/>
      <c r="FB28" s="496"/>
      <c r="FC28" s="496"/>
      <c r="FD28" s="496"/>
      <c r="FE28" s="496"/>
      <c r="FF28" s="496"/>
      <c r="FG28" s="496"/>
    </row>
    <row r="29" spans="1:210" s="284" customFormat="1" ht="14.5">
      <c r="A29" s="363" t="s">
        <v>360</v>
      </c>
      <c r="B29" s="225">
        <v>39083</v>
      </c>
      <c r="C29" s="225">
        <v>39114</v>
      </c>
      <c r="D29" s="225">
        <v>39142</v>
      </c>
      <c r="E29" s="225">
        <v>39173</v>
      </c>
      <c r="F29" s="225">
        <v>39203</v>
      </c>
      <c r="G29" s="225">
        <v>39234</v>
      </c>
      <c r="H29" s="225">
        <v>39264</v>
      </c>
      <c r="I29" s="225">
        <v>39295</v>
      </c>
      <c r="J29" s="225">
        <v>39326</v>
      </c>
      <c r="K29" s="225">
        <v>39356</v>
      </c>
      <c r="L29" s="225">
        <v>39387</v>
      </c>
      <c r="M29" s="225">
        <v>39417</v>
      </c>
      <c r="N29" s="225">
        <v>39448</v>
      </c>
      <c r="O29" s="225">
        <v>39479</v>
      </c>
      <c r="P29" s="225">
        <v>39508</v>
      </c>
      <c r="Q29" s="225">
        <v>39539</v>
      </c>
      <c r="R29" s="225">
        <v>39569</v>
      </c>
      <c r="S29" s="225">
        <v>39600</v>
      </c>
      <c r="T29" s="225">
        <v>39630</v>
      </c>
      <c r="U29" s="225">
        <v>39661</v>
      </c>
      <c r="V29" s="225">
        <v>39692</v>
      </c>
      <c r="W29" s="225">
        <v>39722</v>
      </c>
      <c r="X29" s="225">
        <v>39753</v>
      </c>
      <c r="Y29" s="225">
        <v>39783</v>
      </c>
      <c r="Z29" s="225">
        <v>39814</v>
      </c>
      <c r="AA29" s="225">
        <v>39845</v>
      </c>
      <c r="AB29" s="225">
        <v>39873</v>
      </c>
      <c r="AC29" s="225">
        <v>39904</v>
      </c>
      <c r="AD29" s="225">
        <v>39934</v>
      </c>
      <c r="AE29" s="225">
        <v>39965</v>
      </c>
      <c r="AF29" s="225">
        <v>39995</v>
      </c>
      <c r="AG29" s="225">
        <v>40026</v>
      </c>
      <c r="AH29" s="225">
        <v>40057</v>
      </c>
      <c r="AI29" s="225">
        <v>40087</v>
      </c>
      <c r="AJ29" s="225">
        <v>40118</v>
      </c>
      <c r="AK29" s="225">
        <v>40148</v>
      </c>
      <c r="AL29" s="225">
        <v>40179</v>
      </c>
      <c r="AM29" s="225">
        <v>40210</v>
      </c>
      <c r="AN29" s="225">
        <v>40238</v>
      </c>
      <c r="AO29" s="225">
        <v>40269</v>
      </c>
      <c r="AP29" s="225">
        <v>40299</v>
      </c>
      <c r="AQ29" s="225">
        <v>40330</v>
      </c>
      <c r="AR29" s="225">
        <v>40360</v>
      </c>
      <c r="AS29" s="225">
        <v>40391</v>
      </c>
      <c r="AT29" s="225">
        <v>40422</v>
      </c>
      <c r="AU29" s="225">
        <v>40452</v>
      </c>
      <c r="AV29" s="225">
        <v>40483</v>
      </c>
      <c r="AW29" s="225">
        <v>40513</v>
      </c>
      <c r="AX29" s="225">
        <v>40544</v>
      </c>
      <c r="AY29" s="225">
        <v>40575</v>
      </c>
      <c r="AZ29" s="225">
        <v>40603</v>
      </c>
      <c r="BA29" s="225">
        <v>40634</v>
      </c>
      <c r="BB29" s="225">
        <v>40664</v>
      </c>
      <c r="BC29" s="225">
        <v>40695</v>
      </c>
      <c r="BD29" s="225">
        <v>40725</v>
      </c>
      <c r="BE29" s="225">
        <v>40756</v>
      </c>
      <c r="BF29" s="225">
        <v>40787</v>
      </c>
      <c r="BG29" s="225">
        <v>40817</v>
      </c>
      <c r="BH29" s="225">
        <v>40848</v>
      </c>
      <c r="BI29" s="225">
        <v>40878</v>
      </c>
      <c r="BJ29" s="225">
        <v>40909</v>
      </c>
      <c r="BK29" s="225">
        <v>40940</v>
      </c>
      <c r="BL29" s="225">
        <v>40969</v>
      </c>
      <c r="BM29" s="225">
        <v>41000</v>
      </c>
      <c r="BN29" s="225">
        <v>41030</v>
      </c>
      <c r="BO29" s="225">
        <v>41061</v>
      </c>
      <c r="BP29" s="225">
        <v>41091</v>
      </c>
      <c r="BQ29" s="225">
        <v>41122</v>
      </c>
      <c r="BR29" s="225">
        <v>41153</v>
      </c>
      <c r="BS29" s="225">
        <v>41183</v>
      </c>
      <c r="BT29" s="225">
        <v>41214</v>
      </c>
      <c r="BU29" s="225">
        <v>41244</v>
      </c>
      <c r="BV29" s="225">
        <v>41275</v>
      </c>
      <c r="BW29" s="225">
        <v>41306</v>
      </c>
      <c r="BX29" s="225">
        <v>41334</v>
      </c>
      <c r="BY29" s="225">
        <v>41365</v>
      </c>
      <c r="BZ29" s="225">
        <v>41395</v>
      </c>
      <c r="CA29" s="225">
        <v>41426</v>
      </c>
      <c r="CB29" s="225">
        <v>41456</v>
      </c>
      <c r="CC29" s="225">
        <v>41487</v>
      </c>
      <c r="CD29" s="225">
        <v>41518</v>
      </c>
      <c r="CE29" s="225">
        <v>41548</v>
      </c>
      <c r="CF29" s="225">
        <v>41579</v>
      </c>
      <c r="CG29" s="225">
        <v>41609</v>
      </c>
      <c r="CH29" s="225">
        <v>41640</v>
      </c>
      <c r="CI29" s="225">
        <v>41671</v>
      </c>
      <c r="CJ29" s="225">
        <v>41699</v>
      </c>
      <c r="CK29" s="225">
        <v>41730</v>
      </c>
      <c r="CL29" s="225">
        <v>41760</v>
      </c>
      <c r="CM29" s="225">
        <v>41791</v>
      </c>
      <c r="CN29" s="225">
        <v>41821</v>
      </c>
      <c r="CO29" s="225">
        <v>41852</v>
      </c>
      <c r="CP29" s="225">
        <v>41883</v>
      </c>
      <c r="CQ29" s="225">
        <v>41913</v>
      </c>
      <c r="CR29" s="225">
        <v>41944</v>
      </c>
      <c r="CS29" s="225">
        <v>41974</v>
      </c>
      <c r="CT29" s="225">
        <v>42005</v>
      </c>
      <c r="CU29" s="225">
        <v>42036</v>
      </c>
      <c r="CV29" s="225">
        <v>42064</v>
      </c>
      <c r="CW29" s="225">
        <v>42095</v>
      </c>
      <c r="CX29" s="225">
        <v>42125</v>
      </c>
      <c r="CY29" s="225">
        <v>42156</v>
      </c>
      <c r="CZ29" s="225">
        <v>42186</v>
      </c>
      <c r="DA29" s="225">
        <v>42217</v>
      </c>
      <c r="DB29" s="225">
        <v>42248</v>
      </c>
      <c r="DC29" s="225">
        <v>42278</v>
      </c>
      <c r="DD29" s="225">
        <v>42309</v>
      </c>
      <c r="DE29" s="225">
        <v>42339</v>
      </c>
      <c r="DF29" s="225">
        <v>42370</v>
      </c>
      <c r="DG29" s="225">
        <v>42401</v>
      </c>
      <c r="DH29" s="225">
        <v>42430</v>
      </c>
      <c r="DI29" s="225">
        <v>42461</v>
      </c>
      <c r="DJ29" s="225">
        <v>42491</v>
      </c>
      <c r="DK29" s="225">
        <v>42522</v>
      </c>
      <c r="DL29" s="225">
        <v>42552</v>
      </c>
      <c r="DM29" s="225">
        <v>42583</v>
      </c>
      <c r="DN29" s="225">
        <v>42614</v>
      </c>
      <c r="DO29" s="225">
        <v>42644</v>
      </c>
      <c r="DP29" s="225">
        <v>42675</v>
      </c>
      <c r="DQ29" s="225">
        <v>42705</v>
      </c>
      <c r="DR29" s="225">
        <v>42736</v>
      </c>
      <c r="DS29" s="225">
        <v>42767</v>
      </c>
      <c r="DT29" s="225">
        <v>42795</v>
      </c>
      <c r="DU29" s="225">
        <v>42826</v>
      </c>
      <c r="DV29" s="225">
        <v>42856</v>
      </c>
      <c r="DW29" s="225">
        <v>42887</v>
      </c>
      <c r="DX29" s="225">
        <v>42917</v>
      </c>
      <c r="DY29" s="225">
        <v>42948</v>
      </c>
      <c r="DZ29" s="225">
        <v>42979</v>
      </c>
      <c r="EA29" s="225">
        <v>43009</v>
      </c>
      <c r="EB29" s="225">
        <v>43040</v>
      </c>
      <c r="EC29" s="225">
        <v>43070</v>
      </c>
      <c r="ED29" s="225">
        <v>43101</v>
      </c>
      <c r="EE29" s="225">
        <v>43132</v>
      </c>
      <c r="EF29" s="225">
        <v>43160</v>
      </c>
      <c r="EG29" s="225">
        <v>43191</v>
      </c>
      <c r="EH29" s="225">
        <v>43221</v>
      </c>
      <c r="EI29" s="225">
        <v>43252</v>
      </c>
      <c r="EJ29" s="225">
        <v>43282</v>
      </c>
      <c r="EK29" s="225">
        <v>43313</v>
      </c>
      <c r="EL29" s="225">
        <v>43344</v>
      </c>
      <c r="EM29" s="225">
        <v>43374</v>
      </c>
      <c r="EN29" s="225">
        <v>43405</v>
      </c>
      <c r="EO29" s="225">
        <v>43435</v>
      </c>
      <c r="EP29" s="225">
        <v>43466</v>
      </c>
      <c r="EQ29" s="225">
        <v>43497</v>
      </c>
      <c r="ER29" s="225">
        <v>43525</v>
      </c>
      <c r="ES29" s="225">
        <v>43556</v>
      </c>
      <c r="ET29" s="225">
        <v>43586</v>
      </c>
      <c r="EU29" s="225">
        <v>43617</v>
      </c>
      <c r="EV29" s="225">
        <v>43647</v>
      </c>
      <c r="EW29" s="225">
        <v>43678</v>
      </c>
      <c r="EX29" s="225">
        <v>43709</v>
      </c>
      <c r="EY29" s="225">
        <v>43739</v>
      </c>
      <c r="EZ29" s="225">
        <v>43770</v>
      </c>
      <c r="FA29" s="225">
        <v>43800</v>
      </c>
      <c r="FB29" s="225">
        <v>43831</v>
      </c>
      <c r="FC29" s="225">
        <v>43862</v>
      </c>
      <c r="FD29" s="225">
        <v>43891</v>
      </c>
      <c r="FE29" s="225">
        <v>43922</v>
      </c>
      <c r="FF29" s="225">
        <v>43952</v>
      </c>
      <c r="FG29" s="225">
        <v>43983</v>
      </c>
      <c r="FH29" s="225">
        <v>44013</v>
      </c>
      <c r="FI29" s="225">
        <v>44044</v>
      </c>
      <c r="FJ29" s="225">
        <v>44075</v>
      </c>
      <c r="FK29" s="225">
        <v>44105</v>
      </c>
      <c r="FL29" s="225">
        <v>44136</v>
      </c>
      <c r="FM29" s="225">
        <v>44166</v>
      </c>
      <c r="FN29" s="225">
        <v>44197</v>
      </c>
      <c r="FO29" s="225">
        <v>44228</v>
      </c>
      <c r="FP29" s="225">
        <v>44256</v>
      </c>
      <c r="FQ29" s="225">
        <v>44287</v>
      </c>
      <c r="FR29" s="225">
        <v>44317</v>
      </c>
      <c r="FS29" s="225">
        <v>44348</v>
      </c>
      <c r="FT29" s="225">
        <v>44378</v>
      </c>
      <c r="FU29" s="225">
        <v>44409</v>
      </c>
      <c r="FV29" s="225">
        <v>44440</v>
      </c>
      <c r="FW29" s="225">
        <v>44470</v>
      </c>
      <c r="FX29" s="225">
        <v>44501</v>
      </c>
      <c r="FY29" s="225">
        <v>44531</v>
      </c>
      <c r="FZ29" s="225">
        <v>44562</v>
      </c>
      <c r="GA29" s="225">
        <v>44593</v>
      </c>
      <c r="GB29" s="225">
        <v>44621</v>
      </c>
      <c r="GC29" s="225">
        <v>44652</v>
      </c>
      <c r="GD29" s="225">
        <v>44682</v>
      </c>
      <c r="GE29" s="225">
        <v>44713</v>
      </c>
      <c r="GF29" s="225">
        <v>44743</v>
      </c>
      <c r="GG29" s="225">
        <v>44774</v>
      </c>
      <c r="GH29" s="225">
        <v>44805</v>
      </c>
      <c r="GI29" s="225">
        <v>44835</v>
      </c>
      <c r="GJ29" s="225">
        <v>44866</v>
      </c>
      <c r="GK29" s="225">
        <v>44896</v>
      </c>
      <c r="GL29" s="225">
        <v>44927</v>
      </c>
      <c r="GM29" s="225">
        <v>44958</v>
      </c>
      <c r="GN29" s="225">
        <v>44986</v>
      </c>
      <c r="GO29" s="225">
        <v>45017</v>
      </c>
      <c r="GP29" s="225">
        <v>45047</v>
      </c>
      <c r="GQ29" s="225">
        <v>45078</v>
      </c>
      <c r="GR29" s="225">
        <v>45108</v>
      </c>
      <c r="GS29" s="225">
        <v>45139</v>
      </c>
      <c r="GT29" s="225">
        <v>45170</v>
      </c>
      <c r="GU29" s="225">
        <v>45200</v>
      </c>
      <c r="GV29" s="225">
        <v>45231</v>
      </c>
      <c r="GW29" s="225">
        <v>45261</v>
      </c>
      <c r="GX29" s="225">
        <v>45292</v>
      </c>
      <c r="GY29" s="225">
        <v>45323</v>
      </c>
    </row>
    <row r="30" spans="1:210" s="24" customFormat="1" ht="14.5">
      <c r="A30" s="146" t="s">
        <v>361</v>
      </c>
      <c r="B30" s="364">
        <v>597350</v>
      </c>
      <c r="C30" s="365">
        <v>506922</v>
      </c>
      <c r="D30" s="365">
        <v>660943</v>
      </c>
      <c r="E30" s="365">
        <v>597537</v>
      </c>
      <c r="F30" s="365">
        <v>672522</v>
      </c>
      <c r="G30" s="365">
        <v>637651</v>
      </c>
      <c r="H30" s="365">
        <v>681275</v>
      </c>
      <c r="I30" s="365">
        <v>770796</v>
      </c>
      <c r="J30" s="365">
        <v>669851</v>
      </c>
      <c r="K30" s="365">
        <v>790711</v>
      </c>
      <c r="L30" s="365">
        <v>746990</v>
      </c>
      <c r="M30" s="365">
        <v>741077</v>
      </c>
      <c r="N30" s="365">
        <v>712429</v>
      </c>
      <c r="O30" s="365">
        <v>630022</v>
      </c>
      <c r="P30" s="365">
        <v>694055</v>
      </c>
      <c r="Q30" s="365">
        <v>750927</v>
      </c>
      <c r="R30" s="365">
        <v>706715</v>
      </c>
      <c r="S30" s="365">
        <v>738756</v>
      </c>
      <c r="T30" s="365">
        <v>794843</v>
      </c>
      <c r="U30" s="365">
        <v>698727</v>
      </c>
      <c r="V30" s="365">
        <v>761649</v>
      </c>
      <c r="W30" s="365">
        <v>547908</v>
      </c>
      <c r="X30" s="365">
        <v>404470</v>
      </c>
      <c r="Y30" s="365">
        <v>510362</v>
      </c>
      <c r="Z30" s="365">
        <v>480022</v>
      </c>
      <c r="AA30" s="365">
        <v>455455</v>
      </c>
      <c r="AB30" s="365">
        <v>576608</v>
      </c>
      <c r="AC30" s="365">
        <v>511541</v>
      </c>
      <c r="AD30" s="365">
        <v>528123</v>
      </c>
      <c r="AE30" s="365">
        <v>588977</v>
      </c>
      <c r="AF30" s="365">
        <v>588965</v>
      </c>
      <c r="AG30" s="365">
        <v>569265</v>
      </c>
      <c r="AH30" s="365">
        <v>642279</v>
      </c>
      <c r="AI30" s="365">
        <v>630472</v>
      </c>
      <c r="AJ30" s="365">
        <v>572039</v>
      </c>
      <c r="AK30" s="365">
        <v>665292</v>
      </c>
      <c r="AL30" s="365">
        <v>530393</v>
      </c>
      <c r="AM30" s="365">
        <v>522037</v>
      </c>
      <c r="AN30" s="365">
        <v>719102</v>
      </c>
      <c r="AO30" s="365">
        <v>611836</v>
      </c>
      <c r="AP30" s="365">
        <v>606582</v>
      </c>
      <c r="AQ30" s="365">
        <v>605058</v>
      </c>
      <c r="AR30" s="365">
        <v>654132</v>
      </c>
      <c r="AS30" s="365">
        <v>713949</v>
      </c>
      <c r="AT30" s="365">
        <v>694149</v>
      </c>
      <c r="AU30" s="365">
        <v>684152</v>
      </c>
      <c r="AV30" s="365">
        <v>736732</v>
      </c>
      <c r="AW30" s="365">
        <v>779343</v>
      </c>
      <c r="AX30" s="365">
        <v>552581</v>
      </c>
      <c r="AY30" s="365">
        <v>613044</v>
      </c>
      <c r="AZ30" s="365">
        <v>627468</v>
      </c>
      <c r="BA30" s="365">
        <v>592457</v>
      </c>
      <c r="BB30" s="365">
        <v>682102</v>
      </c>
      <c r="BC30" s="365">
        <v>645346</v>
      </c>
      <c r="BD30" s="365">
        <v>647495</v>
      </c>
      <c r="BE30" s="365">
        <v>729672</v>
      </c>
      <c r="BF30" s="365">
        <v>665787</v>
      </c>
      <c r="BG30" s="365">
        <v>601243</v>
      </c>
      <c r="BH30" s="365">
        <v>637335</v>
      </c>
      <c r="BI30" s="365">
        <v>689901</v>
      </c>
      <c r="BJ30" s="365">
        <v>566814</v>
      </c>
      <c r="BK30" s="365">
        <v>521398</v>
      </c>
      <c r="BL30" s="365">
        <v>608102</v>
      </c>
      <c r="BM30" s="365">
        <v>509701</v>
      </c>
      <c r="BN30" s="365">
        <v>568376</v>
      </c>
      <c r="BO30" s="365">
        <v>601214</v>
      </c>
      <c r="BP30" s="365">
        <v>621358</v>
      </c>
      <c r="BQ30" s="365">
        <v>682928</v>
      </c>
      <c r="BR30" s="365">
        <v>485596</v>
      </c>
      <c r="BS30" s="365">
        <v>614281</v>
      </c>
      <c r="BT30" s="365">
        <v>564190</v>
      </c>
      <c r="BU30" s="365">
        <v>604773</v>
      </c>
      <c r="BV30" s="365">
        <v>570829</v>
      </c>
      <c r="BW30" s="365">
        <v>460000</v>
      </c>
      <c r="BX30" s="365">
        <v>539755</v>
      </c>
      <c r="BY30" s="365">
        <v>594757</v>
      </c>
      <c r="BZ30" s="365">
        <v>568658</v>
      </c>
      <c r="CA30" s="365">
        <v>536141</v>
      </c>
      <c r="CB30" s="365">
        <v>593888</v>
      </c>
      <c r="CC30" s="365">
        <v>582222</v>
      </c>
      <c r="CD30" s="365">
        <v>535375</v>
      </c>
      <c r="CE30" s="365">
        <v>599293</v>
      </c>
      <c r="CF30" s="365">
        <v>549899</v>
      </c>
      <c r="CG30" s="365">
        <v>626718</v>
      </c>
      <c r="CH30" s="365">
        <v>557637</v>
      </c>
      <c r="CI30" s="365">
        <v>505089</v>
      </c>
      <c r="CJ30" s="365">
        <v>462160</v>
      </c>
      <c r="CK30" s="365">
        <v>515260</v>
      </c>
      <c r="CL30" s="365">
        <v>532702</v>
      </c>
      <c r="CM30" s="365">
        <v>461828</v>
      </c>
      <c r="CN30" s="365">
        <v>537131</v>
      </c>
      <c r="CO30" s="365">
        <v>513948</v>
      </c>
      <c r="CP30" s="365">
        <v>564515</v>
      </c>
      <c r="CQ30" s="365">
        <v>579100</v>
      </c>
      <c r="CR30" s="365">
        <v>538860</v>
      </c>
      <c r="CS30" s="365">
        <v>624567</v>
      </c>
      <c r="CT30" s="365">
        <v>497447</v>
      </c>
      <c r="CU30" s="365">
        <v>398984</v>
      </c>
      <c r="CV30" s="365">
        <v>497622</v>
      </c>
      <c r="CW30" s="365">
        <v>437855</v>
      </c>
      <c r="CX30" s="365">
        <v>435755</v>
      </c>
      <c r="CY30" s="365">
        <v>444387</v>
      </c>
      <c r="CZ30" s="365">
        <v>466910</v>
      </c>
      <c r="DA30" s="365">
        <v>433787</v>
      </c>
      <c r="DB30" s="365">
        <v>421942</v>
      </c>
      <c r="DC30" s="365">
        <v>406594</v>
      </c>
      <c r="DD30" s="365">
        <v>405067</v>
      </c>
      <c r="DE30" s="365">
        <v>465520</v>
      </c>
      <c r="DF30" s="365">
        <v>367507</v>
      </c>
      <c r="DG30" s="365">
        <v>350046</v>
      </c>
      <c r="DH30" s="365">
        <v>410271</v>
      </c>
      <c r="DI30" s="365">
        <v>364531</v>
      </c>
      <c r="DJ30" s="365">
        <v>376535</v>
      </c>
      <c r="DK30" s="365">
        <v>389765</v>
      </c>
      <c r="DL30" s="365">
        <v>382585</v>
      </c>
      <c r="DM30" s="365">
        <v>415548</v>
      </c>
      <c r="DN30" s="365">
        <v>368937</v>
      </c>
      <c r="DO30" s="365">
        <v>374358</v>
      </c>
      <c r="DP30" s="365">
        <v>404737</v>
      </c>
      <c r="DQ30" s="365">
        <v>449194</v>
      </c>
      <c r="DR30" s="365">
        <v>401326</v>
      </c>
      <c r="DS30" s="365">
        <v>351245</v>
      </c>
      <c r="DT30" s="365">
        <v>456398</v>
      </c>
      <c r="DU30" s="365">
        <v>357591</v>
      </c>
      <c r="DV30" s="365">
        <v>442387</v>
      </c>
      <c r="DW30" s="365">
        <v>416849</v>
      </c>
      <c r="DX30" s="365">
        <v>420809</v>
      </c>
      <c r="DY30" s="365">
        <v>468823</v>
      </c>
      <c r="DZ30" s="365">
        <v>419996</v>
      </c>
      <c r="EA30" s="365">
        <v>450237</v>
      </c>
      <c r="EB30" s="365">
        <v>449126</v>
      </c>
      <c r="EC30" s="365">
        <v>470940</v>
      </c>
      <c r="ED30" s="365">
        <f>ED31+ED36</f>
        <v>458522</v>
      </c>
      <c r="EE30" s="365">
        <v>382613</v>
      </c>
      <c r="EF30" s="365">
        <v>470879</v>
      </c>
      <c r="EG30" s="365">
        <v>461032</v>
      </c>
      <c r="EH30" s="365">
        <v>450357</v>
      </c>
      <c r="EI30" s="365">
        <v>412747</v>
      </c>
      <c r="EJ30" s="365">
        <v>451546</v>
      </c>
      <c r="EK30" s="365">
        <v>505068</v>
      </c>
      <c r="EL30" s="365">
        <v>424584</v>
      </c>
      <c r="EM30" s="365">
        <v>495458</v>
      </c>
      <c r="EN30" s="365">
        <v>484044</v>
      </c>
      <c r="EO30" s="365">
        <v>489543</v>
      </c>
      <c r="EP30" s="365">
        <v>489936</v>
      </c>
      <c r="EQ30" s="365">
        <v>468968</v>
      </c>
      <c r="ER30" s="365">
        <v>447433</v>
      </c>
      <c r="ES30" s="365">
        <v>497605</v>
      </c>
      <c r="ET30" s="365">
        <v>519159</v>
      </c>
      <c r="EU30" s="365">
        <v>452499</v>
      </c>
      <c r="EV30" s="365">
        <v>540825</v>
      </c>
      <c r="EW30" s="365">
        <v>532282</v>
      </c>
      <c r="EX30" s="365">
        <v>508488</v>
      </c>
      <c r="EY30" s="365">
        <v>569463</v>
      </c>
      <c r="EZ30" s="365">
        <v>526064</v>
      </c>
      <c r="FA30" s="365">
        <v>560954</v>
      </c>
      <c r="FB30" s="365">
        <v>534082</v>
      </c>
      <c r="FC30" s="365">
        <v>454952</v>
      </c>
      <c r="FD30" s="365">
        <v>434855</v>
      </c>
      <c r="FE30" s="365">
        <v>216310</v>
      </c>
      <c r="FF30" s="365">
        <v>268057</v>
      </c>
      <c r="FG30" s="365">
        <v>385774</v>
      </c>
      <c r="FH30" s="365">
        <f>FH31+FH36</f>
        <v>485731</v>
      </c>
      <c r="FI30" s="365">
        <f>FI31+FI36</f>
        <v>503657</v>
      </c>
      <c r="FJ30" s="365">
        <v>537591</v>
      </c>
      <c r="FK30" s="365">
        <f>FK31+FK36</f>
        <v>553570</v>
      </c>
      <c r="FL30" s="365">
        <f>FL31+FL36</f>
        <v>552011</v>
      </c>
      <c r="FM30" s="365">
        <v>602506</v>
      </c>
      <c r="FN30" s="365">
        <v>450032</v>
      </c>
      <c r="FO30" s="365">
        <v>457578</v>
      </c>
      <c r="FP30" s="365">
        <v>495136</v>
      </c>
      <c r="FQ30" s="365">
        <v>467460</v>
      </c>
      <c r="FR30" s="365">
        <v>504028</v>
      </c>
      <c r="FS30" s="365">
        <v>516303</v>
      </c>
      <c r="FT30" s="365">
        <v>537054</v>
      </c>
      <c r="FU30" s="365">
        <v>526851</v>
      </c>
      <c r="FV30" s="365">
        <v>499190</v>
      </c>
      <c r="FW30" s="365">
        <v>480341</v>
      </c>
      <c r="FX30" s="365">
        <v>468984</v>
      </c>
      <c r="FY30" s="365">
        <v>501432</v>
      </c>
      <c r="FZ30" s="365">
        <v>398878</v>
      </c>
      <c r="GA30" s="365">
        <v>406912</v>
      </c>
      <c r="GB30" s="365">
        <v>467726</v>
      </c>
      <c r="GC30" s="365">
        <v>421807</v>
      </c>
      <c r="GD30" s="365">
        <v>479398</v>
      </c>
      <c r="GE30" s="365">
        <v>448865</v>
      </c>
      <c r="GF30" s="365">
        <v>436115</v>
      </c>
      <c r="GG30" s="365">
        <v>491589</v>
      </c>
      <c r="GH30" s="365">
        <v>470535</v>
      </c>
      <c r="GI30" s="365">
        <v>458874</v>
      </c>
      <c r="GJ30" s="365">
        <v>457068</v>
      </c>
      <c r="GK30" s="365">
        <v>482621</v>
      </c>
      <c r="GL30" s="365">
        <v>442579</v>
      </c>
      <c r="GM30" s="365">
        <v>401966</v>
      </c>
      <c r="GN30" s="365">
        <v>521874</v>
      </c>
      <c r="GO30" s="365">
        <v>421802</v>
      </c>
      <c r="GP30" s="365">
        <v>500170</v>
      </c>
      <c r="GQ30" s="365">
        <v>484644</v>
      </c>
      <c r="GR30" s="365">
        <v>492076</v>
      </c>
      <c r="GS30" s="365">
        <v>550090</v>
      </c>
      <c r="GT30" s="365">
        <v>501074</v>
      </c>
      <c r="GU30" s="365">
        <v>534007</v>
      </c>
      <c r="GV30" s="365">
        <v>538206</v>
      </c>
      <c r="GW30" s="365">
        <v>572175</v>
      </c>
      <c r="GX30" s="365">
        <v>562477</v>
      </c>
      <c r="GY30" s="365">
        <v>525240</v>
      </c>
      <c r="HA30" s="609"/>
    </row>
    <row r="31" spans="1:210" s="24" customFormat="1" ht="14.5">
      <c r="A31" s="146" t="s">
        <v>354</v>
      </c>
      <c r="B31" s="374"/>
      <c r="C31" s="375"/>
      <c r="D31" s="375"/>
      <c r="E31" s="375"/>
      <c r="F31" s="375"/>
      <c r="G31" s="375"/>
      <c r="H31" s="375"/>
      <c r="I31" s="375"/>
      <c r="J31" s="375"/>
      <c r="K31" s="375"/>
      <c r="L31" s="375"/>
      <c r="M31" s="375"/>
      <c r="N31" s="375">
        <v>269342</v>
      </c>
      <c r="O31" s="375">
        <v>263823</v>
      </c>
      <c r="P31" s="375">
        <v>297979</v>
      </c>
      <c r="Q31" s="375">
        <v>331224</v>
      </c>
      <c r="R31" s="375">
        <v>315469</v>
      </c>
      <c r="S31" s="375">
        <v>334817</v>
      </c>
      <c r="T31" s="375">
        <v>360467</v>
      </c>
      <c r="U31" s="375">
        <v>310573</v>
      </c>
      <c r="V31" s="375">
        <v>342797</v>
      </c>
      <c r="W31" s="375">
        <v>252651</v>
      </c>
      <c r="X31" s="375">
        <v>177509</v>
      </c>
      <c r="Y31" s="375">
        <v>232807</v>
      </c>
      <c r="Z31" s="375">
        <v>216427</v>
      </c>
      <c r="AA31" s="375">
        <v>214091</v>
      </c>
      <c r="AB31" s="375">
        <v>279439</v>
      </c>
      <c r="AC31" s="375">
        <v>242662</v>
      </c>
      <c r="AD31" s="375">
        <v>256100</v>
      </c>
      <c r="AE31" s="375">
        <v>300489</v>
      </c>
      <c r="AF31" s="375">
        <v>277094</v>
      </c>
      <c r="AG31" s="375">
        <v>273958</v>
      </c>
      <c r="AH31" s="375">
        <v>324116</v>
      </c>
      <c r="AI31" s="375">
        <v>293804</v>
      </c>
      <c r="AJ31" s="375">
        <v>271174</v>
      </c>
      <c r="AK31" s="375">
        <v>318966</v>
      </c>
      <c r="AL31" s="375">
        <v>247923</v>
      </c>
      <c r="AM31" s="375">
        <v>260240</v>
      </c>
      <c r="AN31" s="375">
        <v>390166</v>
      </c>
      <c r="AO31" s="375">
        <v>295086</v>
      </c>
      <c r="AP31" s="375">
        <v>298341</v>
      </c>
      <c r="AQ31" s="375">
        <v>303155</v>
      </c>
      <c r="AR31" s="375">
        <v>331360</v>
      </c>
      <c r="AS31" s="375">
        <v>359354</v>
      </c>
      <c r="AT31" s="375">
        <v>349018</v>
      </c>
      <c r="AU31" s="375">
        <v>336996</v>
      </c>
      <c r="AV31" s="375">
        <v>370250</v>
      </c>
      <c r="AW31" s="375">
        <v>395260</v>
      </c>
      <c r="AX31" s="375">
        <v>258517</v>
      </c>
      <c r="AY31" s="375">
        <v>305658</v>
      </c>
      <c r="AZ31" s="375">
        <v>322383</v>
      </c>
      <c r="BA31" s="375">
        <v>301614</v>
      </c>
      <c r="BB31" s="375">
        <v>353848</v>
      </c>
      <c r="BC31" s="375">
        <v>324752</v>
      </c>
      <c r="BD31" s="375">
        <v>325591</v>
      </c>
      <c r="BE31" s="375">
        <v>372646</v>
      </c>
      <c r="BF31" s="375">
        <v>338835</v>
      </c>
      <c r="BG31" s="375">
        <v>298495</v>
      </c>
      <c r="BH31" s="375">
        <v>316466</v>
      </c>
      <c r="BI31" s="375">
        <v>350719</v>
      </c>
      <c r="BJ31" s="375">
        <v>275609</v>
      </c>
      <c r="BK31" s="375">
        <v>262665</v>
      </c>
      <c r="BL31" s="375">
        <v>309757</v>
      </c>
      <c r="BM31" s="375">
        <v>255921</v>
      </c>
      <c r="BN31" s="375">
        <v>288473</v>
      </c>
      <c r="BO31" s="375">
        <v>335359</v>
      </c>
      <c r="BP31" s="375">
        <v>327446</v>
      </c>
      <c r="BQ31" s="375">
        <v>365771</v>
      </c>
      <c r="BR31" s="375">
        <v>236986</v>
      </c>
      <c r="BS31" s="375">
        <v>325494</v>
      </c>
      <c r="BT31" s="375">
        <v>284949</v>
      </c>
      <c r="BU31" s="375">
        <v>321327</v>
      </c>
      <c r="BV31" s="375">
        <v>277526</v>
      </c>
      <c r="BW31" s="375">
        <v>226098</v>
      </c>
      <c r="BX31" s="375">
        <v>283723</v>
      </c>
      <c r="BY31" s="375">
        <v>299855</v>
      </c>
      <c r="BZ31" s="375">
        <v>305617</v>
      </c>
      <c r="CA31" s="375">
        <v>289845</v>
      </c>
      <c r="CB31" s="375">
        <v>317243</v>
      </c>
      <c r="CC31" s="375">
        <v>300598</v>
      </c>
      <c r="CD31" s="375">
        <v>281296</v>
      </c>
      <c r="CE31" s="375">
        <v>315308</v>
      </c>
      <c r="CF31" s="375">
        <v>279853</v>
      </c>
      <c r="CG31" s="375">
        <v>339680</v>
      </c>
      <c r="CH31" s="375">
        <v>271425</v>
      </c>
      <c r="CI31" s="375">
        <v>244299</v>
      </c>
      <c r="CJ31" s="375">
        <v>228523</v>
      </c>
      <c r="CK31" s="375">
        <v>264252</v>
      </c>
      <c r="CL31" s="375">
        <v>272210</v>
      </c>
      <c r="CM31" s="375">
        <v>230121</v>
      </c>
      <c r="CN31" s="375">
        <v>265757</v>
      </c>
      <c r="CO31" s="375">
        <v>243766</v>
      </c>
      <c r="CP31" s="375">
        <v>275257</v>
      </c>
      <c r="CQ31" s="375">
        <v>281416</v>
      </c>
      <c r="CR31" s="375">
        <v>268906</v>
      </c>
      <c r="CS31" s="375">
        <v>313983</v>
      </c>
      <c r="CT31" s="375">
        <v>223610</v>
      </c>
      <c r="CU31" s="375">
        <v>172717</v>
      </c>
      <c r="CV31" s="375">
        <v>228358</v>
      </c>
      <c r="CW31" s="375">
        <v>199264</v>
      </c>
      <c r="CX31" s="375">
        <v>195724</v>
      </c>
      <c r="CY31" s="375">
        <v>196776</v>
      </c>
      <c r="CZ31" s="375">
        <v>206359</v>
      </c>
      <c r="DA31" s="375">
        <v>190092</v>
      </c>
      <c r="DB31" s="375">
        <v>181563</v>
      </c>
      <c r="DC31" s="375">
        <v>177431</v>
      </c>
      <c r="DD31" s="375">
        <v>168271</v>
      </c>
      <c r="DE31" s="375">
        <v>198408</v>
      </c>
      <c r="DF31" s="375">
        <v>143056</v>
      </c>
      <c r="DG31" s="375">
        <v>134745</v>
      </c>
      <c r="DH31" s="375">
        <v>163725</v>
      </c>
      <c r="DI31" s="375">
        <v>142842</v>
      </c>
      <c r="DJ31" s="375">
        <v>145498</v>
      </c>
      <c r="DK31" s="375">
        <v>149267</v>
      </c>
      <c r="DL31" s="375">
        <v>144410</v>
      </c>
      <c r="DM31" s="375">
        <v>155107</v>
      </c>
      <c r="DN31" s="375">
        <v>132181</v>
      </c>
      <c r="DO31" s="375">
        <v>133240</v>
      </c>
      <c r="DP31" s="375">
        <v>138731</v>
      </c>
      <c r="DQ31" s="375">
        <v>157282</v>
      </c>
      <c r="DR31" s="375">
        <v>129372</v>
      </c>
      <c r="DS31" s="375">
        <v>117322</v>
      </c>
      <c r="DT31" s="375">
        <v>163018</v>
      </c>
      <c r="DU31" s="375">
        <v>125214</v>
      </c>
      <c r="DV31" s="375">
        <v>160244</v>
      </c>
      <c r="DW31" s="375">
        <v>150047</v>
      </c>
      <c r="DX31" s="375">
        <v>148997</v>
      </c>
      <c r="DY31" s="375">
        <v>168873</v>
      </c>
      <c r="DZ31" s="375">
        <v>151810</v>
      </c>
      <c r="EA31" s="375">
        <v>159754</v>
      </c>
      <c r="EB31" s="375">
        <v>155769</v>
      </c>
      <c r="EC31" s="375">
        <v>170937</v>
      </c>
      <c r="ED31" s="375">
        <v>155724</v>
      </c>
      <c r="EE31" s="375">
        <v>134723</v>
      </c>
      <c r="EF31" s="375">
        <v>178747</v>
      </c>
      <c r="EG31" s="375">
        <v>174328</v>
      </c>
      <c r="EH31" s="375">
        <v>167696</v>
      </c>
      <c r="EI31" s="375">
        <v>157831</v>
      </c>
      <c r="EJ31" s="375">
        <v>171063</v>
      </c>
      <c r="EK31" s="375">
        <v>194936</v>
      </c>
      <c r="EL31" s="375">
        <v>163339</v>
      </c>
      <c r="EM31" s="375">
        <v>190391</v>
      </c>
      <c r="EN31" s="375">
        <v>179597</v>
      </c>
      <c r="EO31" s="375">
        <v>184230</v>
      </c>
      <c r="EP31" s="375">
        <v>166223</v>
      </c>
      <c r="EQ31" s="375">
        <v>167667</v>
      </c>
      <c r="ER31" s="375">
        <v>170176</v>
      </c>
      <c r="ES31" s="375">
        <v>186669</v>
      </c>
      <c r="ET31" s="375">
        <v>199137</v>
      </c>
      <c r="EU31" s="375">
        <v>172831</v>
      </c>
      <c r="EV31" s="375">
        <v>196079</v>
      </c>
      <c r="EW31" s="375">
        <v>196058</v>
      </c>
      <c r="EX31" s="375">
        <v>189282</v>
      </c>
      <c r="EY31" s="375">
        <v>211706</v>
      </c>
      <c r="EZ31" s="375">
        <v>187916</v>
      </c>
      <c r="FA31" s="375">
        <v>209246</v>
      </c>
      <c r="FB31" s="375">
        <v>175483</v>
      </c>
      <c r="FC31" s="375">
        <v>158857</v>
      </c>
      <c r="FD31" s="375">
        <v>157118</v>
      </c>
      <c r="FE31" s="375">
        <v>72072</v>
      </c>
      <c r="FF31" s="375">
        <v>72522</v>
      </c>
      <c r="FG31" s="375">
        <v>116314</v>
      </c>
      <c r="FH31" s="375">
        <f>SUM(FH32:FH35)</f>
        <v>156994</v>
      </c>
      <c r="FI31" s="375">
        <f>SUM(FI32:FI35)</f>
        <v>160737</v>
      </c>
      <c r="FJ31" s="375">
        <v>173757</v>
      </c>
      <c r="FK31" s="375">
        <f>SUM(FK32:FK35)</f>
        <v>173201</v>
      </c>
      <c r="FL31" s="375">
        <f>SUM(FL32:FL35)</f>
        <v>179506</v>
      </c>
      <c r="FM31" s="375">
        <v>200473</v>
      </c>
      <c r="FN31" s="375">
        <v>121474</v>
      </c>
      <c r="FO31" s="375">
        <v>119780</v>
      </c>
      <c r="FP31" s="375">
        <v>159491</v>
      </c>
      <c r="FQ31" s="375">
        <v>156348</v>
      </c>
      <c r="FR31" s="375">
        <v>159831</v>
      </c>
      <c r="FS31" s="375">
        <v>155376</v>
      </c>
      <c r="FT31" s="375">
        <v>159824</v>
      </c>
      <c r="FU31" s="375">
        <v>150497</v>
      </c>
      <c r="FV31" s="375">
        <v>148702</v>
      </c>
      <c r="FW31" s="375">
        <v>138232</v>
      </c>
      <c r="FX31" s="375">
        <v>143994</v>
      </c>
      <c r="FY31" s="375">
        <v>158671</v>
      </c>
      <c r="FZ31" s="375">
        <v>101615</v>
      </c>
      <c r="GA31" s="375">
        <v>109646</v>
      </c>
      <c r="GB31" s="375">
        <v>144895</v>
      </c>
      <c r="GC31" s="375">
        <v>133907</v>
      </c>
      <c r="GD31" s="375">
        <v>159984</v>
      </c>
      <c r="GE31" s="375">
        <v>148239</v>
      </c>
      <c r="GF31" s="375">
        <v>134008</v>
      </c>
      <c r="GG31" s="375">
        <v>162120</v>
      </c>
      <c r="GH31" s="375">
        <v>158643</v>
      </c>
      <c r="GI31" s="375">
        <v>153978</v>
      </c>
      <c r="GJ31" s="375">
        <v>155186</v>
      </c>
      <c r="GK31" s="375">
        <v>165737</v>
      </c>
      <c r="GL31" s="375">
        <v>125587</v>
      </c>
      <c r="GM31" s="375">
        <v>129062</v>
      </c>
      <c r="GN31" s="375">
        <v>180467</v>
      </c>
      <c r="GO31" s="375">
        <v>144417</v>
      </c>
      <c r="GP31" s="375">
        <v>177586</v>
      </c>
      <c r="GQ31" s="375">
        <v>178589</v>
      </c>
      <c r="GR31" s="375">
        <v>167190</v>
      </c>
      <c r="GS31" s="375">
        <v>196615</v>
      </c>
      <c r="GT31" s="375">
        <v>177276</v>
      </c>
      <c r="GU31" s="375">
        <v>188052</v>
      </c>
      <c r="GV31" s="375">
        <v>182340</v>
      </c>
      <c r="GW31" s="375">
        <v>196118</v>
      </c>
      <c r="GX31" s="375">
        <v>173794</v>
      </c>
      <c r="GY31" s="375">
        <v>180948</v>
      </c>
      <c r="HA31" s="609"/>
    </row>
    <row r="32" spans="1:210" s="24" customFormat="1" ht="14.5">
      <c r="A32" s="155" t="s">
        <v>362</v>
      </c>
      <c r="B32" s="368"/>
      <c r="C32" s="369"/>
      <c r="D32" s="369"/>
      <c r="E32" s="369"/>
      <c r="F32" s="369"/>
      <c r="G32" s="369"/>
      <c r="H32" s="369"/>
      <c r="I32" s="369"/>
      <c r="J32" s="369"/>
      <c r="K32" s="369"/>
      <c r="L32" s="369"/>
      <c r="M32" s="369"/>
      <c r="N32" s="369">
        <v>118302</v>
      </c>
      <c r="O32" s="369">
        <v>105519</v>
      </c>
      <c r="P32" s="369">
        <v>129840</v>
      </c>
      <c r="Q32" s="369">
        <v>141763</v>
      </c>
      <c r="R32" s="369">
        <v>132062</v>
      </c>
      <c r="S32" s="369">
        <v>140902</v>
      </c>
      <c r="T32" s="369">
        <v>147292</v>
      </c>
      <c r="U32" s="369">
        <v>129143</v>
      </c>
      <c r="V32" s="369">
        <v>149423</v>
      </c>
      <c r="W32" s="369">
        <v>108757</v>
      </c>
      <c r="X32" s="369">
        <v>81260</v>
      </c>
      <c r="Y32" s="369">
        <v>111470</v>
      </c>
      <c r="Z32" s="369">
        <v>82583</v>
      </c>
      <c r="AA32" s="369">
        <v>104885</v>
      </c>
      <c r="AB32" s="369">
        <v>139621</v>
      </c>
      <c r="AC32" s="369">
        <v>114257</v>
      </c>
      <c r="AD32" s="369">
        <v>121819</v>
      </c>
      <c r="AE32" s="369">
        <v>165323</v>
      </c>
      <c r="AF32" s="369">
        <v>139524</v>
      </c>
      <c r="AG32" s="369">
        <v>141558</v>
      </c>
      <c r="AH32" s="369">
        <v>182700</v>
      </c>
      <c r="AI32" s="369">
        <v>150947</v>
      </c>
      <c r="AJ32" s="369">
        <v>133769</v>
      </c>
      <c r="AK32" s="369">
        <v>161473</v>
      </c>
      <c r="AL32" s="369">
        <v>122585</v>
      </c>
      <c r="AM32" s="369">
        <v>127795</v>
      </c>
      <c r="AN32" s="369">
        <v>210757</v>
      </c>
      <c r="AO32" s="369">
        <v>139234</v>
      </c>
      <c r="AP32" s="369">
        <v>135934</v>
      </c>
      <c r="AQ32" s="369">
        <v>145129</v>
      </c>
      <c r="AR32" s="369">
        <v>168512</v>
      </c>
      <c r="AS32" s="369">
        <v>182797</v>
      </c>
      <c r="AT32" s="369">
        <v>172433</v>
      </c>
      <c r="AU32" s="369">
        <v>169477</v>
      </c>
      <c r="AV32" s="369">
        <v>192067</v>
      </c>
      <c r="AW32" s="369">
        <v>203784</v>
      </c>
      <c r="AX32" s="369">
        <v>141430</v>
      </c>
      <c r="AY32" s="369">
        <v>165159</v>
      </c>
      <c r="AZ32" s="369">
        <v>175217</v>
      </c>
      <c r="BA32" s="369">
        <v>165843</v>
      </c>
      <c r="BB32" s="369">
        <v>190032</v>
      </c>
      <c r="BC32" s="369">
        <v>174955</v>
      </c>
      <c r="BD32" s="369">
        <v>176426</v>
      </c>
      <c r="BE32" s="369">
        <v>196884</v>
      </c>
      <c r="BF32" s="369">
        <v>183392</v>
      </c>
      <c r="BG32" s="369">
        <v>167404</v>
      </c>
      <c r="BH32" s="369">
        <v>184867</v>
      </c>
      <c r="BI32" s="369">
        <v>200905</v>
      </c>
      <c r="BJ32" s="369">
        <v>160717</v>
      </c>
      <c r="BK32" s="369">
        <v>146469</v>
      </c>
      <c r="BL32" s="369">
        <v>172975</v>
      </c>
      <c r="BM32" s="369">
        <v>148132</v>
      </c>
      <c r="BN32" s="369">
        <v>172634</v>
      </c>
      <c r="BO32" s="369">
        <v>238416</v>
      </c>
      <c r="BP32" s="369">
        <v>219747</v>
      </c>
      <c r="BQ32" s="369">
        <v>255718</v>
      </c>
      <c r="BR32" s="369">
        <v>153153</v>
      </c>
      <c r="BS32" s="369">
        <v>208084</v>
      </c>
      <c r="BT32" s="369">
        <v>185906</v>
      </c>
      <c r="BU32" s="369">
        <v>218355</v>
      </c>
      <c r="BV32" s="369">
        <v>178898</v>
      </c>
      <c r="BW32" s="369">
        <v>136618</v>
      </c>
      <c r="BX32" s="369">
        <v>176562</v>
      </c>
      <c r="BY32" s="369">
        <v>187074</v>
      </c>
      <c r="BZ32" s="369">
        <v>194777</v>
      </c>
      <c r="CA32" s="369">
        <v>186547</v>
      </c>
      <c r="CB32" s="369">
        <v>205073</v>
      </c>
      <c r="CC32" s="369">
        <v>196549</v>
      </c>
      <c r="CD32" s="369">
        <v>183811</v>
      </c>
      <c r="CE32" s="369">
        <v>204338</v>
      </c>
      <c r="CF32" s="369">
        <v>180666</v>
      </c>
      <c r="CG32" s="369">
        <v>228522</v>
      </c>
      <c r="CH32" s="369">
        <v>175151</v>
      </c>
      <c r="CI32" s="369">
        <v>150296</v>
      </c>
      <c r="CJ32" s="369">
        <v>140118</v>
      </c>
      <c r="CK32" s="369">
        <v>170060</v>
      </c>
      <c r="CL32" s="369">
        <v>170326</v>
      </c>
      <c r="CM32" s="369">
        <v>150500</v>
      </c>
      <c r="CN32" s="369">
        <v>170206</v>
      </c>
      <c r="CO32" s="369">
        <v>154808</v>
      </c>
      <c r="CP32" s="369">
        <v>179496</v>
      </c>
      <c r="CQ32" s="369">
        <v>180768</v>
      </c>
      <c r="CR32" s="369">
        <v>172965</v>
      </c>
      <c r="CS32" s="369">
        <v>226757</v>
      </c>
      <c r="CT32" s="369">
        <v>146689</v>
      </c>
      <c r="CU32" s="369">
        <v>105336</v>
      </c>
      <c r="CV32" s="369">
        <v>135113</v>
      </c>
      <c r="CW32" s="369">
        <v>121864</v>
      </c>
      <c r="CX32" s="369">
        <v>115920</v>
      </c>
      <c r="CY32" s="369">
        <v>120083</v>
      </c>
      <c r="CZ32" s="369">
        <v>128805</v>
      </c>
      <c r="DA32" s="369">
        <v>116536</v>
      </c>
      <c r="DB32" s="369">
        <v>110966</v>
      </c>
      <c r="DC32" s="369">
        <v>108651</v>
      </c>
      <c r="DD32" s="369">
        <v>106138</v>
      </c>
      <c r="DE32" s="369">
        <v>126190</v>
      </c>
      <c r="DF32" s="369">
        <v>85616</v>
      </c>
      <c r="DG32" s="369">
        <v>78980</v>
      </c>
      <c r="DH32" s="369">
        <v>95792</v>
      </c>
      <c r="DI32" s="369">
        <v>83919</v>
      </c>
      <c r="DJ32" s="369">
        <v>86222</v>
      </c>
      <c r="DK32" s="369">
        <v>91193</v>
      </c>
      <c r="DL32" s="369">
        <v>90465</v>
      </c>
      <c r="DM32" s="369">
        <v>95462</v>
      </c>
      <c r="DN32" s="369">
        <v>80782</v>
      </c>
      <c r="DO32" s="369">
        <v>82966</v>
      </c>
      <c r="DP32" s="369">
        <v>89505</v>
      </c>
      <c r="DQ32" s="369">
        <v>102304</v>
      </c>
      <c r="DR32" s="369">
        <v>79333</v>
      </c>
      <c r="DS32" s="369">
        <v>70418</v>
      </c>
      <c r="DT32" s="369">
        <v>96075</v>
      </c>
      <c r="DU32" s="369">
        <v>76389</v>
      </c>
      <c r="DV32" s="369">
        <v>97154</v>
      </c>
      <c r="DW32" s="369">
        <v>94317</v>
      </c>
      <c r="DX32" s="369">
        <v>94151</v>
      </c>
      <c r="DY32" s="369">
        <v>110134</v>
      </c>
      <c r="DZ32" s="369">
        <v>98615</v>
      </c>
      <c r="EA32" s="369">
        <v>105774</v>
      </c>
      <c r="EB32" s="369">
        <v>104391</v>
      </c>
      <c r="EC32" s="369">
        <v>111402</v>
      </c>
      <c r="ED32" s="369">
        <v>98710</v>
      </c>
      <c r="EE32" s="369">
        <v>81982</v>
      </c>
      <c r="EF32" s="369">
        <v>111415</v>
      </c>
      <c r="EG32" s="369">
        <v>109541</v>
      </c>
      <c r="EH32" s="369">
        <v>104880</v>
      </c>
      <c r="EI32" s="369">
        <v>96576</v>
      </c>
      <c r="EJ32" s="369">
        <v>108375</v>
      </c>
      <c r="EK32" s="369">
        <v>122666</v>
      </c>
      <c r="EL32" s="369">
        <v>103578</v>
      </c>
      <c r="EM32" s="369">
        <v>120485</v>
      </c>
      <c r="EN32" s="369">
        <v>114553</v>
      </c>
      <c r="EO32" s="369">
        <v>118467</v>
      </c>
      <c r="EP32" s="369">
        <v>99685</v>
      </c>
      <c r="EQ32" s="369">
        <v>98820</v>
      </c>
      <c r="ER32" s="369">
        <v>99776</v>
      </c>
      <c r="ES32" s="369">
        <v>112187</v>
      </c>
      <c r="ET32" s="369">
        <v>119182</v>
      </c>
      <c r="EU32" s="369">
        <v>105660</v>
      </c>
      <c r="EV32" s="369">
        <v>123801</v>
      </c>
      <c r="EW32" s="369">
        <v>118129</v>
      </c>
      <c r="EX32" s="369">
        <v>115327</v>
      </c>
      <c r="EY32" s="369">
        <v>125989</v>
      </c>
      <c r="EZ32" s="369">
        <v>113502</v>
      </c>
      <c r="FA32" s="369">
        <v>131605</v>
      </c>
      <c r="FB32" s="369">
        <v>101810</v>
      </c>
      <c r="FC32" s="369">
        <v>89464</v>
      </c>
      <c r="FD32" s="369">
        <v>82375</v>
      </c>
      <c r="FE32" s="369">
        <v>29109</v>
      </c>
      <c r="FF32" s="369">
        <v>41932</v>
      </c>
      <c r="FG32" s="369">
        <v>67477</v>
      </c>
      <c r="FH32" s="369">
        <v>85309</v>
      </c>
      <c r="FI32" s="369">
        <v>86810</v>
      </c>
      <c r="FJ32" s="369">
        <v>99749</v>
      </c>
      <c r="FK32" s="369">
        <v>99737</v>
      </c>
      <c r="FL32" s="369">
        <v>106246</v>
      </c>
      <c r="FM32" s="369">
        <v>117162</v>
      </c>
      <c r="FN32" s="369">
        <v>71250</v>
      </c>
      <c r="FO32" s="369">
        <v>81993</v>
      </c>
      <c r="FP32" s="369">
        <v>81652</v>
      </c>
      <c r="FQ32" s="369">
        <v>74005</v>
      </c>
      <c r="FR32" s="369">
        <v>74160</v>
      </c>
      <c r="FS32" s="369">
        <v>72799</v>
      </c>
      <c r="FT32" s="369">
        <v>71893</v>
      </c>
      <c r="FU32" s="369">
        <v>69725</v>
      </c>
      <c r="FV32" s="369">
        <v>63310</v>
      </c>
      <c r="FW32" s="369">
        <v>60496</v>
      </c>
      <c r="FX32" s="369">
        <v>61759</v>
      </c>
      <c r="FY32" s="369">
        <v>73138</v>
      </c>
      <c r="FZ32" s="369">
        <v>46248</v>
      </c>
      <c r="GA32" s="369">
        <v>51129</v>
      </c>
      <c r="GB32" s="369">
        <v>55877</v>
      </c>
      <c r="GC32" s="369">
        <v>52913</v>
      </c>
      <c r="GD32" s="369">
        <v>64701</v>
      </c>
      <c r="GE32" s="369">
        <v>59961</v>
      </c>
      <c r="GF32" s="369">
        <v>63085</v>
      </c>
      <c r="GG32" s="369">
        <v>67529</v>
      </c>
      <c r="GH32" s="369">
        <v>64334</v>
      </c>
      <c r="GI32" s="369">
        <v>60185</v>
      </c>
      <c r="GJ32" s="369">
        <v>62110</v>
      </c>
      <c r="GK32" s="369">
        <v>67336</v>
      </c>
      <c r="GL32" s="369">
        <v>51593</v>
      </c>
      <c r="GM32" s="369">
        <v>49642</v>
      </c>
      <c r="GN32" s="369">
        <v>70595</v>
      </c>
      <c r="GO32" s="369">
        <v>55592</v>
      </c>
      <c r="GP32" s="369">
        <v>68164</v>
      </c>
      <c r="GQ32" s="369">
        <v>79809</v>
      </c>
      <c r="GR32" s="369">
        <v>80454</v>
      </c>
      <c r="GS32" s="369">
        <v>78925</v>
      </c>
      <c r="GT32" s="369">
        <v>72516</v>
      </c>
      <c r="GU32" s="369">
        <v>76393</v>
      </c>
      <c r="GV32" s="369">
        <v>79213</v>
      </c>
      <c r="GW32" s="369">
        <v>88056</v>
      </c>
      <c r="GX32" s="369">
        <v>70055</v>
      </c>
      <c r="GY32" s="369">
        <v>67750</v>
      </c>
      <c r="HA32" s="610"/>
    </row>
    <row r="33" spans="1:209" s="24" customFormat="1" ht="14.5">
      <c r="A33" s="155" t="s">
        <v>356</v>
      </c>
      <c r="B33" s="368"/>
      <c r="C33" s="369"/>
      <c r="D33" s="369"/>
      <c r="E33" s="369"/>
      <c r="F33" s="369"/>
      <c r="G33" s="369"/>
      <c r="H33" s="369"/>
      <c r="I33" s="369"/>
      <c r="J33" s="369"/>
      <c r="K33" s="369"/>
      <c r="L33" s="369"/>
      <c r="M33" s="369"/>
      <c r="N33" s="369">
        <v>125332</v>
      </c>
      <c r="O33" s="369">
        <v>121754</v>
      </c>
      <c r="P33" s="369">
        <v>136854</v>
      </c>
      <c r="Q33" s="369">
        <v>156188</v>
      </c>
      <c r="R33" s="369">
        <v>152665</v>
      </c>
      <c r="S33" s="369">
        <v>159631</v>
      </c>
      <c r="T33" s="369">
        <v>160158</v>
      </c>
      <c r="U33" s="369">
        <v>147486</v>
      </c>
      <c r="V33" s="369">
        <v>158822</v>
      </c>
      <c r="W33" s="369">
        <v>92028</v>
      </c>
      <c r="X33" s="369">
        <v>74109</v>
      </c>
      <c r="Y33" s="369">
        <v>100522</v>
      </c>
      <c r="Z33" s="369">
        <v>67347</v>
      </c>
      <c r="AA33" s="369">
        <v>86783</v>
      </c>
      <c r="AB33" s="369">
        <v>109953</v>
      </c>
      <c r="AC33" s="369">
        <v>102372</v>
      </c>
      <c r="AD33" s="369">
        <v>91403</v>
      </c>
      <c r="AE33" s="369">
        <v>104590</v>
      </c>
      <c r="AF33" s="369">
        <v>107655</v>
      </c>
      <c r="AG33" s="369">
        <v>102870</v>
      </c>
      <c r="AH33" s="369">
        <v>107610</v>
      </c>
      <c r="AI33" s="369">
        <v>104975</v>
      </c>
      <c r="AJ33" s="369">
        <v>102637</v>
      </c>
      <c r="AK33" s="369">
        <v>116998</v>
      </c>
      <c r="AL33" s="369">
        <v>94656</v>
      </c>
      <c r="AM33" s="369">
        <v>103841</v>
      </c>
      <c r="AN33" s="369">
        <v>133830</v>
      </c>
      <c r="AO33" s="369">
        <v>115962</v>
      </c>
      <c r="AP33" s="369">
        <v>119490</v>
      </c>
      <c r="AQ33" s="369">
        <v>115669</v>
      </c>
      <c r="AR33" s="369">
        <v>118484</v>
      </c>
      <c r="AS33" s="369">
        <v>133324</v>
      </c>
      <c r="AT33" s="369">
        <v>133595</v>
      </c>
      <c r="AU33" s="369">
        <v>123076</v>
      </c>
      <c r="AV33" s="369">
        <v>132167</v>
      </c>
      <c r="AW33" s="369">
        <v>139629</v>
      </c>
      <c r="AX33" s="369">
        <v>101045</v>
      </c>
      <c r="AY33" s="369">
        <v>122748</v>
      </c>
      <c r="AZ33" s="369">
        <v>124896</v>
      </c>
      <c r="BA33" s="369">
        <v>116206</v>
      </c>
      <c r="BB33" s="369">
        <v>142532</v>
      </c>
      <c r="BC33" s="369">
        <v>128840</v>
      </c>
      <c r="BD33" s="369">
        <v>127102</v>
      </c>
      <c r="BE33" s="369">
        <v>152680</v>
      </c>
      <c r="BF33" s="369">
        <v>135214</v>
      </c>
      <c r="BG33" s="369">
        <v>111194</v>
      </c>
      <c r="BH33" s="369">
        <v>115109</v>
      </c>
      <c r="BI33" s="369">
        <v>127477</v>
      </c>
      <c r="BJ33" s="369">
        <v>97203</v>
      </c>
      <c r="BK33" s="369">
        <v>101082</v>
      </c>
      <c r="BL33" s="369">
        <v>118321</v>
      </c>
      <c r="BM33" s="369">
        <v>93979</v>
      </c>
      <c r="BN33" s="369">
        <v>101482</v>
      </c>
      <c r="BO33" s="369">
        <v>82560</v>
      </c>
      <c r="BP33" s="369">
        <v>93227</v>
      </c>
      <c r="BQ33" s="369">
        <v>93454</v>
      </c>
      <c r="BR33" s="369">
        <v>73292</v>
      </c>
      <c r="BS33" s="369">
        <v>96690</v>
      </c>
      <c r="BT33" s="369">
        <v>79357</v>
      </c>
      <c r="BU33" s="369">
        <v>82191</v>
      </c>
      <c r="BV33" s="369">
        <v>80935</v>
      </c>
      <c r="BW33" s="369">
        <v>73389</v>
      </c>
      <c r="BX33" s="369">
        <v>88106</v>
      </c>
      <c r="BY33" s="369">
        <v>93349</v>
      </c>
      <c r="BZ33" s="369">
        <v>92193</v>
      </c>
      <c r="CA33" s="369">
        <v>83701</v>
      </c>
      <c r="CB33" s="369">
        <v>90178</v>
      </c>
      <c r="CC33" s="369">
        <v>84899</v>
      </c>
      <c r="CD33" s="369">
        <v>79056</v>
      </c>
      <c r="CE33" s="369">
        <v>90774</v>
      </c>
      <c r="CF33" s="369">
        <v>80489</v>
      </c>
      <c r="CG33" s="369">
        <v>85413</v>
      </c>
      <c r="CH33" s="369">
        <v>86120</v>
      </c>
      <c r="CI33" s="369">
        <v>80560</v>
      </c>
      <c r="CJ33" s="369">
        <v>77255</v>
      </c>
      <c r="CK33" s="369">
        <v>78785</v>
      </c>
      <c r="CL33" s="369">
        <v>85003</v>
      </c>
      <c r="CM33" s="369">
        <v>64637</v>
      </c>
      <c r="CN33" s="369">
        <v>80485</v>
      </c>
      <c r="CO33" s="369">
        <v>74059</v>
      </c>
      <c r="CP33" s="369">
        <v>79835</v>
      </c>
      <c r="CQ33" s="369">
        <v>82336</v>
      </c>
      <c r="CR33" s="369">
        <v>70483</v>
      </c>
      <c r="CS33" s="369">
        <v>73457</v>
      </c>
      <c r="CT33" s="369">
        <v>71176</v>
      </c>
      <c r="CU33" s="369">
        <v>63121</v>
      </c>
      <c r="CV33" s="369">
        <v>86292</v>
      </c>
      <c r="CW33" s="369">
        <v>70739</v>
      </c>
      <c r="CX33" s="369">
        <v>71693</v>
      </c>
      <c r="CY33" s="369">
        <v>68389</v>
      </c>
      <c r="CZ33" s="369">
        <v>69583</v>
      </c>
      <c r="DA33" s="369">
        <v>66285</v>
      </c>
      <c r="DB33" s="369">
        <v>63387</v>
      </c>
      <c r="DC33" s="369">
        <v>60668</v>
      </c>
      <c r="DD33" s="369">
        <v>57313</v>
      </c>
      <c r="DE33" s="369">
        <v>63723</v>
      </c>
      <c r="DF33" s="369">
        <v>52167</v>
      </c>
      <c r="DG33" s="369">
        <v>51261</v>
      </c>
      <c r="DH33" s="369">
        <v>61444</v>
      </c>
      <c r="DI33" s="369">
        <v>53967</v>
      </c>
      <c r="DJ33" s="369">
        <v>53664</v>
      </c>
      <c r="DK33" s="369">
        <v>52208</v>
      </c>
      <c r="DL33" s="369">
        <v>48569</v>
      </c>
      <c r="DM33" s="369">
        <v>54342</v>
      </c>
      <c r="DN33" s="369">
        <v>46483</v>
      </c>
      <c r="DO33" s="369">
        <v>46039</v>
      </c>
      <c r="DP33" s="369">
        <v>44921</v>
      </c>
      <c r="DQ33" s="369">
        <v>49984</v>
      </c>
      <c r="DR33" s="369">
        <v>46881</v>
      </c>
      <c r="DS33" s="369">
        <v>43088</v>
      </c>
      <c r="DT33" s="369">
        <v>61532</v>
      </c>
      <c r="DU33" s="369">
        <v>43673</v>
      </c>
      <c r="DV33" s="369">
        <v>57232</v>
      </c>
      <c r="DW33" s="369">
        <v>49659</v>
      </c>
      <c r="DX33" s="369">
        <v>48779</v>
      </c>
      <c r="DY33" s="369">
        <v>52474</v>
      </c>
      <c r="DZ33" s="369">
        <v>47405</v>
      </c>
      <c r="EA33" s="369">
        <v>46879</v>
      </c>
      <c r="EB33" s="369">
        <v>44489</v>
      </c>
      <c r="EC33" s="369">
        <v>51642</v>
      </c>
      <c r="ED33" s="369">
        <v>51660</v>
      </c>
      <c r="EE33" s="369">
        <v>46116</v>
      </c>
      <c r="EF33" s="369">
        <v>58714</v>
      </c>
      <c r="EG33" s="369">
        <v>55636</v>
      </c>
      <c r="EH33" s="369">
        <v>54423</v>
      </c>
      <c r="EI33" s="369">
        <v>52842</v>
      </c>
      <c r="EJ33" s="369">
        <v>53398</v>
      </c>
      <c r="EK33" s="369">
        <v>61137</v>
      </c>
      <c r="EL33" s="369">
        <v>50692</v>
      </c>
      <c r="EM33" s="369">
        <v>59345</v>
      </c>
      <c r="EN33" s="369">
        <v>54407</v>
      </c>
      <c r="EO33" s="369">
        <v>55078</v>
      </c>
      <c r="EP33" s="369">
        <v>58811</v>
      </c>
      <c r="EQ33" s="369">
        <v>59454</v>
      </c>
      <c r="ER33" s="369">
        <v>59494</v>
      </c>
      <c r="ES33" s="369">
        <v>62663</v>
      </c>
      <c r="ET33" s="369">
        <v>67509</v>
      </c>
      <c r="EU33" s="369">
        <v>55831</v>
      </c>
      <c r="EV33" s="369">
        <v>59489</v>
      </c>
      <c r="EW33" s="369">
        <v>65031</v>
      </c>
      <c r="EX33" s="369">
        <v>60746</v>
      </c>
      <c r="EY33" s="369">
        <v>71449</v>
      </c>
      <c r="EZ33" s="369">
        <v>61130</v>
      </c>
      <c r="FA33" s="369">
        <v>64612</v>
      </c>
      <c r="FB33" s="369">
        <v>64882</v>
      </c>
      <c r="FC33" s="369">
        <v>59725</v>
      </c>
      <c r="FD33" s="369">
        <v>62667</v>
      </c>
      <c r="FE33" s="369">
        <v>37162</v>
      </c>
      <c r="FF33" s="369">
        <v>22792</v>
      </c>
      <c r="FG33" s="369">
        <v>37124</v>
      </c>
      <c r="FH33" s="369">
        <v>58998</v>
      </c>
      <c r="FI33" s="369">
        <v>63094</v>
      </c>
      <c r="FJ33" s="369">
        <v>62513</v>
      </c>
      <c r="FK33" s="369">
        <v>62031</v>
      </c>
      <c r="FL33" s="369">
        <v>60642</v>
      </c>
      <c r="FM33" s="369">
        <v>68752</v>
      </c>
      <c r="FN33" s="369">
        <v>41874</v>
      </c>
      <c r="FO33" s="369">
        <v>26922</v>
      </c>
      <c r="FP33" s="369">
        <v>61906</v>
      </c>
      <c r="FQ33" s="369">
        <v>69052</v>
      </c>
      <c r="FR33" s="369">
        <v>70986</v>
      </c>
      <c r="FS33" s="369">
        <v>67029</v>
      </c>
      <c r="FT33" s="369">
        <v>72532</v>
      </c>
      <c r="FU33" s="369">
        <v>64098</v>
      </c>
      <c r="FV33" s="369">
        <v>70702</v>
      </c>
      <c r="FW33" s="369">
        <v>64011</v>
      </c>
      <c r="FX33" s="369">
        <v>69736</v>
      </c>
      <c r="FY33" s="369">
        <v>71048</v>
      </c>
      <c r="FZ33" s="369">
        <v>47763</v>
      </c>
      <c r="GA33" s="369">
        <v>48532</v>
      </c>
      <c r="GB33" s="369">
        <v>77578</v>
      </c>
      <c r="GC33" s="369">
        <v>70561</v>
      </c>
      <c r="GD33" s="369">
        <v>83570</v>
      </c>
      <c r="GE33" s="369">
        <v>76654</v>
      </c>
      <c r="GF33" s="369">
        <v>58390</v>
      </c>
      <c r="GG33" s="369">
        <v>80153</v>
      </c>
      <c r="GH33" s="369">
        <v>80166</v>
      </c>
      <c r="GI33" s="369">
        <v>80836</v>
      </c>
      <c r="GJ33" s="369">
        <v>80436</v>
      </c>
      <c r="GK33" s="369">
        <v>81295</v>
      </c>
      <c r="GL33" s="369">
        <v>62941</v>
      </c>
      <c r="GM33" s="369">
        <v>70769</v>
      </c>
      <c r="GN33" s="369">
        <v>98494</v>
      </c>
      <c r="GO33" s="369">
        <v>79443</v>
      </c>
      <c r="GP33" s="369">
        <v>99336</v>
      </c>
      <c r="GQ33" s="369">
        <v>88610</v>
      </c>
      <c r="GR33" s="369">
        <v>75195</v>
      </c>
      <c r="GS33" s="369">
        <v>104208</v>
      </c>
      <c r="GT33" s="369">
        <v>91815</v>
      </c>
      <c r="GU33" s="369">
        <v>96556</v>
      </c>
      <c r="GV33" s="369">
        <v>89630</v>
      </c>
      <c r="GW33" s="369">
        <v>94160</v>
      </c>
      <c r="GX33" s="369">
        <v>94136</v>
      </c>
      <c r="GY33" s="369">
        <v>101189</v>
      </c>
      <c r="HA33" s="610"/>
    </row>
    <row r="34" spans="1:209" s="24" customFormat="1" ht="14.5">
      <c r="A34" s="155" t="s">
        <v>363</v>
      </c>
      <c r="B34" s="368"/>
      <c r="C34" s="369"/>
      <c r="D34" s="369"/>
      <c r="E34" s="369"/>
      <c r="F34" s="369"/>
      <c r="G34" s="369"/>
      <c r="H34" s="369"/>
      <c r="I34" s="369"/>
      <c r="J34" s="369"/>
      <c r="K34" s="369"/>
      <c r="L34" s="369"/>
      <c r="M34" s="369"/>
      <c r="N34" s="369">
        <v>24330</v>
      </c>
      <c r="O34" s="369">
        <v>24193</v>
      </c>
      <c r="P34" s="369">
        <v>29462</v>
      </c>
      <c r="Q34" s="369">
        <v>31208</v>
      </c>
      <c r="R34" s="369">
        <v>28895</v>
      </c>
      <c r="S34" s="369">
        <v>32128</v>
      </c>
      <c r="T34" s="369">
        <v>34595</v>
      </c>
      <c r="U34" s="369">
        <v>31906</v>
      </c>
      <c r="V34" s="369">
        <v>32707</v>
      </c>
      <c r="W34" s="369">
        <v>26827</v>
      </c>
      <c r="X34" s="369">
        <v>21057</v>
      </c>
      <c r="Y34" s="369">
        <v>19657</v>
      </c>
      <c r="Z34" s="369">
        <v>14546</v>
      </c>
      <c r="AA34" s="369">
        <v>20968</v>
      </c>
      <c r="AB34" s="369">
        <v>28532</v>
      </c>
      <c r="AC34" s="369">
        <v>24751</v>
      </c>
      <c r="AD34" s="369">
        <v>23390</v>
      </c>
      <c r="AE34" s="369">
        <v>29414</v>
      </c>
      <c r="AF34" s="369">
        <v>28700</v>
      </c>
      <c r="AG34" s="369">
        <v>28042</v>
      </c>
      <c r="AH34" s="369">
        <v>32148</v>
      </c>
      <c r="AI34" s="369">
        <v>34840</v>
      </c>
      <c r="AJ34" s="369">
        <v>33199</v>
      </c>
      <c r="AK34" s="369">
        <v>38812</v>
      </c>
      <c r="AL34" s="369">
        <v>29557</v>
      </c>
      <c r="AM34" s="369">
        <v>27524</v>
      </c>
      <c r="AN34" s="369">
        <v>43331</v>
      </c>
      <c r="AO34" s="369">
        <v>38472</v>
      </c>
      <c r="AP34" s="369">
        <v>40516</v>
      </c>
      <c r="AQ34" s="369">
        <v>40887</v>
      </c>
      <c r="AR34" s="369">
        <v>42333</v>
      </c>
      <c r="AS34" s="369">
        <v>41662</v>
      </c>
      <c r="AT34" s="369">
        <v>41385</v>
      </c>
      <c r="AU34" s="369">
        <v>42765</v>
      </c>
      <c r="AV34" s="369">
        <v>44042</v>
      </c>
      <c r="AW34" s="369">
        <v>50358</v>
      </c>
      <c r="AX34" s="369">
        <v>15018</v>
      </c>
      <c r="AY34" s="369">
        <v>16185</v>
      </c>
      <c r="AZ34" s="369">
        <v>20467</v>
      </c>
      <c r="BA34" s="369">
        <v>17794</v>
      </c>
      <c r="BB34" s="369">
        <v>19118</v>
      </c>
      <c r="BC34" s="369">
        <v>18867</v>
      </c>
      <c r="BD34" s="369">
        <v>19584</v>
      </c>
      <c r="BE34" s="369">
        <v>20537</v>
      </c>
      <c r="BF34" s="369">
        <v>18572</v>
      </c>
      <c r="BG34" s="369">
        <v>17709</v>
      </c>
      <c r="BH34" s="369">
        <v>15113</v>
      </c>
      <c r="BI34" s="369">
        <v>20234</v>
      </c>
      <c r="BJ34" s="369">
        <v>15844</v>
      </c>
      <c r="BK34" s="369">
        <v>13577</v>
      </c>
      <c r="BL34" s="369">
        <v>16319</v>
      </c>
      <c r="BM34" s="369">
        <v>12659</v>
      </c>
      <c r="BN34" s="369">
        <v>13152</v>
      </c>
      <c r="BO34" s="369">
        <v>13323</v>
      </c>
      <c r="BP34" s="369">
        <v>13608</v>
      </c>
      <c r="BQ34" s="369">
        <v>15441</v>
      </c>
      <c r="BR34" s="369">
        <v>9862</v>
      </c>
      <c r="BS34" s="369">
        <v>19600</v>
      </c>
      <c r="BT34" s="369">
        <v>18549</v>
      </c>
      <c r="BU34" s="369">
        <v>19498</v>
      </c>
      <c r="BV34" s="369">
        <v>16283</v>
      </c>
      <c r="BW34" s="369">
        <v>14916</v>
      </c>
      <c r="BX34" s="369">
        <v>17923</v>
      </c>
      <c r="BY34" s="369">
        <v>18406</v>
      </c>
      <c r="BZ34" s="369">
        <v>17825</v>
      </c>
      <c r="CA34" s="369">
        <v>18534</v>
      </c>
      <c r="CB34" s="369">
        <v>20959</v>
      </c>
      <c r="CC34" s="369">
        <v>17810</v>
      </c>
      <c r="CD34" s="369">
        <v>17213</v>
      </c>
      <c r="CE34" s="369">
        <v>19002</v>
      </c>
      <c r="CF34" s="369">
        <v>17193</v>
      </c>
      <c r="CG34" s="369">
        <v>24081</v>
      </c>
      <c r="CH34" s="369">
        <v>9879</v>
      </c>
      <c r="CI34" s="369">
        <v>12157</v>
      </c>
      <c r="CJ34" s="369">
        <v>10331</v>
      </c>
      <c r="CK34" s="369">
        <v>14534</v>
      </c>
      <c r="CL34" s="369">
        <v>15816</v>
      </c>
      <c r="CM34" s="369">
        <v>14201</v>
      </c>
      <c r="CN34" s="369">
        <v>14239</v>
      </c>
      <c r="CO34" s="369">
        <v>13566</v>
      </c>
      <c r="CP34" s="369">
        <v>14833</v>
      </c>
      <c r="CQ34" s="369">
        <v>16705</v>
      </c>
      <c r="CR34" s="369">
        <v>23125</v>
      </c>
      <c r="CS34" s="369">
        <v>12602</v>
      </c>
      <c r="CT34" s="369">
        <v>5385</v>
      </c>
      <c r="CU34" s="369">
        <v>3989</v>
      </c>
      <c r="CV34" s="369">
        <v>6707</v>
      </c>
      <c r="CW34" s="369">
        <v>6372</v>
      </c>
      <c r="CX34" s="369">
        <v>7511</v>
      </c>
      <c r="CY34" s="369">
        <v>7747</v>
      </c>
      <c r="CZ34" s="369">
        <v>7507</v>
      </c>
      <c r="DA34" s="369">
        <v>6923</v>
      </c>
      <c r="DB34" s="369">
        <v>6902</v>
      </c>
      <c r="DC34" s="369">
        <v>7411</v>
      </c>
      <c r="DD34" s="369">
        <v>4457</v>
      </c>
      <c r="DE34" s="369">
        <v>7954</v>
      </c>
      <c r="DF34" s="369">
        <v>4663</v>
      </c>
      <c r="DG34" s="369">
        <v>4216</v>
      </c>
      <c r="DH34" s="369">
        <v>5889</v>
      </c>
      <c r="DI34" s="369">
        <v>4526</v>
      </c>
      <c r="DJ34" s="369">
        <v>5037</v>
      </c>
      <c r="DK34" s="369">
        <v>5296</v>
      </c>
      <c r="DL34" s="369">
        <v>4822</v>
      </c>
      <c r="DM34" s="369">
        <v>4949</v>
      </c>
      <c r="DN34" s="369">
        <v>4607</v>
      </c>
      <c r="DO34" s="369">
        <v>4004</v>
      </c>
      <c r="DP34" s="369">
        <v>4007</v>
      </c>
      <c r="DQ34" s="369">
        <v>4770</v>
      </c>
      <c r="DR34" s="369">
        <v>2984</v>
      </c>
      <c r="DS34" s="369">
        <v>3479</v>
      </c>
      <c r="DT34" s="369">
        <v>5009</v>
      </c>
      <c r="DU34" s="369">
        <v>4591</v>
      </c>
      <c r="DV34" s="369">
        <v>5157</v>
      </c>
      <c r="DW34" s="369">
        <v>5576</v>
      </c>
      <c r="DX34" s="369">
        <v>5582</v>
      </c>
      <c r="DY34" s="369">
        <v>5677</v>
      </c>
      <c r="DZ34" s="369">
        <v>5404</v>
      </c>
      <c r="EA34" s="369">
        <v>6459</v>
      </c>
      <c r="EB34" s="369">
        <v>6610</v>
      </c>
      <c r="EC34" s="369">
        <v>7325</v>
      </c>
      <c r="ED34" s="369">
        <v>4779</v>
      </c>
      <c r="EE34" s="369">
        <v>6195</v>
      </c>
      <c r="EF34" s="369">
        <v>7973</v>
      </c>
      <c r="EG34" s="369">
        <v>8161</v>
      </c>
      <c r="EH34" s="369">
        <v>7599</v>
      </c>
      <c r="EI34" s="369">
        <v>7533</v>
      </c>
      <c r="EJ34" s="369">
        <v>8688</v>
      </c>
      <c r="EK34" s="369">
        <v>10486</v>
      </c>
      <c r="EL34" s="369">
        <v>8497</v>
      </c>
      <c r="EM34" s="369">
        <v>9773</v>
      </c>
      <c r="EN34" s="369">
        <v>9999</v>
      </c>
      <c r="EO34" s="369">
        <v>10234</v>
      </c>
      <c r="EP34" s="369">
        <v>7136</v>
      </c>
      <c r="EQ34" s="369">
        <v>8828</v>
      </c>
      <c r="ER34" s="369">
        <v>10118</v>
      </c>
      <c r="ES34" s="369">
        <v>11026</v>
      </c>
      <c r="ET34" s="369">
        <v>11707</v>
      </c>
      <c r="EU34" s="369">
        <v>10599</v>
      </c>
      <c r="EV34" s="369">
        <v>11852</v>
      </c>
      <c r="EW34" s="369">
        <v>12043</v>
      </c>
      <c r="EX34" s="369">
        <v>12173</v>
      </c>
      <c r="EY34" s="369">
        <v>13221</v>
      </c>
      <c r="EZ34" s="369">
        <v>12238</v>
      </c>
      <c r="FA34" s="369">
        <v>12029</v>
      </c>
      <c r="FB34" s="369">
        <v>8377</v>
      </c>
      <c r="FC34" s="369">
        <v>9176</v>
      </c>
      <c r="FD34" s="369">
        <v>11196</v>
      </c>
      <c r="FE34" s="369">
        <v>5481</v>
      </c>
      <c r="FF34" s="369">
        <v>7605</v>
      </c>
      <c r="FG34" s="369">
        <v>11414</v>
      </c>
      <c r="FH34" s="369">
        <v>12062</v>
      </c>
      <c r="FI34" s="369">
        <v>10462</v>
      </c>
      <c r="FJ34" s="369">
        <v>10900</v>
      </c>
      <c r="FK34" s="369">
        <v>11078</v>
      </c>
      <c r="FL34" s="369">
        <v>12201</v>
      </c>
      <c r="FM34" s="369">
        <v>13936</v>
      </c>
      <c r="FN34" s="369">
        <v>8134</v>
      </c>
      <c r="FO34" s="369">
        <v>10524</v>
      </c>
      <c r="FP34" s="369">
        <v>15133</v>
      </c>
      <c r="FQ34" s="369">
        <v>12777</v>
      </c>
      <c r="FR34" s="369">
        <v>14176</v>
      </c>
      <c r="FS34" s="369">
        <v>15007</v>
      </c>
      <c r="FT34" s="369">
        <v>14824</v>
      </c>
      <c r="FU34" s="369">
        <v>16227</v>
      </c>
      <c r="FV34" s="369">
        <v>14219</v>
      </c>
      <c r="FW34" s="369">
        <v>13334</v>
      </c>
      <c r="FX34" s="369">
        <v>12149</v>
      </c>
      <c r="FY34" s="369">
        <v>14130</v>
      </c>
      <c r="FZ34" s="369">
        <v>7337</v>
      </c>
      <c r="GA34" s="369">
        <v>9467</v>
      </c>
      <c r="GB34" s="369">
        <v>10966</v>
      </c>
      <c r="GC34" s="369">
        <v>9941</v>
      </c>
      <c r="GD34" s="369">
        <v>11229</v>
      </c>
      <c r="GE34" s="369">
        <v>11356</v>
      </c>
      <c r="GF34" s="369">
        <v>11906</v>
      </c>
      <c r="GG34" s="369">
        <v>13895</v>
      </c>
      <c r="GH34" s="369">
        <v>13399</v>
      </c>
      <c r="GI34" s="369">
        <v>12230</v>
      </c>
      <c r="GJ34" s="369">
        <v>11919</v>
      </c>
      <c r="GK34" s="369">
        <v>15926</v>
      </c>
      <c r="GL34" s="369">
        <v>10267</v>
      </c>
      <c r="GM34" s="369">
        <v>8229</v>
      </c>
      <c r="GN34" s="369">
        <v>10644</v>
      </c>
      <c r="GO34" s="369">
        <v>8892</v>
      </c>
      <c r="GP34" s="369">
        <v>9453</v>
      </c>
      <c r="GQ34" s="369">
        <v>9645</v>
      </c>
      <c r="GR34" s="369">
        <v>10730</v>
      </c>
      <c r="GS34" s="369">
        <v>12664</v>
      </c>
      <c r="GT34" s="369">
        <v>12049</v>
      </c>
      <c r="GU34" s="369">
        <v>14084</v>
      </c>
      <c r="GV34" s="369">
        <v>12712</v>
      </c>
      <c r="GW34" s="369">
        <v>13273</v>
      </c>
      <c r="GX34" s="369">
        <v>8958</v>
      </c>
      <c r="GY34" s="369">
        <v>11072</v>
      </c>
      <c r="HA34" s="610"/>
    </row>
    <row r="35" spans="1:209" s="24" customFormat="1" ht="14.5">
      <c r="A35" s="155" t="s">
        <v>364</v>
      </c>
      <c r="B35" s="368"/>
      <c r="C35" s="369"/>
      <c r="D35" s="369"/>
      <c r="E35" s="369"/>
      <c r="F35" s="369"/>
      <c r="G35" s="369"/>
      <c r="H35" s="369"/>
      <c r="I35" s="369"/>
      <c r="J35" s="369"/>
      <c r="K35" s="369"/>
      <c r="L35" s="369"/>
      <c r="M35" s="369"/>
      <c r="N35" s="369">
        <v>1378</v>
      </c>
      <c r="O35" s="369">
        <v>12357</v>
      </c>
      <c r="P35" s="369">
        <v>1823</v>
      </c>
      <c r="Q35" s="369">
        <v>2065</v>
      </c>
      <c r="R35" s="369">
        <v>1847</v>
      </c>
      <c r="S35" s="369">
        <v>2156</v>
      </c>
      <c r="T35" s="369">
        <v>18422</v>
      </c>
      <c r="U35" s="369">
        <v>2038</v>
      </c>
      <c r="V35" s="369">
        <v>1845</v>
      </c>
      <c r="W35" s="369">
        <v>25039</v>
      </c>
      <c r="X35" s="369">
        <v>1083</v>
      </c>
      <c r="Y35" s="369">
        <v>1158</v>
      </c>
      <c r="Z35" s="369">
        <v>51951</v>
      </c>
      <c r="AA35" s="369">
        <v>1455</v>
      </c>
      <c r="AB35" s="369">
        <v>1333</v>
      </c>
      <c r="AC35" s="369">
        <v>1282</v>
      </c>
      <c r="AD35" s="369">
        <v>19488</v>
      </c>
      <c r="AE35" s="369">
        <v>1162</v>
      </c>
      <c r="AF35" s="369">
        <v>1215</v>
      </c>
      <c r="AG35" s="369">
        <v>1488</v>
      </c>
      <c r="AH35" s="369">
        <v>1658</v>
      </c>
      <c r="AI35" s="369">
        <v>3042</v>
      </c>
      <c r="AJ35" s="369">
        <v>1569</v>
      </c>
      <c r="AK35" s="369">
        <v>1683</v>
      </c>
      <c r="AL35" s="369">
        <v>1125</v>
      </c>
      <c r="AM35" s="369">
        <v>1080</v>
      </c>
      <c r="AN35" s="369">
        <v>2248</v>
      </c>
      <c r="AO35" s="369">
        <v>1418</v>
      </c>
      <c r="AP35" s="369">
        <v>2401</v>
      </c>
      <c r="AQ35" s="369">
        <v>1470</v>
      </c>
      <c r="AR35" s="369">
        <v>2031</v>
      </c>
      <c r="AS35" s="369">
        <v>1571</v>
      </c>
      <c r="AT35" s="369">
        <v>1605</v>
      </c>
      <c r="AU35" s="369">
        <v>1678</v>
      </c>
      <c r="AV35" s="369">
        <v>1974</v>
      </c>
      <c r="AW35" s="369">
        <v>1489</v>
      </c>
      <c r="AX35" s="369">
        <v>1024</v>
      </c>
      <c r="AY35" s="369">
        <v>1566</v>
      </c>
      <c r="AZ35" s="369">
        <v>1803</v>
      </c>
      <c r="BA35" s="369">
        <v>1771</v>
      </c>
      <c r="BB35" s="369">
        <v>2166</v>
      </c>
      <c r="BC35" s="369">
        <v>2090</v>
      </c>
      <c r="BD35" s="369">
        <v>2479</v>
      </c>
      <c r="BE35" s="369">
        <v>2545</v>
      </c>
      <c r="BF35" s="369">
        <v>1657</v>
      </c>
      <c r="BG35" s="369">
        <v>2188</v>
      </c>
      <c r="BH35" s="369">
        <v>1377</v>
      </c>
      <c r="BI35" s="369">
        <v>2103</v>
      </c>
      <c r="BJ35" s="369">
        <v>1845</v>
      </c>
      <c r="BK35" s="369">
        <v>1537</v>
      </c>
      <c r="BL35" s="369">
        <v>2142</v>
      </c>
      <c r="BM35" s="369">
        <v>1151</v>
      </c>
      <c r="BN35" s="369">
        <v>1205</v>
      </c>
      <c r="BO35" s="369">
        <v>1060</v>
      </c>
      <c r="BP35" s="369">
        <v>864</v>
      </c>
      <c r="BQ35" s="369">
        <v>1158</v>
      </c>
      <c r="BR35" s="369">
        <v>679</v>
      </c>
      <c r="BS35" s="369">
        <v>1120</v>
      </c>
      <c r="BT35" s="369">
        <v>1137</v>
      </c>
      <c r="BU35" s="369">
        <v>1283</v>
      </c>
      <c r="BV35" s="369">
        <v>1410</v>
      </c>
      <c r="BW35" s="369">
        <v>1175</v>
      </c>
      <c r="BX35" s="369">
        <v>1132</v>
      </c>
      <c r="BY35" s="369">
        <v>1026</v>
      </c>
      <c r="BZ35" s="369">
        <v>822</v>
      </c>
      <c r="CA35" s="369">
        <v>1063</v>
      </c>
      <c r="CB35" s="369">
        <v>1033</v>
      </c>
      <c r="CC35" s="369">
        <v>1340</v>
      </c>
      <c r="CD35" s="369">
        <v>1216</v>
      </c>
      <c r="CE35" s="369">
        <v>1194</v>
      </c>
      <c r="CF35" s="369">
        <v>1505</v>
      </c>
      <c r="CG35" s="369">
        <v>1664</v>
      </c>
      <c r="CH35" s="369">
        <v>275</v>
      </c>
      <c r="CI35" s="369">
        <v>1286</v>
      </c>
      <c r="CJ35" s="369">
        <v>819</v>
      </c>
      <c r="CK35" s="369">
        <v>873</v>
      </c>
      <c r="CL35" s="369">
        <v>1065</v>
      </c>
      <c r="CM35" s="369">
        <v>783</v>
      </c>
      <c r="CN35" s="369">
        <v>827</v>
      </c>
      <c r="CO35" s="369">
        <v>1333</v>
      </c>
      <c r="CP35" s="369">
        <v>1093</v>
      </c>
      <c r="CQ35" s="369">
        <v>1607</v>
      </c>
      <c r="CR35" s="369">
        <v>2333</v>
      </c>
      <c r="CS35" s="369">
        <v>1167</v>
      </c>
      <c r="CT35" s="369">
        <v>360</v>
      </c>
      <c r="CU35" s="369">
        <v>271</v>
      </c>
      <c r="CV35" s="369">
        <v>246</v>
      </c>
      <c r="CW35" s="369">
        <v>289</v>
      </c>
      <c r="CX35" s="369">
        <v>600</v>
      </c>
      <c r="CY35" s="369">
        <v>557</v>
      </c>
      <c r="CZ35" s="369">
        <v>464</v>
      </c>
      <c r="DA35" s="369">
        <v>348</v>
      </c>
      <c r="DB35" s="369">
        <v>308</v>
      </c>
      <c r="DC35" s="369">
        <v>701</v>
      </c>
      <c r="DD35" s="369">
        <v>363</v>
      </c>
      <c r="DE35" s="369">
        <v>541</v>
      </c>
      <c r="DF35" s="369">
        <v>610</v>
      </c>
      <c r="DG35" s="369">
        <v>288</v>
      </c>
      <c r="DH35" s="369">
        <v>600</v>
      </c>
      <c r="DI35" s="369">
        <v>430</v>
      </c>
      <c r="DJ35" s="369">
        <v>575</v>
      </c>
      <c r="DK35" s="369">
        <v>570</v>
      </c>
      <c r="DL35" s="369">
        <v>554</v>
      </c>
      <c r="DM35" s="369">
        <v>354</v>
      </c>
      <c r="DN35" s="369">
        <v>309</v>
      </c>
      <c r="DO35" s="369">
        <v>231</v>
      </c>
      <c r="DP35" s="369">
        <v>298</v>
      </c>
      <c r="DQ35" s="369">
        <v>224</v>
      </c>
      <c r="DR35" s="369">
        <v>174</v>
      </c>
      <c r="DS35" s="369">
        <v>337</v>
      </c>
      <c r="DT35" s="369">
        <v>402</v>
      </c>
      <c r="DU35" s="369">
        <v>561</v>
      </c>
      <c r="DV35" s="369">
        <v>701</v>
      </c>
      <c r="DW35" s="369">
        <v>495</v>
      </c>
      <c r="DX35" s="369">
        <v>485</v>
      </c>
      <c r="DY35" s="369">
        <v>588</v>
      </c>
      <c r="DZ35" s="369">
        <v>386</v>
      </c>
      <c r="EA35" s="369">
        <v>642</v>
      </c>
      <c r="EB35" s="369">
        <v>279</v>
      </c>
      <c r="EC35" s="369">
        <v>568</v>
      </c>
      <c r="ED35" s="369">
        <v>575</v>
      </c>
      <c r="EE35" s="369">
        <v>430</v>
      </c>
      <c r="EF35" s="369">
        <v>645</v>
      </c>
      <c r="EG35" s="369">
        <v>990</v>
      </c>
      <c r="EH35" s="369">
        <v>794</v>
      </c>
      <c r="EI35" s="369">
        <v>880</v>
      </c>
      <c r="EJ35" s="369">
        <v>602</v>
      </c>
      <c r="EK35" s="369">
        <v>647</v>
      </c>
      <c r="EL35" s="369">
        <v>572</v>
      </c>
      <c r="EM35" s="369">
        <v>788</v>
      </c>
      <c r="EN35" s="369">
        <v>638</v>
      </c>
      <c r="EO35" s="369">
        <v>451</v>
      </c>
      <c r="EP35" s="369">
        <v>591</v>
      </c>
      <c r="EQ35" s="369">
        <v>565</v>
      </c>
      <c r="ER35" s="369">
        <v>788</v>
      </c>
      <c r="ES35" s="369">
        <v>793</v>
      </c>
      <c r="ET35" s="369">
        <v>739</v>
      </c>
      <c r="EU35" s="369">
        <v>741</v>
      </c>
      <c r="EV35" s="369">
        <v>937</v>
      </c>
      <c r="EW35" s="369">
        <v>855</v>
      </c>
      <c r="EX35" s="369">
        <v>1036</v>
      </c>
      <c r="EY35" s="369">
        <v>1047</v>
      </c>
      <c r="EZ35" s="369">
        <v>1046</v>
      </c>
      <c r="FA35" s="369">
        <v>1000</v>
      </c>
      <c r="FB35" s="369">
        <v>414</v>
      </c>
      <c r="FC35" s="369">
        <v>492</v>
      </c>
      <c r="FD35" s="369">
        <v>880</v>
      </c>
      <c r="FE35" s="369">
        <v>320</v>
      </c>
      <c r="FF35" s="369">
        <v>193</v>
      </c>
      <c r="FG35" s="369">
        <v>299</v>
      </c>
      <c r="FH35" s="369">
        <v>625</v>
      </c>
      <c r="FI35" s="369">
        <v>371</v>
      </c>
      <c r="FJ35" s="369">
        <v>595</v>
      </c>
      <c r="FK35" s="369">
        <v>355</v>
      </c>
      <c r="FL35" s="369">
        <v>417</v>
      </c>
      <c r="FM35" s="369">
        <v>623</v>
      </c>
      <c r="FN35" s="369">
        <v>216</v>
      </c>
      <c r="FO35" s="369">
        <v>341</v>
      </c>
      <c r="FP35" s="369">
        <v>800</v>
      </c>
      <c r="FQ35" s="369">
        <v>514</v>
      </c>
      <c r="FR35" s="369">
        <v>509</v>
      </c>
      <c r="FS35" s="369">
        <v>541</v>
      </c>
      <c r="FT35" s="369">
        <v>575</v>
      </c>
      <c r="FU35" s="369">
        <v>447</v>
      </c>
      <c r="FV35" s="369">
        <v>471</v>
      </c>
      <c r="FW35" s="369">
        <v>391</v>
      </c>
      <c r="FX35" s="369">
        <v>350</v>
      </c>
      <c r="FY35" s="369">
        <v>355</v>
      </c>
      <c r="FZ35" s="369">
        <v>267</v>
      </c>
      <c r="GA35" s="369">
        <v>518</v>
      </c>
      <c r="GB35" s="369">
        <v>474</v>
      </c>
      <c r="GC35" s="369">
        <v>492</v>
      </c>
      <c r="GD35" s="369">
        <v>484</v>
      </c>
      <c r="GE35" s="369">
        <v>268</v>
      </c>
      <c r="GF35" s="369">
        <v>627</v>
      </c>
      <c r="GG35" s="369">
        <v>543</v>
      </c>
      <c r="GH35" s="369">
        <v>744</v>
      </c>
      <c r="GI35" s="369">
        <v>727</v>
      </c>
      <c r="GJ35" s="369">
        <v>721</v>
      </c>
      <c r="GK35" s="369">
        <v>1180</v>
      </c>
      <c r="GL35" s="369">
        <v>786</v>
      </c>
      <c r="GM35" s="369">
        <v>422</v>
      </c>
      <c r="GN35" s="369">
        <v>734</v>
      </c>
      <c r="GO35" s="369">
        <v>490</v>
      </c>
      <c r="GP35" s="369">
        <v>633</v>
      </c>
      <c r="GQ35" s="369">
        <v>525</v>
      </c>
      <c r="GR35" s="369">
        <v>811</v>
      </c>
      <c r="GS35" s="369">
        <v>818</v>
      </c>
      <c r="GT35" s="369">
        <v>896</v>
      </c>
      <c r="GU35" s="369">
        <v>1019</v>
      </c>
      <c r="GV35" s="369">
        <v>785</v>
      </c>
      <c r="GW35" s="369">
        <v>629</v>
      </c>
      <c r="GX35" s="369">
        <v>645</v>
      </c>
      <c r="GY35" s="369">
        <v>937</v>
      </c>
      <c r="HA35" s="610"/>
    </row>
    <row r="36" spans="1:209" s="24" customFormat="1" ht="14.5">
      <c r="A36" s="146" t="s">
        <v>357</v>
      </c>
      <c r="B36" s="364"/>
      <c r="C36" s="365"/>
      <c r="D36" s="365"/>
      <c r="E36" s="365"/>
      <c r="F36" s="365"/>
      <c r="G36" s="365"/>
      <c r="H36" s="365"/>
      <c r="I36" s="365"/>
      <c r="J36" s="365"/>
      <c r="K36" s="365"/>
      <c r="L36" s="365"/>
      <c r="M36" s="365"/>
      <c r="N36" s="365">
        <v>443087</v>
      </c>
      <c r="O36" s="365">
        <v>366199</v>
      </c>
      <c r="P36" s="365">
        <v>396076</v>
      </c>
      <c r="Q36" s="365">
        <v>419703</v>
      </c>
      <c r="R36" s="365">
        <v>391246</v>
      </c>
      <c r="S36" s="365">
        <v>403939</v>
      </c>
      <c r="T36" s="365">
        <v>434376</v>
      </c>
      <c r="U36" s="365">
        <v>388154</v>
      </c>
      <c r="V36" s="365">
        <v>418852</v>
      </c>
      <c r="W36" s="365">
        <v>295257</v>
      </c>
      <c r="X36" s="365">
        <v>226961</v>
      </c>
      <c r="Y36" s="365">
        <v>277555</v>
      </c>
      <c r="Z36" s="365">
        <v>263595</v>
      </c>
      <c r="AA36" s="365">
        <v>241364</v>
      </c>
      <c r="AB36" s="365">
        <v>297169</v>
      </c>
      <c r="AC36" s="365">
        <v>268879</v>
      </c>
      <c r="AD36" s="365">
        <v>272023</v>
      </c>
      <c r="AE36" s="365">
        <v>288488</v>
      </c>
      <c r="AF36" s="365">
        <v>311871</v>
      </c>
      <c r="AG36" s="365">
        <v>295307</v>
      </c>
      <c r="AH36" s="365">
        <v>318163</v>
      </c>
      <c r="AI36" s="365">
        <v>336668</v>
      </c>
      <c r="AJ36" s="365">
        <v>300865</v>
      </c>
      <c r="AK36" s="365">
        <v>346326</v>
      </c>
      <c r="AL36" s="365">
        <v>282470</v>
      </c>
      <c r="AM36" s="365">
        <v>261797</v>
      </c>
      <c r="AN36" s="365">
        <v>328936</v>
      </c>
      <c r="AO36" s="365">
        <v>316750</v>
      </c>
      <c r="AP36" s="365">
        <v>308241</v>
      </c>
      <c r="AQ36" s="365">
        <v>301903</v>
      </c>
      <c r="AR36" s="365">
        <v>322772</v>
      </c>
      <c r="AS36" s="365">
        <v>354595</v>
      </c>
      <c r="AT36" s="365">
        <v>345131</v>
      </c>
      <c r="AU36" s="365">
        <v>347156</v>
      </c>
      <c r="AV36" s="365">
        <v>366482</v>
      </c>
      <c r="AW36" s="365">
        <v>384083</v>
      </c>
      <c r="AX36" s="365">
        <v>294064</v>
      </c>
      <c r="AY36" s="365">
        <v>307386</v>
      </c>
      <c r="AZ36" s="365">
        <v>305085</v>
      </c>
      <c r="BA36" s="365">
        <v>290843</v>
      </c>
      <c r="BB36" s="365">
        <v>328254</v>
      </c>
      <c r="BC36" s="365">
        <v>320594</v>
      </c>
      <c r="BD36" s="365">
        <v>321904</v>
      </c>
      <c r="BE36" s="365">
        <v>357026</v>
      </c>
      <c r="BF36" s="365">
        <v>326952</v>
      </c>
      <c r="BG36" s="365">
        <v>302748</v>
      </c>
      <c r="BH36" s="365">
        <v>320869</v>
      </c>
      <c r="BI36" s="365">
        <v>339182</v>
      </c>
      <c r="BJ36" s="365">
        <v>291205</v>
      </c>
      <c r="BK36" s="365">
        <v>258733</v>
      </c>
      <c r="BL36" s="365">
        <v>298345</v>
      </c>
      <c r="BM36" s="365">
        <v>253780</v>
      </c>
      <c r="BN36" s="365">
        <v>279903</v>
      </c>
      <c r="BO36" s="365">
        <v>265855</v>
      </c>
      <c r="BP36" s="365">
        <v>293912</v>
      </c>
      <c r="BQ36" s="365">
        <v>317157</v>
      </c>
      <c r="BR36" s="365">
        <v>248610</v>
      </c>
      <c r="BS36" s="365">
        <v>288787</v>
      </c>
      <c r="BT36" s="365">
        <v>279241</v>
      </c>
      <c r="BU36" s="365">
        <v>283446</v>
      </c>
      <c r="BV36" s="365">
        <v>293303</v>
      </c>
      <c r="BW36" s="365">
        <v>233902</v>
      </c>
      <c r="BX36" s="365">
        <v>256032</v>
      </c>
      <c r="BY36" s="365">
        <v>294902</v>
      </c>
      <c r="BZ36" s="365">
        <v>263041</v>
      </c>
      <c r="CA36" s="365">
        <v>246296</v>
      </c>
      <c r="CB36" s="365">
        <v>276645</v>
      </c>
      <c r="CC36" s="365">
        <v>281624</v>
      </c>
      <c r="CD36" s="365">
        <v>254079</v>
      </c>
      <c r="CE36" s="365">
        <v>283985</v>
      </c>
      <c r="CF36" s="365">
        <v>270046</v>
      </c>
      <c r="CG36" s="365">
        <v>287038</v>
      </c>
      <c r="CH36" s="365">
        <v>286212</v>
      </c>
      <c r="CI36" s="365">
        <v>260790</v>
      </c>
      <c r="CJ36" s="365">
        <v>233637</v>
      </c>
      <c r="CK36" s="365">
        <v>251008</v>
      </c>
      <c r="CL36" s="365">
        <v>260492</v>
      </c>
      <c r="CM36" s="365">
        <v>231707</v>
      </c>
      <c r="CN36" s="365">
        <v>271374</v>
      </c>
      <c r="CO36" s="365">
        <v>270182</v>
      </c>
      <c r="CP36" s="365">
        <v>289258</v>
      </c>
      <c r="CQ36" s="365">
        <v>297684</v>
      </c>
      <c r="CR36" s="365">
        <v>269954</v>
      </c>
      <c r="CS36" s="365">
        <v>310584</v>
      </c>
      <c r="CT36" s="365">
        <v>273837</v>
      </c>
      <c r="CU36" s="365">
        <v>226267</v>
      </c>
      <c r="CV36" s="365">
        <v>269264</v>
      </c>
      <c r="CW36" s="365">
        <v>238591</v>
      </c>
      <c r="CX36" s="365">
        <v>240031</v>
      </c>
      <c r="CY36" s="365">
        <v>247611</v>
      </c>
      <c r="CZ36" s="365">
        <v>260551</v>
      </c>
      <c r="DA36" s="365">
        <v>243695</v>
      </c>
      <c r="DB36" s="365">
        <v>240379</v>
      </c>
      <c r="DC36" s="365">
        <v>229163</v>
      </c>
      <c r="DD36" s="365">
        <v>236796</v>
      </c>
      <c r="DE36" s="365">
        <v>267112</v>
      </c>
      <c r="DF36" s="365">
        <v>224451</v>
      </c>
      <c r="DG36" s="365">
        <v>215301</v>
      </c>
      <c r="DH36" s="365">
        <v>246546</v>
      </c>
      <c r="DI36" s="365">
        <v>221689</v>
      </c>
      <c r="DJ36" s="365">
        <v>231037</v>
      </c>
      <c r="DK36" s="365">
        <v>240498</v>
      </c>
      <c r="DL36" s="365">
        <v>238175</v>
      </c>
      <c r="DM36" s="365">
        <v>260441</v>
      </c>
      <c r="DN36" s="365">
        <v>236756</v>
      </c>
      <c r="DO36" s="365">
        <v>241118</v>
      </c>
      <c r="DP36" s="365">
        <v>266006</v>
      </c>
      <c r="DQ36" s="365">
        <v>291912</v>
      </c>
      <c r="DR36" s="365">
        <v>271954</v>
      </c>
      <c r="DS36" s="365">
        <v>233923</v>
      </c>
      <c r="DT36" s="365">
        <v>293380</v>
      </c>
      <c r="DU36" s="365">
        <v>232377</v>
      </c>
      <c r="DV36" s="365">
        <v>282143</v>
      </c>
      <c r="DW36" s="365">
        <v>266802</v>
      </c>
      <c r="DX36" s="365">
        <v>271812</v>
      </c>
      <c r="DY36" s="365">
        <v>299950</v>
      </c>
      <c r="DZ36" s="365">
        <v>268186</v>
      </c>
      <c r="EA36" s="365">
        <v>290483</v>
      </c>
      <c r="EB36" s="365">
        <v>293357</v>
      </c>
      <c r="EC36" s="365">
        <v>300003</v>
      </c>
      <c r="ED36" s="365">
        <v>302798</v>
      </c>
      <c r="EE36" s="365">
        <v>247890</v>
      </c>
      <c r="EF36" s="365">
        <v>292132</v>
      </c>
      <c r="EG36" s="365">
        <v>286704</v>
      </c>
      <c r="EH36" s="365">
        <v>282661</v>
      </c>
      <c r="EI36" s="365">
        <v>254916</v>
      </c>
      <c r="EJ36" s="365">
        <v>280483</v>
      </c>
      <c r="EK36" s="365">
        <v>310132</v>
      </c>
      <c r="EL36" s="365">
        <v>261245</v>
      </c>
      <c r="EM36" s="365">
        <v>305067</v>
      </c>
      <c r="EN36" s="365">
        <v>304447</v>
      </c>
      <c r="EO36" s="365">
        <v>305313</v>
      </c>
      <c r="EP36" s="365">
        <v>323713</v>
      </c>
      <c r="EQ36" s="365">
        <v>301301</v>
      </c>
      <c r="ER36" s="365">
        <v>277257</v>
      </c>
      <c r="ES36" s="365">
        <v>310936</v>
      </c>
      <c r="ET36" s="365">
        <v>320022</v>
      </c>
      <c r="EU36" s="365">
        <v>279668</v>
      </c>
      <c r="EV36" s="365">
        <v>344746</v>
      </c>
      <c r="EW36" s="365">
        <v>336224</v>
      </c>
      <c r="EX36" s="365">
        <v>319206</v>
      </c>
      <c r="EY36" s="365">
        <v>357757</v>
      </c>
      <c r="EZ36" s="365">
        <v>338148</v>
      </c>
      <c r="FA36" s="365">
        <v>351708</v>
      </c>
      <c r="FB36" s="365">
        <v>358599</v>
      </c>
      <c r="FC36" s="365">
        <v>296095</v>
      </c>
      <c r="FD36" s="365">
        <v>277737</v>
      </c>
      <c r="FE36" s="365">
        <v>144238</v>
      </c>
      <c r="FF36" s="365">
        <v>195535</v>
      </c>
      <c r="FG36" s="365">
        <v>269460</v>
      </c>
      <c r="FH36" s="365">
        <f>SUM(FH37:FH40)</f>
        <v>328737</v>
      </c>
      <c r="FI36" s="365">
        <f>SUM(FI37:FI40)</f>
        <v>342920</v>
      </c>
      <c r="FJ36" s="365">
        <v>363834</v>
      </c>
      <c r="FK36" s="365">
        <f>SUM(FK37:FK40)</f>
        <v>380369</v>
      </c>
      <c r="FL36" s="365">
        <f>SUM(FL37:FL40)</f>
        <v>372505</v>
      </c>
      <c r="FM36" s="365">
        <v>402033</v>
      </c>
      <c r="FN36" s="365">
        <v>328558</v>
      </c>
      <c r="FO36" s="365">
        <v>337798</v>
      </c>
      <c r="FP36" s="365">
        <v>335645</v>
      </c>
      <c r="FQ36" s="365">
        <v>311112</v>
      </c>
      <c r="FR36" s="365">
        <v>344197</v>
      </c>
      <c r="FS36" s="365">
        <v>360927</v>
      </c>
      <c r="FT36" s="365">
        <v>377230</v>
      </c>
      <c r="FU36" s="365">
        <v>376354</v>
      </c>
      <c r="FV36" s="365">
        <v>350488</v>
      </c>
      <c r="FW36" s="365">
        <v>342109</v>
      </c>
      <c r="FX36" s="365">
        <v>324990</v>
      </c>
      <c r="FY36" s="365">
        <v>342761</v>
      </c>
      <c r="FZ36" s="365">
        <v>297263</v>
      </c>
      <c r="GA36" s="365">
        <v>297266</v>
      </c>
      <c r="GB36" s="365">
        <v>322831</v>
      </c>
      <c r="GC36" s="365">
        <v>287900</v>
      </c>
      <c r="GD36" s="365">
        <v>319414</v>
      </c>
      <c r="GE36" s="365">
        <v>300626</v>
      </c>
      <c r="GF36" s="365">
        <v>302107</v>
      </c>
      <c r="GG36" s="365">
        <v>329469</v>
      </c>
      <c r="GH36" s="365">
        <v>311892</v>
      </c>
      <c r="GI36" s="365">
        <v>304896</v>
      </c>
      <c r="GJ36" s="365">
        <v>301882</v>
      </c>
      <c r="GK36" s="365">
        <v>316884</v>
      </c>
      <c r="GL36" s="365">
        <v>316992</v>
      </c>
      <c r="GM36" s="365">
        <v>272904</v>
      </c>
      <c r="GN36" s="365">
        <v>341407</v>
      </c>
      <c r="GO36" s="365">
        <v>277385</v>
      </c>
      <c r="GP36" s="365">
        <v>322584</v>
      </c>
      <c r="GQ36" s="365">
        <v>306055</v>
      </c>
      <c r="GR36" s="365">
        <v>324886</v>
      </c>
      <c r="GS36" s="365">
        <v>353475</v>
      </c>
      <c r="GT36" s="365">
        <v>323798</v>
      </c>
      <c r="GU36" s="365">
        <v>345955</v>
      </c>
      <c r="GV36" s="365">
        <v>355866</v>
      </c>
      <c r="GW36" s="365">
        <v>376057</v>
      </c>
      <c r="GX36" s="365">
        <v>388683</v>
      </c>
      <c r="GY36" s="365">
        <v>344292</v>
      </c>
      <c r="HA36" s="609"/>
    </row>
    <row r="37" spans="1:209" s="24" customFormat="1" ht="14.5">
      <c r="A37" s="443" t="s">
        <v>384</v>
      </c>
      <c r="B37" s="368"/>
      <c r="C37" s="369"/>
      <c r="D37" s="369"/>
      <c r="E37" s="369"/>
      <c r="F37" s="369"/>
      <c r="G37" s="369"/>
      <c r="H37" s="369"/>
      <c r="I37" s="369"/>
      <c r="J37" s="369"/>
      <c r="K37" s="369"/>
      <c r="L37" s="369"/>
      <c r="M37" s="369"/>
      <c r="N37" s="369">
        <v>346732</v>
      </c>
      <c r="O37" s="369">
        <v>278331</v>
      </c>
      <c r="P37" s="369">
        <v>305428</v>
      </c>
      <c r="Q37" s="369">
        <v>324756</v>
      </c>
      <c r="R37" s="369">
        <v>302367</v>
      </c>
      <c r="S37" s="369">
        <v>312560</v>
      </c>
      <c r="T37" s="369">
        <v>333280</v>
      </c>
      <c r="U37" s="369">
        <v>301462</v>
      </c>
      <c r="V37" s="369">
        <v>329806</v>
      </c>
      <c r="W37" s="369">
        <v>226339</v>
      </c>
      <c r="X37" s="369">
        <v>180700</v>
      </c>
      <c r="Y37" s="369">
        <v>226613</v>
      </c>
      <c r="Z37" s="369">
        <v>201450</v>
      </c>
      <c r="AA37" s="369">
        <v>194920</v>
      </c>
      <c r="AB37" s="369">
        <v>238343</v>
      </c>
      <c r="AC37" s="369">
        <v>215784</v>
      </c>
      <c r="AD37" s="369">
        <v>216087</v>
      </c>
      <c r="AE37" s="369">
        <v>234832</v>
      </c>
      <c r="AF37" s="369">
        <v>252880</v>
      </c>
      <c r="AG37" s="369">
        <v>238905</v>
      </c>
      <c r="AH37" s="369">
        <v>262183</v>
      </c>
      <c r="AI37" s="369">
        <v>277913</v>
      </c>
      <c r="AJ37" s="369">
        <v>246297</v>
      </c>
      <c r="AK37" s="369">
        <v>286990</v>
      </c>
      <c r="AL37" s="369">
        <v>232248</v>
      </c>
      <c r="AM37" s="369">
        <v>212186</v>
      </c>
      <c r="AN37" s="369">
        <v>266502</v>
      </c>
      <c r="AO37" s="369">
        <v>260369</v>
      </c>
      <c r="AP37" s="369">
        <v>250101</v>
      </c>
      <c r="AQ37" s="369">
        <v>245446</v>
      </c>
      <c r="AR37" s="369">
        <v>262516</v>
      </c>
      <c r="AS37" s="369">
        <v>288377</v>
      </c>
      <c r="AT37" s="369">
        <v>280830</v>
      </c>
      <c r="AU37" s="369">
        <v>284664</v>
      </c>
      <c r="AV37" s="369">
        <v>303318</v>
      </c>
      <c r="AW37" s="369">
        <v>318669</v>
      </c>
      <c r="AX37" s="369">
        <v>260729</v>
      </c>
      <c r="AY37" s="369">
        <v>270729</v>
      </c>
      <c r="AZ37" s="369">
        <v>268660</v>
      </c>
      <c r="BA37" s="369">
        <v>256263</v>
      </c>
      <c r="BB37" s="369">
        <v>289102</v>
      </c>
      <c r="BC37" s="369">
        <v>284586</v>
      </c>
      <c r="BD37" s="369">
        <v>286262</v>
      </c>
      <c r="BE37" s="369">
        <v>317231</v>
      </c>
      <c r="BF37" s="369">
        <v>291294</v>
      </c>
      <c r="BG37" s="369">
        <v>271097</v>
      </c>
      <c r="BH37" s="369">
        <v>289076</v>
      </c>
      <c r="BI37" s="369">
        <v>306269</v>
      </c>
      <c r="BJ37" s="369">
        <v>262557</v>
      </c>
      <c r="BK37" s="369">
        <v>232435</v>
      </c>
      <c r="BL37" s="369">
        <v>267725</v>
      </c>
      <c r="BM37" s="369">
        <v>228265</v>
      </c>
      <c r="BN37" s="369">
        <v>252748</v>
      </c>
      <c r="BO37" s="369">
        <v>241535</v>
      </c>
      <c r="BP37" s="369">
        <v>268147</v>
      </c>
      <c r="BQ37" s="369">
        <v>289081</v>
      </c>
      <c r="BR37" s="369">
        <v>225396</v>
      </c>
      <c r="BS37" s="369">
        <v>263656</v>
      </c>
      <c r="BT37" s="369">
        <v>255855</v>
      </c>
      <c r="BU37" s="369">
        <v>260542</v>
      </c>
      <c r="BV37" s="369">
        <v>269698</v>
      </c>
      <c r="BW37" s="369">
        <v>213157</v>
      </c>
      <c r="BX37" s="369">
        <v>233047</v>
      </c>
      <c r="BY37" s="369">
        <v>264134</v>
      </c>
      <c r="BZ37" s="369">
        <v>238924</v>
      </c>
      <c r="CA37" s="369">
        <v>223821</v>
      </c>
      <c r="CB37" s="369">
        <v>252347</v>
      </c>
      <c r="CC37" s="369">
        <v>257133</v>
      </c>
      <c r="CD37" s="369">
        <v>231235</v>
      </c>
      <c r="CE37" s="369">
        <v>259522</v>
      </c>
      <c r="CF37" s="369">
        <v>248020</v>
      </c>
      <c r="CG37" s="369">
        <v>265163</v>
      </c>
      <c r="CH37" s="369">
        <v>263971</v>
      </c>
      <c r="CI37" s="369">
        <v>238418</v>
      </c>
      <c r="CJ37" s="369">
        <v>213631</v>
      </c>
      <c r="CK37" s="369">
        <v>229829</v>
      </c>
      <c r="CL37" s="369">
        <v>238063</v>
      </c>
      <c r="CM37" s="369">
        <v>211709</v>
      </c>
      <c r="CN37" s="369">
        <v>248628</v>
      </c>
      <c r="CO37" s="369">
        <v>248206</v>
      </c>
      <c r="CP37" s="369">
        <v>264848</v>
      </c>
      <c r="CQ37" s="369">
        <v>271967</v>
      </c>
      <c r="CR37" s="369">
        <v>248985</v>
      </c>
      <c r="CS37" s="369">
        <v>288248</v>
      </c>
      <c r="CT37" s="369">
        <v>253343</v>
      </c>
      <c r="CU37" s="369">
        <v>208110</v>
      </c>
      <c r="CV37" s="369">
        <v>246821</v>
      </c>
      <c r="CW37" s="369">
        <v>219018</v>
      </c>
      <c r="CX37" s="369">
        <v>219657</v>
      </c>
      <c r="CY37" s="369">
        <v>226273</v>
      </c>
      <c r="CZ37" s="369">
        <v>239083</v>
      </c>
      <c r="DA37" s="369">
        <v>222885</v>
      </c>
      <c r="DB37" s="369">
        <v>220177</v>
      </c>
      <c r="DC37" s="369">
        <v>210088</v>
      </c>
      <c r="DD37" s="369">
        <v>218094</v>
      </c>
      <c r="DE37" s="369">
        <v>246332</v>
      </c>
      <c r="DF37" s="369">
        <v>207581</v>
      </c>
      <c r="DG37" s="369">
        <v>198210</v>
      </c>
      <c r="DH37" s="369">
        <v>226527</v>
      </c>
      <c r="DI37" s="369">
        <v>203779</v>
      </c>
      <c r="DJ37" s="369">
        <v>212696</v>
      </c>
      <c r="DK37" s="369">
        <v>220935</v>
      </c>
      <c r="DL37" s="369">
        <v>219171</v>
      </c>
      <c r="DM37" s="369">
        <v>239001</v>
      </c>
      <c r="DN37" s="369">
        <v>217578</v>
      </c>
      <c r="DO37" s="369">
        <v>221832</v>
      </c>
      <c r="DP37" s="369">
        <v>245390</v>
      </c>
      <c r="DQ37" s="369">
        <v>269119</v>
      </c>
      <c r="DR37" s="369">
        <v>250452</v>
      </c>
      <c r="DS37" s="369">
        <v>215235</v>
      </c>
      <c r="DT37" s="369">
        <v>268935</v>
      </c>
      <c r="DU37" s="369">
        <v>213463</v>
      </c>
      <c r="DV37" s="369">
        <v>259601</v>
      </c>
      <c r="DW37" s="369">
        <v>244662</v>
      </c>
      <c r="DX37" s="369">
        <v>249204</v>
      </c>
      <c r="DY37" s="369">
        <v>275256</v>
      </c>
      <c r="DZ37" s="369">
        <v>246607</v>
      </c>
      <c r="EA37" s="369">
        <v>267578</v>
      </c>
      <c r="EB37" s="369">
        <v>269972</v>
      </c>
      <c r="EC37" s="369">
        <v>276261</v>
      </c>
      <c r="ED37" s="369">
        <v>279693</v>
      </c>
      <c r="EE37" s="369">
        <v>227325</v>
      </c>
      <c r="EF37" s="369">
        <v>267995</v>
      </c>
      <c r="EG37" s="369">
        <v>263087</v>
      </c>
      <c r="EH37" s="369">
        <v>259706</v>
      </c>
      <c r="EI37" s="369">
        <v>233045</v>
      </c>
      <c r="EJ37" s="369">
        <v>256514</v>
      </c>
      <c r="EK37" s="369">
        <v>283591</v>
      </c>
      <c r="EL37" s="369">
        <v>239174</v>
      </c>
      <c r="EM37" s="369">
        <v>279564</v>
      </c>
      <c r="EN37" s="369">
        <v>279696</v>
      </c>
      <c r="EO37" s="369">
        <v>280399</v>
      </c>
      <c r="EP37" s="369">
        <v>296407</v>
      </c>
      <c r="EQ37" s="369">
        <v>275747</v>
      </c>
      <c r="ER37" s="369">
        <v>253222</v>
      </c>
      <c r="ES37" s="369">
        <v>283856</v>
      </c>
      <c r="ET37" s="369">
        <v>291644</v>
      </c>
      <c r="EU37" s="369">
        <v>255012</v>
      </c>
      <c r="EV37" s="369">
        <v>315920</v>
      </c>
      <c r="EW37" s="369">
        <v>306437</v>
      </c>
      <c r="EX37" s="369">
        <v>288945</v>
      </c>
      <c r="EY37" s="369">
        <v>325525</v>
      </c>
      <c r="EZ37" s="369">
        <v>309955</v>
      </c>
      <c r="FA37" s="369">
        <v>322883</v>
      </c>
      <c r="FB37" s="369">
        <v>327904</v>
      </c>
      <c r="FC37" s="369">
        <v>269499</v>
      </c>
      <c r="FD37" s="369">
        <v>251608</v>
      </c>
      <c r="FE37" s="369">
        <v>127552</v>
      </c>
      <c r="FF37" s="369">
        <v>173110</v>
      </c>
      <c r="FG37" s="369">
        <v>241657</v>
      </c>
      <c r="FH37" s="369">
        <v>297918</v>
      </c>
      <c r="FI37" s="369">
        <v>312347</v>
      </c>
      <c r="FJ37" s="369">
        <v>331806</v>
      </c>
      <c r="FK37" s="369">
        <v>348514</v>
      </c>
      <c r="FL37" s="369">
        <v>342152</v>
      </c>
      <c r="FM37" s="369">
        <v>370643</v>
      </c>
      <c r="FN37" s="369">
        <v>300253</v>
      </c>
      <c r="FO37" s="369">
        <v>306328</v>
      </c>
      <c r="FP37" s="369">
        <v>301858</v>
      </c>
      <c r="FQ37" s="369">
        <v>279808</v>
      </c>
      <c r="FR37" s="369">
        <v>311733</v>
      </c>
      <c r="FS37" s="369">
        <v>326912</v>
      </c>
      <c r="FT37" s="369">
        <v>341847</v>
      </c>
      <c r="FU37" s="369">
        <v>338821</v>
      </c>
      <c r="FV37" s="369">
        <v>313365</v>
      </c>
      <c r="FW37" s="369">
        <v>305801</v>
      </c>
      <c r="FX37" s="369">
        <v>289472</v>
      </c>
      <c r="FY37" s="369">
        <v>305906</v>
      </c>
      <c r="FZ37" s="369">
        <v>263266</v>
      </c>
      <c r="GA37" s="369">
        <v>261746</v>
      </c>
      <c r="GB37" s="369">
        <v>284929</v>
      </c>
      <c r="GC37" s="369">
        <v>254933</v>
      </c>
      <c r="GD37" s="369">
        <v>283776</v>
      </c>
      <c r="GE37" s="369">
        <v>266831</v>
      </c>
      <c r="GF37" s="369">
        <v>266332</v>
      </c>
      <c r="GG37" s="369">
        <v>292153</v>
      </c>
      <c r="GH37" s="369">
        <v>276954</v>
      </c>
      <c r="GI37" s="369">
        <v>271058</v>
      </c>
      <c r="GJ37" s="369">
        <v>268257</v>
      </c>
      <c r="GK37" s="369">
        <v>283747</v>
      </c>
      <c r="GL37" s="369">
        <v>281862</v>
      </c>
      <c r="GM37" s="369">
        <v>240663</v>
      </c>
      <c r="GN37" s="369">
        <v>300685</v>
      </c>
      <c r="GO37" s="369">
        <v>243689</v>
      </c>
      <c r="GP37" s="369">
        <v>282911</v>
      </c>
      <c r="GQ37" s="369">
        <v>269102</v>
      </c>
      <c r="GR37" s="369">
        <v>285839</v>
      </c>
      <c r="GS37" s="369">
        <v>310375</v>
      </c>
      <c r="GT37" s="369">
        <v>283353</v>
      </c>
      <c r="GU37" s="369">
        <v>301785</v>
      </c>
      <c r="GV37" s="369">
        <v>311352</v>
      </c>
      <c r="GW37" s="369">
        <v>330090</v>
      </c>
      <c r="GX37" s="369">
        <v>339472</v>
      </c>
      <c r="GY37" s="369">
        <v>298715</v>
      </c>
      <c r="HA37" s="610"/>
    </row>
    <row r="38" spans="1:209" s="24" customFormat="1" ht="14.5">
      <c r="A38" s="155" t="s">
        <v>358</v>
      </c>
      <c r="B38" s="368"/>
      <c r="C38" s="369"/>
      <c r="D38" s="369"/>
      <c r="E38" s="369"/>
      <c r="F38" s="369"/>
      <c r="G38" s="369"/>
      <c r="H38" s="369"/>
      <c r="I38" s="369"/>
      <c r="J38" s="369"/>
      <c r="K38" s="369"/>
      <c r="L38" s="369"/>
      <c r="M38" s="369"/>
      <c r="N38" s="369">
        <v>37110</v>
      </c>
      <c r="O38" s="369">
        <v>30457</v>
      </c>
      <c r="P38" s="369">
        <v>32888</v>
      </c>
      <c r="Q38" s="369">
        <v>34657</v>
      </c>
      <c r="R38" s="369">
        <v>32477</v>
      </c>
      <c r="S38" s="369">
        <v>32287</v>
      </c>
      <c r="T38" s="369">
        <v>34207</v>
      </c>
      <c r="U38" s="369">
        <v>31268</v>
      </c>
      <c r="V38" s="369">
        <v>30206</v>
      </c>
      <c r="W38" s="369">
        <v>19283</v>
      </c>
      <c r="X38" s="369">
        <v>12831</v>
      </c>
      <c r="Y38" s="369">
        <v>14442</v>
      </c>
      <c r="Z38" s="369">
        <v>13004</v>
      </c>
      <c r="AA38" s="369">
        <v>13348</v>
      </c>
      <c r="AB38" s="369">
        <v>17879</v>
      </c>
      <c r="AC38" s="369">
        <v>15697</v>
      </c>
      <c r="AD38" s="369">
        <v>15322</v>
      </c>
      <c r="AE38" s="369">
        <v>15325</v>
      </c>
      <c r="AF38" s="369">
        <v>17706</v>
      </c>
      <c r="AG38" s="369">
        <v>16797</v>
      </c>
      <c r="AH38" s="369">
        <v>16807</v>
      </c>
      <c r="AI38" s="369">
        <v>16678</v>
      </c>
      <c r="AJ38" s="369">
        <v>16224</v>
      </c>
      <c r="AK38" s="369">
        <v>17317</v>
      </c>
      <c r="AL38" s="369">
        <v>15119</v>
      </c>
      <c r="AM38" s="369">
        <v>14951</v>
      </c>
      <c r="AN38" s="369">
        <v>18031</v>
      </c>
      <c r="AO38" s="369">
        <v>15659</v>
      </c>
      <c r="AP38" s="369">
        <v>15632</v>
      </c>
      <c r="AQ38" s="369">
        <v>14659</v>
      </c>
      <c r="AR38" s="369">
        <v>15692</v>
      </c>
      <c r="AS38" s="369">
        <v>18183</v>
      </c>
      <c r="AT38" s="369">
        <v>18535</v>
      </c>
      <c r="AU38" s="369">
        <v>17674</v>
      </c>
      <c r="AV38" s="369">
        <v>17812</v>
      </c>
      <c r="AW38" s="369">
        <v>17402</v>
      </c>
      <c r="AX38" s="369">
        <v>15287</v>
      </c>
      <c r="AY38" s="369">
        <v>17229</v>
      </c>
      <c r="AZ38" s="369">
        <v>16573</v>
      </c>
      <c r="BA38" s="369">
        <v>15905</v>
      </c>
      <c r="BB38" s="369">
        <v>17962</v>
      </c>
      <c r="BC38" s="369">
        <v>15974</v>
      </c>
      <c r="BD38" s="369">
        <v>15842</v>
      </c>
      <c r="BE38" s="369">
        <v>18486</v>
      </c>
      <c r="BF38" s="369">
        <v>16858</v>
      </c>
      <c r="BG38" s="369">
        <v>15077</v>
      </c>
      <c r="BH38" s="369">
        <v>14614</v>
      </c>
      <c r="BI38" s="369">
        <v>14105</v>
      </c>
      <c r="BJ38" s="369">
        <v>12660</v>
      </c>
      <c r="BK38" s="369">
        <v>11090</v>
      </c>
      <c r="BL38" s="369">
        <v>12997</v>
      </c>
      <c r="BM38" s="369">
        <v>10633</v>
      </c>
      <c r="BN38" s="369">
        <v>10366</v>
      </c>
      <c r="BO38" s="369">
        <v>8784</v>
      </c>
      <c r="BP38" s="369">
        <v>9731</v>
      </c>
      <c r="BQ38" s="369">
        <v>11300</v>
      </c>
      <c r="BR38" s="369">
        <v>8908</v>
      </c>
      <c r="BS38" s="369">
        <v>9986</v>
      </c>
      <c r="BT38" s="369">
        <v>8992</v>
      </c>
      <c r="BU38" s="369">
        <v>8678</v>
      </c>
      <c r="BV38" s="369">
        <v>9388</v>
      </c>
      <c r="BW38" s="369">
        <v>7729</v>
      </c>
      <c r="BX38" s="369">
        <v>8713</v>
      </c>
      <c r="BY38" s="369">
        <v>13911</v>
      </c>
      <c r="BZ38" s="369">
        <v>9120</v>
      </c>
      <c r="CA38" s="369">
        <v>8127</v>
      </c>
      <c r="CB38" s="369">
        <v>9479</v>
      </c>
      <c r="CC38" s="369">
        <v>9978</v>
      </c>
      <c r="CD38" s="369">
        <v>9498</v>
      </c>
      <c r="CE38" s="369">
        <v>9675</v>
      </c>
      <c r="CF38" s="369">
        <v>9217</v>
      </c>
      <c r="CG38" s="369">
        <v>9300</v>
      </c>
      <c r="CH38" s="369">
        <v>9701</v>
      </c>
      <c r="CI38" s="369">
        <v>9184</v>
      </c>
      <c r="CJ38" s="369">
        <v>8165</v>
      </c>
      <c r="CK38" s="369">
        <v>8533</v>
      </c>
      <c r="CL38" s="369">
        <v>8967</v>
      </c>
      <c r="CM38" s="369">
        <v>8044</v>
      </c>
      <c r="CN38" s="369">
        <v>9265</v>
      </c>
      <c r="CO38" s="369">
        <v>9317</v>
      </c>
      <c r="CP38" s="369">
        <v>10133</v>
      </c>
      <c r="CQ38" s="369">
        <v>10748</v>
      </c>
      <c r="CR38" s="369">
        <v>8897</v>
      </c>
      <c r="CS38" s="369">
        <v>9620</v>
      </c>
      <c r="CT38" s="369">
        <v>9199</v>
      </c>
      <c r="CU38" s="369">
        <v>8130</v>
      </c>
      <c r="CV38" s="369">
        <v>9913</v>
      </c>
      <c r="CW38" s="369">
        <v>8626</v>
      </c>
      <c r="CX38" s="369">
        <v>8735</v>
      </c>
      <c r="CY38" s="369">
        <v>8728</v>
      </c>
      <c r="CZ38" s="369">
        <v>8899</v>
      </c>
      <c r="DA38" s="369">
        <v>9055</v>
      </c>
      <c r="DB38" s="369">
        <v>8659</v>
      </c>
      <c r="DC38" s="369">
        <v>8609</v>
      </c>
      <c r="DD38" s="369">
        <v>8190</v>
      </c>
      <c r="DE38" s="369">
        <v>8714</v>
      </c>
      <c r="DF38" s="369">
        <v>7535</v>
      </c>
      <c r="DG38" s="369">
        <v>7765</v>
      </c>
      <c r="DH38" s="369">
        <v>8744</v>
      </c>
      <c r="DI38" s="369">
        <v>8049</v>
      </c>
      <c r="DJ38" s="369">
        <v>8186</v>
      </c>
      <c r="DK38" s="369">
        <v>8305</v>
      </c>
      <c r="DL38" s="369">
        <v>8514</v>
      </c>
      <c r="DM38" s="369">
        <v>9835</v>
      </c>
      <c r="DN38" s="369">
        <v>8952</v>
      </c>
      <c r="DO38" s="369">
        <v>9391</v>
      </c>
      <c r="DP38" s="369">
        <v>9880</v>
      </c>
      <c r="DQ38" s="369">
        <v>11086</v>
      </c>
      <c r="DR38" s="369">
        <v>10969</v>
      </c>
      <c r="DS38" s="369">
        <v>9669</v>
      </c>
      <c r="DT38" s="369">
        <v>12565</v>
      </c>
      <c r="DU38" s="369">
        <v>10057</v>
      </c>
      <c r="DV38" s="369">
        <v>11667</v>
      </c>
      <c r="DW38" s="369">
        <v>11112</v>
      </c>
      <c r="DX38" s="369">
        <v>12164</v>
      </c>
      <c r="DY38" s="369">
        <v>12794</v>
      </c>
      <c r="DZ38" s="369">
        <v>11627</v>
      </c>
      <c r="EA38" s="369">
        <v>11977</v>
      </c>
      <c r="EB38" s="369">
        <v>11816</v>
      </c>
      <c r="EC38" s="369">
        <v>12346</v>
      </c>
      <c r="ED38" s="369">
        <v>12192</v>
      </c>
      <c r="EE38" s="369">
        <v>10567</v>
      </c>
      <c r="EF38" s="369">
        <v>12515</v>
      </c>
      <c r="EG38" s="369">
        <v>11875</v>
      </c>
      <c r="EH38" s="369">
        <v>11567</v>
      </c>
      <c r="EI38" s="369">
        <v>10819</v>
      </c>
      <c r="EJ38" s="369">
        <v>12111</v>
      </c>
      <c r="EK38" s="369">
        <v>13196</v>
      </c>
      <c r="EL38" s="369">
        <v>11172</v>
      </c>
      <c r="EM38" s="369">
        <v>13173</v>
      </c>
      <c r="EN38" s="369">
        <v>12749</v>
      </c>
      <c r="EO38" s="369">
        <v>13166</v>
      </c>
      <c r="EP38" s="369">
        <v>14651</v>
      </c>
      <c r="EQ38" s="369">
        <v>13404</v>
      </c>
      <c r="ER38" s="369">
        <v>12688</v>
      </c>
      <c r="ES38" s="369">
        <v>14579</v>
      </c>
      <c r="ET38" s="369">
        <v>14998</v>
      </c>
      <c r="EU38" s="369">
        <v>13062</v>
      </c>
      <c r="EV38" s="369">
        <v>15277</v>
      </c>
      <c r="EW38" s="369">
        <v>15573</v>
      </c>
      <c r="EX38" s="369">
        <v>15044</v>
      </c>
      <c r="EY38" s="369">
        <v>17243</v>
      </c>
      <c r="EZ38" s="369">
        <v>15275</v>
      </c>
      <c r="FA38" s="369">
        <v>16085</v>
      </c>
      <c r="FB38" s="369">
        <v>17620</v>
      </c>
      <c r="FC38" s="369">
        <v>15048</v>
      </c>
      <c r="FD38" s="369">
        <v>14341</v>
      </c>
      <c r="FE38" s="369">
        <v>8134</v>
      </c>
      <c r="FF38" s="369">
        <v>12854</v>
      </c>
      <c r="FG38" s="369">
        <v>15686</v>
      </c>
      <c r="FH38" s="369">
        <v>17435</v>
      </c>
      <c r="FI38" s="369">
        <v>17454</v>
      </c>
      <c r="FJ38" s="369">
        <v>18174</v>
      </c>
      <c r="FK38" s="369">
        <v>18382</v>
      </c>
      <c r="FL38" s="369">
        <v>18051</v>
      </c>
      <c r="FM38" s="369">
        <v>18887</v>
      </c>
      <c r="FN38" s="369">
        <v>17724</v>
      </c>
      <c r="FO38" s="369">
        <v>19950</v>
      </c>
      <c r="FP38" s="369">
        <v>19943</v>
      </c>
      <c r="FQ38" s="369">
        <v>18552</v>
      </c>
      <c r="FR38" s="369">
        <v>19039</v>
      </c>
      <c r="FS38" s="369">
        <v>19847</v>
      </c>
      <c r="FT38" s="369">
        <v>21088</v>
      </c>
      <c r="FU38" s="369">
        <v>23019</v>
      </c>
      <c r="FV38" s="369">
        <v>23531</v>
      </c>
      <c r="FW38" s="369">
        <v>23226</v>
      </c>
      <c r="FX38" s="369">
        <v>22903</v>
      </c>
      <c r="FY38" s="369">
        <v>23553</v>
      </c>
      <c r="FZ38" s="369">
        <v>22822</v>
      </c>
      <c r="GA38" s="369">
        <v>23458</v>
      </c>
      <c r="GB38" s="369">
        <v>24947</v>
      </c>
      <c r="GC38" s="369">
        <v>21638</v>
      </c>
      <c r="GD38" s="369">
        <v>23203</v>
      </c>
      <c r="GE38" s="369">
        <v>21360</v>
      </c>
      <c r="GF38" s="369">
        <v>23711</v>
      </c>
      <c r="GG38" s="369">
        <v>24445</v>
      </c>
      <c r="GH38" s="369">
        <v>22234</v>
      </c>
      <c r="GI38" s="369">
        <v>22227</v>
      </c>
      <c r="GJ38" s="369">
        <v>22723</v>
      </c>
      <c r="GK38" s="369">
        <v>22190</v>
      </c>
      <c r="GL38" s="369">
        <v>23804</v>
      </c>
      <c r="GM38" s="369">
        <v>21519</v>
      </c>
      <c r="GN38" s="369">
        <v>27629</v>
      </c>
      <c r="GO38" s="369">
        <v>23258</v>
      </c>
      <c r="GP38" s="369">
        <v>27491</v>
      </c>
      <c r="GQ38" s="369">
        <v>25049</v>
      </c>
      <c r="GR38" s="369">
        <v>27535</v>
      </c>
      <c r="GS38" s="369">
        <v>29919</v>
      </c>
      <c r="GT38" s="369">
        <v>28189</v>
      </c>
      <c r="GU38" s="369">
        <v>29624</v>
      </c>
      <c r="GV38" s="369">
        <v>31015</v>
      </c>
      <c r="GW38" s="369">
        <v>32678</v>
      </c>
      <c r="GX38" s="369">
        <v>36285</v>
      </c>
      <c r="GY38" s="369">
        <v>33405</v>
      </c>
      <c r="HA38" s="610"/>
    </row>
    <row r="39" spans="1:209" s="24" customFormat="1" ht="14.5">
      <c r="A39" s="155" t="s">
        <v>365</v>
      </c>
      <c r="B39" s="368"/>
      <c r="C39" s="369"/>
      <c r="D39" s="369"/>
      <c r="E39" s="369"/>
      <c r="F39" s="369"/>
      <c r="G39" s="369"/>
      <c r="H39" s="369"/>
      <c r="I39" s="369"/>
      <c r="J39" s="369"/>
      <c r="K39" s="369"/>
      <c r="L39" s="369"/>
      <c r="M39" s="369"/>
      <c r="N39" s="369">
        <v>39456</v>
      </c>
      <c r="O39" s="369">
        <v>35574</v>
      </c>
      <c r="P39" s="369">
        <v>40233</v>
      </c>
      <c r="Q39" s="369">
        <v>42686</v>
      </c>
      <c r="R39" s="369">
        <v>39828</v>
      </c>
      <c r="S39" s="369">
        <v>42264</v>
      </c>
      <c r="T39" s="369">
        <v>44457</v>
      </c>
      <c r="U39" s="369">
        <v>40206</v>
      </c>
      <c r="V39" s="369">
        <v>43368</v>
      </c>
      <c r="W39" s="369">
        <v>32482</v>
      </c>
      <c r="X39" s="369">
        <v>26446</v>
      </c>
      <c r="Y39" s="369">
        <v>29042</v>
      </c>
      <c r="Z39" s="369">
        <v>25814</v>
      </c>
      <c r="AA39" s="369">
        <v>26566</v>
      </c>
      <c r="AB39" s="369">
        <v>33685</v>
      </c>
      <c r="AC39" s="369">
        <v>30931</v>
      </c>
      <c r="AD39" s="369">
        <v>31703</v>
      </c>
      <c r="AE39" s="369">
        <v>32231</v>
      </c>
      <c r="AF39" s="369">
        <v>34944</v>
      </c>
      <c r="AG39" s="369">
        <v>33692</v>
      </c>
      <c r="AH39" s="369">
        <v>33365</v>
      </c>
      <c r="AI39" s="369">
        <v>35436</v>
      </c>
      <c r="AJ39" s="369">
        <v>33101</v>
      </c>
      <c r="AK39" s="369">
        <v>36470</v>
      </c>
      <c r="AL39" s="369">
        <v>30351</v>
      </c>
      <c r="AM39" s="369">
        <v>30377</v>
      </c>
      <c r="AN39" s="369">
        <v>39004</v>
      </c>
      <c r="AO39" s="369">
        <v>36197</v>
      </c>
      <c r="AP39" s="369">
        <v>37567</v>
      </c>
      <c r="AQ39" s="369">
        <v>37013</v>
      </c>
      <c r="AR39" s="369">
        <v>39632</v>
      </c>
      <c r="AS39" s="369">
        <v>42675</v>
      </c>
      <c r="AT39" s="369">
        <v>40832</v>
      </c>
      <c r="AU39" s="369">
        <v>40051</v>
      </c>
      <c r="AV39" s="369">
        <v>40781</v>
      </c>
      <c r="AW39" s="369">
        <v>43494</v>
      </c>
      <c r="AX39" s="369">
        <v>14171</v>
      </c>
      <c r="AY39" s="369">
        <v>15425</v>
      </c>
      <c r="AZ39" s="369">
        <v>15734</v>
      </c>
      <c r="BA39" s="369">
        <v>15190</v>
      </c>
      <c r="BB39" s="369">
        <v>17086</v>
      </c>
      <c r="BC39" s="369">
        <v>16290</v>
      </c>
      <c r="BD39" s="369">
        <v>15914</v>
      </c>
      <c r="BE39" s="369">
        <v>17123</v>
      </c>
      <c r="BF39" s="369">
        <v>15143</v>
      </c>
      <c r="BG39" s="369">
        <v>13394</v>
      </c>
      <c r="BH39" s="369">
        <v>14090</v>
      </c>
      <c r="BI39" s="369">
        <v>15637</v>
      </c>
      <c r="BJ39" s="369">
        <v>13273</v>
      </c>
      <c r="BK39" s="369">
        <v>12845</v>
      </c>
      <c r="BL39" s="369">
        <v>15087</v>
      </c>
      <c r="BM39" s="369">
        <v>12753</v>
      </c>
      <c r="BN39" s="369">
        <v>14459</v>
      </c>
      <c r="BO39" s="369">
        <v>13498</v>
      </c>
      <c r="BP39" s="369">
        <v>14020</v>
      </c>
      <c r="BQ39" s="369">
        <v>14610</v>
      </c>
      <c r="BR39" s="369">
        <v>12656</v>
      </c>
      <c r="BS39" s="369">
        <v>13313</v>
      </c>
      <c r="BT39" s="369">
        <v>12769</v>
      </c>
      <c r="BU39" s="369">
        <v>12769</v>
      </c>
      <c r="BV39" s="369">
        <v>12723</v>
      </c>
      <c r="BW39" s="369">
        <v>11749</v>
      </c>
      <c r="BX39" s="369">
        <v>12981</v>
      </c>
      <c r="BY39" s="369">
        <v>15261</v>
      </c>
      <c r="BZ39" s="369">
        <v>13524</v>
      </c>
      <c r="CA39" s="369">
        <v>12970</v>
      </c>
      <c r="CB39" s="369">
        <v>13409</v>
      </c>
      <c r="CC39" s="369">
        <v>13273</v>
      </c>
      <c r="CD39" s="369">
        <v>12106</v>
      </c>
      <c r="CE39" s="369">
        <v>13413</v>
      </c>
      <c r="CF39" s="369">
        <v>11786</v>
      </c>
      <c r="CG39" s="369">
        <v>11556</v>
      </c>
      <c r="CH39" s="369">
        <v>11400</v>
      </c>
      <c r="CI39" s="369">
        <v>12136</v>
      </c>
      <c r="CJ39" s="369">
        <v>10849</v>
      </c>
      <c r="CK39" s="369">
        <v>11588</v>
      </c>
      <c r="CL39" s="369">
        <v>12415</v>
      </c>
      <c r="CM39" s="369">
        <v>11048</v>
      </c>
      <c r="CN39" s="369">
        <v>12476</v>
      </c>
      <c r="CO39" s="369">
        <v>11748</v>
      </c>
      <c r="CP39" s="369">
        <v>13293</v>
      </c>
      <c r="CQ39" s="369">
        <v>14005</v>
      </c>
      <c r="CR39" s="369">
        <v>11282</v>
      </c>
      <c r="CS39" s="369">
        <v>11851</v>
      </c>
      <c r="CT39" s="369">
        <v>10542</v>
      </c>
      <c r="CU39" s="369">
        <v>9355</v>
      </c>
      <c r="CV39" s="369">
        <v>11791</v>
      </c>
      <c r="CW39" s="369">
        <v>10274</v>
      </c>
      <c r="CX39" s="369">
        <v>10986</v>
      </c>
      <c r="CY39" s="369">
        <v>11874</v>
      </c>
      <c r="CZ39" s="369">
        <v>11896</v>
      </c>
      <c r="DA39" s="369">
        <v>11177</v>
      </c>
      <c r="DB39" s="369">
        <v>10961</v>
      </c>
      <c r="DC39" s="369">
        <v>9833</v>
      </c>
      <c r="DD39" s="369">
        <v>10019</v>
      </c>
      <c r="DE39" s="369">
        <v>11520</v>
      </c>
      <c r="DF39" s="369">
        <v>8943</v>
      </c>
      <c r="DG39" s="369">
        <v>8884</v>
      </c>
      <c r="DH39" s="369">
        <v>10832</v>
      </c>
      <c r="DI39" s="369">
        <v>9478</v>
      </c>
      <c r="DJ39" s="369">
        <v>9744</v>
      </c>
      <c r="DK39" s="369">
        <v>10486</v>
      </c>
      <c r="DL39" s="369">
        <v>9675</v>
      </c>
      <c r="DM39" s="369">
        <v>10863</v>
      </c>
      <c r="DN39" s="369">
        <v>9407</v>
      </c>
      <c r="DO39" s="369">
        <v>9114</v>
      </c>
      <c r="DP39" s="369">
        <v>9716</v>
      </c>
      <c r="DQ39" s="369">
        <v>10704</v>
      </c>
      <c r="DR39" s="369">
        <v>9593</v>
      </c>
      <c r="DS39" s="369">
        <v>8347</v>
      </c>
      <c r="DT39" s="369">
        <v>10999</v>
      </c>
      <c r="DU39" s="369">
        <v>8210</v>
      </c>
      <c r="DV39" s="369">
        <v>10079</v>
      </c>
      <c r="DW39" s="369">
        <v>10279</v>
      </c>
      <c r="DX39" s="369">
        <v>9654</v>
      </c>
      <c r="DY39" s="369">
        <v>11112</v>
      </c>
      <c r="DZ39" s="369">
        <v>9139</v>
      </c>
      <c r="EA39" s="369">
        <v>10211</v>
      </c>
      <c r="EB39" s="369">
        <v>10674</v>
      </c>
      <c r="EC39" s="369">
        <v>10317</v>
      </c>
      <c r="ED39" s="369">
        <v>10052</v>
      </c>
      <c r="EE39" s="369">
        <v>9241</v>
      </c>
      <c r="EF39" s="369">
        <v>10843</v>
      </c>
      <c r="EG39" s="369">
        <v>10873</v>
      </c>
      <c r="EH39" s="369">
        <v>10572</v>
      </c>
      <c r="EI39" s="369">
        <v>10405</v>
      </c>
      <c r="EJ39" s="369">
        <v>11199</v>
      </c>
      <c r="EK39" s="369">
        <v>12413</v>
      </c>
      <c r="EL39" s="369">
        <v>10260</v>
      </c>
      <c r="EM39" s="369">
        <v>11562</v>
      </c>
      <c r="EN39" s="369">
        <v>11224</v>
      </c>
      <c r="EO39" s="369">
        <v>10902</v>
      </c>
      <c r="EP39" s="369">
        <v>11924</v>
      </c>
      <c r="EQ39" s="369">
        <v>11470</v>
      </c>
      <c r="ER39" s="369">
        <v>10621</v>
      </c>
      <c r="ES39" s="369">
        <v>11872</v>
      </c>
      <c r="ET39" s="369">
        <v>12642</v>
      </c>
      <c r="EU39" s="369">
        <v>10934</v>
      </c>
      <c r="EV39" s="369">
        <v>12819</v>
      </c>
      <c r="EW39" s="369">
        <v>13488</v>
      </c>
      <c r="EX39" s="369">
        <v>14465</v>
      </c>
      <c r="EY39" s="369">
        <v>14161</v>
      </c>
      <c r="EZ39" s="369">
        <v>12135</v>
      </c>
      <c r="FA39" s="369">
        <v>11881</v>
      </c>
      <c r="FB39" s="369">
        <v>12249</v>
      </c>
      <c r="FC39" s="369">
        <v>10802</v>
      </c>
      <c r="FD39" s="369">
        <v>11215</v>
      </c>
      <c r="FE39" s="369">
        <v>8135</v>
      </c>
      <c r="FF39" s="369">
        <v>9007</v>
      </c>
      <c r="FG39" s="369">
        <v>11443</v>
      </c>
      <c r="FH39" s="369">
        <v>12632</v>
      </c>
      <c r="FI39" s="369">
        <v>12398</v>
      </c>
      <c r="FJ39" s="369">
        <v>13084</v>
      </c>
      <c r="FK39" s="369">
        <v>12740</v>
      </c>
      <c r="FL39" s="369">
        <v>11643</v>
      </c>
      <c r="FM39" s="369">
        <v>11891</v>
      </c>
      <c r="FN39" s="369">
        <v>10098</v>
      </c>
      <c r="FO39" s="369">
        <v>10981</v>
      </c>
      <c r="FP39" s="369">
        <v>13198</v>
      </c>
      <c r="FQ39" s="369">
        <v>12022</v>
      </c>
      <c r="FR39" s="369">
        <v>12708</v>
      </c>
      <c r="FS39" s="369">
        <v>13571</v>
      </c>
      <c r="FT39" s="369">
        <v>13688</v>
      </c>
      <c r="FU39" s="369">
        <v>13859</v>
      </c>
      <c r="FV39" s="369">
        <v>12950</v>
      </c>
      <c r="FW39" s="369">
        <v>12411</v>
      </c>
      <c r="FX39" s="369">
        <v>11921</v>
      </c>
      <c r="FY39" s="369">
        <v>12468</v>
      </c>
      <c r="FZ39" s="369">
        <v>10744</v>
      </c>
      <c r="GA39" s="369">
        <v>11567</v>
      </c>
      <c r="GB39" s="369">
        <v>12390</v>
      </c>
      <c r="GC39" s="369">
        <v>10852</v>
      </c>
      <c r="GD39" s="369">
        <v>11911</v>
      </c>
      <c r="GE39" s="369">
        <v>11840</v>
      </c>
      <c r="GF39" s="369">
        <v>11426</v>
      </c>
      <c r="GG39" s="369">
        <v>12295</v>
      </c>
      <c r="GH39" s="369">
        <v>12162</v>
      </c>
      <c r="GI39" s="369">
        <v>11059</v>
      </c>
      <c r="GJ39" s="369">
        <v>10249</v>
      </c>
      <c r="GK39" s="369">
        <v>10407</v>
      </c>
      <c r="GL39" s="369">
        <v>10851</v>
      </c>
      <c r="GM39" s="369">
        <v>10260</v>
      </c>
      <c r="GN39" s="369">
        <v>12588</v>
      </c>
      <c r="GO39" s="369">
        <v>10035</v>
      </c>
      <c r="GP39" s="369">
        <v>11652</v>
      </c>
      <c r="GQ39" s="369">
        <v>11362</v>
      </c>
      <c r="GR39" s="369">
        <v>11065</v>
      </c>
      <c r="GS39" s="369">
        <v>12581</v>
      </c>
      <c r="GT39" s="369">
        <v>12053</v>
      </c>
      <c r="GU39" s="369">
        <v>14348</v>
      </c>
      <c r="GV39" s="369">
        <v>13280</v>
      </c>
      <c r="GW39" s="369">
        <v>13118</v>
      </c>
      <c r="GX39" s="369">
        <v>12713</v>
      </c>
      <c r="GY39" s="369">
        <v>11928</v>
      </c>
      <c r="HA39" s="610"/>
    </row>
    <row r="40" spans="1:209" s="24" customFormat="1" ht="14.5">
      <c r="A40" s="308" t="s">
        <v>359</v>
      </c>
      <c r="B40" s="370"/>
      <c r="C40" s="371"/>
      <c r="D40" s="371"/>
      <c r="E40" s="371"/>
      <c r="F40" s="371"/>
      <c r="G40" s="371"/>
      <c r="H40" s="371"/>
      <c r="I40" s="371"/>
      <c r="J40" s="371"/>
      <c r="K40" s="371"/>
      <c r="L40" s="371"/>
      <c r="M40" s="371"/>
      <c r="N40" s="371">
        <v>19789</v>
      </c>
      <c r="O40" s="371">
        <v>21837</v>
      </c>
      <c r="P40" s="371">
        <v>17527</v>
      </c>
      <c r="Q40" s="371">
        <v>17604</v>
      </c>
      <c r="R40" s="371">
        <v>16574</v>
      </c>
      <c r="S40" s="371">
        <v>16828</v>
      </c>
      <c r="T40" s="371">
        <v>22432</v>
      </c>
      <c r="U40" s="371">
        <v>15218</v>
      </c>
      <c r="V40" s="371">
        <v>15472</v>
      </c>
      <c r="W40" s="371">
        <v>17153</v>
      </c>
      <c r="X40" s="371">
        <v>6984</v>
      </c>
      <c r="Y40" s="371">
        <v>7458</v>
      </c>
      <c r="Z40" s="371">
        <v>23327</v>
      </c>
      <c r="AA40" s="371">
        <v>6530</v>
      </c>
      <c r="AB40" s="371">
        <v>7262</v>
      </c>
      <c r="AC40" s="371">
        <v>6467</v>
      </c>
      <c r="AD40" s="371">
        <v>8911</v>
      </c>
      <c r="AE40" s="371">
        <v>6100</v>
      </c>
      <c r="AF40" s="371">
        <v>6341</v>
      </c>
      <c r="AG40" s="371">
        <v>5913</v>
      </c>
      <c r="AH40" s="371">
        <v>5808</v>
      </c>
      <c r="AI40" s="371">
        <v>6641</v>
      </c>
      <c r="AJ40" s="371">
        <v>5243</v>
      </c>
      <c r="AK40" s="371">
        <v>5549</v>
      </c>
      <c r="AL40" s="371">
        <v>4752</v>
      </c>
      <c r="AM40" s="371">
        <v>4283</v>
      </c>
      <c r="AN40" s="371">
        <v>5399</v>
      </c>
      <c r="AO40" s="371">
        <v>4525</v>
      </c>
      <c r="AP40" s="371">
        <v>4941</v>
      </c>
      <c r="AQ40" s="371">
        <v>4785</v>
      </c>
      <c r="AR40" s="371">
        <v>4932</v>
      </c>
      <c r="AS40" s="371">
        <v>5360</v>
      </c>
      <c r="AT40" s="371">
        <v>4934</v>
      </c>
      <c r="AU40" s="371">
        <v>4767</v>
      </c>
      <c r="AV40" s="371">
        <v>4571</v>
      </c>
      <c r="AW40" s="371">
        <v>4518</v>
      </c>
      <c r="AX40" s="371">
        <v>3877</v>
      </c>
      <c r="AY40" s="371">
        <v>4003</v>
      </c>
      <c r="AZ40" s="371">
        <v>4118</v>
      </c>
      <c r="BA40" s="371">
        <v>3485</v>
      </c>
      <c r="BB40" s="371">
        <v>4104</v>
      </c>
      <c r="BC40" s="371">
        <v>3744</v>
      </c>
      <c r="BD40" s="371">
        <v>3886</v>
      </c>
      <c r="BE40" s="371">
        <v>4186</v>
      </c>
      <c r="BF40" s="371">
        <v>3657</v>
      </c>
      <c r="BG40" s="371">
        <v>3180</v>
      </c>
      <c r="BH40" s="371">
        <v>3089</v>
      </c>
      <c r="BI40" s="371">
        <v>3171</v>
      </c>
      <c r="BJ40" s="371">
        <v>2715</v>
      </c>
      <c r="BK40" s="371">
        <v>2363</v>
      </c>
      <c r="BL40" s="371">
        <v>2536</v>
      </c>
      <c r="BM40" s="371">
        <v>2129</v>
      </c>
      <c r="BN40" s="371">
        <v>2330</v>
      </c>
      <c r="BO40" s="371">
        <v>2038</v>
      </c>
      <c r="BP40" s="371">
        <v>2014</v>
      </c>
      <c r="BQ40" s="371">
        <v>2166</v>
      </c>
      <c r="BR40" s="371">
        <v>1650</v>
      </c>
      <c r="BS40" s="371">
        <v>1832</v>
      </c>
      <c r="BT40" s="371">
        <v>1625</v>
      </c>
      <c r="BU40" s="371">
        <v>1457</v>
      </c>
      <c r="BV40" s="371">
        <v>1494</v>
      </c>
      <c r="BW40" s="371">
        <v>1267</v>
      </c>
      <c r="BX40" s="371">
        <v>1291</v>
      </c>
      <c r="BY40" s="371">
        <v>1596</v>
      </c>
      <c r="BZ40" s="371">
        <v>1473</v>
      </c>
      <c r="CA40" s="371">
        <v>1378</v>
      </c>
      <c r="CB40" s="371">
        <v>1410</v>
      </c>
      <c r="CC40" s="371">
        <v>1240</v>
      </c>
      <c r="CD40" s="371">
        <v>1240</v>
      </c>
      <c r="CE40" s="371">
        <v>1375</v>
      </c>
      <c r="CF40" s="371">
        <v>1023</v>
      </c>
      <c r="CG40" s="371">
        <v>1019</v>
      </c>
      <c r="CH40" s="371">
        <v>1140</v>
      </c>
      <c r="CI40" s="371">
        <v>1052</v>
      </c>
      <c r="CJ40" s="371">
        <v>992</v>
      </c>
      <c r="CK40" s="371">
        <v>1058</v>
      </c>
      <c r="CL40" s="371">
        <v>1047</v>
      </c>
      <c r="CM40" s="371">
        <v>906</v>
      </c>
      <c r="CN40" s="371">
        <v>1005</v>
      </c>
      <c r="CO40" s="371">
        <v>911</v>
      </c>
      <c r="CP40" s="371">
        <v>984</v>
      </c>
      <c r="CQ40" s="371">
        <v>964</v>
      </c>
      <c r="CR40" s="371">
        <v>790</v>
      </c>
      <c r="CS40" s="371">
        <v>865</v>
      </c>
      <c r="CT40" s="371">
        <v>753</v>
      </c>
      <c r="CU40" s="371">
        <v>672</v>
      </c>
      <c r="CV40" s="371">
        <v>739</v>
      </c>
      <c r="CW40" s="371">
        <v>673</v>
      </c>
      <c r="CX40" s="371">
        <v>653</v>
      </c>
      <c r="CY40" s="371">
        <v>736</v>
      </c>
      <c r="CZ40" s="371">
        <v>673</v>
      </c>
      <c r="DA40" s="371">
        <v>578</v>
      </c>
      <c r="DB40" s="371">
        <v>582</v>
      </c>
      <c r="DC40" s="371">
        <v>633</v>
      </c>
      <c r="DD40" s="371">
        <v>493</v>
      </c>
      <c r="DE40" s="371">
        <v>546</v>
      </c>
      <c r="DF40" s="371">
        <v>392</v>
      </c>
      <c r="DG40" s="371">
        <v>442</v>
      </c>
      <c r="DH40" s="371">
        <v>443</v>
      </c>
      <c r="DI40" s="371">
        <v>383</v>
      </c>
      <c r="DJ40" s="371">
        <v>411</v>
      </c>
      <c r="DK40" s="371">
        <v>772</v>
      </c>
      <c r="DL40" s="371">
        <v>815</v>
      </c>
      <c r="DM40" s="371">
        <v>742</v>
      </c>
      <c r="DN40" s="371">
        <v>819</v>
      </c>
      <c r="DO40" s="371">
        <v>781</v>
      </c>
      <c r="DP40" s="371">
        <v>1020</v>
      </c>
      <c r="DQ40" s="371">
        <v>1003</v>
      </c>
      <c r="DR40" s="371">
        <v>940</v>
      </c>
      <c r="DS40" s="371">
        <v>672</v>
      </c>
      <c r="DT40" s="371">
        <v>881</v>
      </c>
      <c r="DU40" s="371">
        <v>647</v>
      </c>
      <c r="DV40" s="371">
        <v>796</v>
      </c>
      <c r="DW40" s="371">
        <v>749</v>
      </c>
      <c r="DX40" s="371">
        <v>790</v>
      </c>
      <c r="DY40" s="371">
        <v>788</v>
      </c>
      <c r="DZ40" s="371">
        <v>813</v>
      </c>
      <c r="EA40" s="371">
        <v>717</v>
      </c>
      <c r="EB40" s="371">
        <v>895</v>
      </c>
      <c r="EC40" s="371">
        <v>1079</v>
      </c>
      <c r="ED40" s="371">
        <v>861</v>
      </c>
      <c r="EE40" s="371">
        <v>757</v>
      </c>
      <c r="EF40" s="371">
        <v>779</v>
      </c>
      <c r="EG40" s="371">
        <v>869</v>
      </c>
      <c r="EH40" s="371">
        <v>816</v>
      </c>
      <c r="EI40" s="371">
        <v>647</v>
      </c>
      <c r="EJ40" s="371">
        <v>659</v>
      </c>
      <c r="EK40" s="371">
        <v>932</v>
      </c>
      <c r="EL40" s="371">
        <v>639</v>
      </c>
      <c r="EM40" s="371">
        <v>768</v>
      </c>
      <c r="EN40" s="371">
        <v>778</v>
      </c>
      <c r="EO40" s="371">
        <v>846</v>
      </c>
      <c r="EP40" s="371">
        <v>731</v>
      </c>
      <c r="EQ40" s="371">
        <v>680</v>
      </c>
      <c r="ER40" s="371">
        <v>726</v>
      </c>
      <c r="ES40" s="371">
        <v>629</v>
      </c>
      <c r="ET40" s="371">
        <v>738</v>
      </c>
      <c r="EU40" s="371">
        <v>660</v>
      </c>
      <c r="EV40" s="371">
        <v>730</v>
      </c>
      <c r="EW40" s="371">
        <v>726</v>
      </c>
      <c r="EX40" s="371">
        <v>752</v>
      </c>
      <c r="EY40" s="371">
        <v>828</v>
      </c>
      <c r="EZ40" s="371">
        <v>783</v>
      </c>
      <c r="FA40" s="371">
        <v>859</v>
      </c>
      <c r="FB40" s="371">
        <v>826</v>
      </c>
      <c r="FC40" s="371">
        <v>746</v>
      </c>
      <c r="FD40" s="371">
        <v>573</v>
      </c>
      <c r="FE40" s="371">
        <v>417</v>
      </c>
      <c r="FF40" s="371">
        <v>564</v>
      </c>
      <c r="FG40" s="371">
        <v>674</v>
      </c>
      <c r="FH40" s="371">
        <v>752</v>
      </c>
      <c r="FI40" s="371">
        <v>721</v>
      </c>
      <c r="FJ40" s="371">
        <v>770</v>
      </c>
      <c r="FK40" s="371">
        <v>733</v>
      </c>
      <c r="FL40" s="371">
        <v>659</v>
      </c>
      <c r="FM40" s="371">
        <v>612</v>
      </c>
      <c r="FN40" s="371">
        <v>483</v>
      </c>
      <c r="FO40" s="371">
        <v>539</v>
      </c>
      <c r="FP40" s="371">
        <v>646</v>
      </c>
      <c r="FQ40" s="371">
        <v>730</v>
      </c>
      <c r="FR40" s="371">
        <v>717</v>
      </c>
      <c r="FS40" s="371">
        <v>597</v>
      </c>
      <c r="FT40" s="371">
        <v>607</v>
      </c>
      <c r="FU40" s="371">
        <v>655</v>
      </c>
      <c r="FV40" s="371">
        <v>642</v>
      </c>
      <c r="FW40" s="371">
        <v>671</v>
      </c>
      <c r="FX40" s="371">
        <v>694</v>
      </c>
      <c r="FY40" s="371">
        <v>834</v>
      </c>
      <c r="FZ40" s="371">
        <v>431</v>
      </c>
      <c r="GA40" s="371">
        <v>495</v>
      </c>
      <c r="GB40" s="371">
        <v>565</v>
      </c>
      <c r="GC40" s="371">
        <v>477</v>
      </c>
      <c r="GD40" s="371">
        <v>524</v>
      </c>
      <c r="GE40" s="371">
        <v>595</v>
      </c>
      <c r="GF40" s="371">
        <v>638</v>
      </c>
      <c r="GG40" s="371">
        <v>576</v>
      </c>
      <c r="GH40" s="371">
        <v>542</v>
      </c>
      <c r="GI40" s="371">
        <v>552</v>
      </c>
      <c r="GJ40" s="371">
        <v>653</v>
      </c>
      <c r="GK40" s="371">
        <v>540</v>
      </c>
      <c r="GL40" s="371">
        <v>475</v>
      </c>
      <c r="GM40" s="371">
        <v>462</v>
      </c>
      <c r="GN40" s="371">
        <v>505</v>
      </c>
      <c r="GO40" s="371">
        <v>403</v>
      </c>
      <c r="GP40" s="371">
        <v>530</v>
      </c>
      <c r="GQ40" s="371">
        <v>542</v>
      </c>
      <c r="GR40" s="371">
        <v>447</v>
      </c>
      <c r="GS40" s="371">
        <v>600</v>
      </c>
      <c r="GT40" s="371">
        <v>203</v>
      </c>
      <c r="GU40" s="371">
        <v>198</v>
      </c>
      <c r="GV40" s="371">
        <v>219</v>
      </c>
      <c r="GW40" s="371">
        <v>171</v>
      </c>
      <c r="GX40" s="371">
        <v>213</v>
      </c>
      <c r="GY40" s="371">
        <v>244</v>
      </c>
      <c r="HA40" s="610"/>
    </row>
    <row r="41" spans="1:209" s="284" customFormat="1" ht="15.75" customHeight="1">
      <c r="A41" s="240" t="s">
        <v>433</v>
      </c>
      <c r="B41" s="240"/>
      <c r="C41" s="282"/>
      <c r="D41" s="282"/>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2"/>
      <c r="AY41" s="282"/>
      <c r="AZ41" s="282"/>
      <c r="BA41" s="282"/>
      <c r="BB41" s="282"/>
      <c r="BC41" s="282"/>
      <c r="BD41" s="282"/>
      <c r="BE41" s="282"/>
      <c r="BF41" s="282"/>
      <c r="BG41" s="282"/>
      <c r="BH41" s="282"/>
      <c r="BI41" s="282"/>
      <c r="BJ41" s="282"/>
      <c r="BK41" s="282"/>
      <c r="BL41" s="282"/>
      <c r="BM41" s="282"/>
      <c r="BN41" s="282"/>
      <c r="BO41" s="282"/>
      <c r="BP41" s="282"/>
      <c r="BQ41" s="282"/>
      <c r="BR41" s="282"/>
      <c r="BS41" s="282"/>
      <c r="BT41" s="282"/>
      <c r="BU41" s="282"/>
      <c r="BV41" s="282"/>
      <c r="BW41" s="282"/>
      <c r="BX41" s="282"/>
      <c r="BY41" s="282"/>
      <c r="BZ41" s="282"/>
      <c r="CA41" s="282"/>
      <c r="CB41" s="282"/>
      <c r="CC41" s="282"/>
      <c r="CD41" s="282"/>
      <c r="CE41" s="282"/>
      <c r="CF41" s="282"/>
      <c r="CG41" s="282"/>
      <c r="CH41" s="282"/>
      <c r="CI41" s="282"/>
      <c r="CJ41" s="282"/>
      <c r="CK41" s="282"/>
      <c r="CL41" s="282"/>
      <c r="CM41" s="282"/>
      <c r="CN41" s="282"/>
      <c r="CO41" s="282"/>
      <c r="CP41" s="282"/>
      <c r="CQ41" s="282"/>
      <c r="CR41" s="282"/>
      <c r="CS41" s="282"/>
      <c r="CT41" s="282"/>
      <c r="CU41" s="282"/>
      <c r="CV41" s="282"/>
      <c r="CW41" s="282"/>
      <c r="CX41" s="282"/>
      <c r="CY41" s="282"/>
      <c r="CZ41" s="282"/>
      <c r="DA41" s="282"/>
      <c r="DB41" s="282"/>
      <c r="DC41" s="282"/>
      <c r="DD41" s="282"/>
      <c r="DE41" s="282"/>
      <c r="DF41" s="282"/>
      <c r="DG41" s="282"/>
      <c r="DH41" s="282"/>
      <c r="DI41" s="282"/>
      <c r="DJ41" s="282"/>
      <c r="DK41" s="282"/>
      <c r="DL41" s="282"/>
      <c r="DM41" s="282"/>
      <c r="DN41" s="282"/>
      <c r="DO41" s="282"/>
      <c r="DP41" s="282"/>
      <c r="DQ41" s="282"/>
      <c r="DR41" s="282"/>
      <c r="DS41" s="282"/>
      <c r="DT41" s="282"/>
      <c r="DU41" s="282"/>
      <c r="DV41" s="282"/>
      <c r="DW41" s="282"/>
      <c r="DX41" s="282"/>
      <c r="DY41" s="282"/>
      <c r="DZ41" s="282"/>
      <c r="EA41" s="282"/>
      <c r="EB41" s="282"/>
      <c r="EC41" s="282"/>
      <c r="ED41" s="282"/>
      <c r="EE41" s="282"/>
      <c r="EF41" s="282"/>
      <c r="EG41" s="282"/>
      <c r="EH41" s="282"/>
      <c r="EI41" s="282"/>
      <c r="EJ41" s="282"/>
      <c r="EK41" s="282"/>
      <c r="EL41" s="282"/>
      <c r="EM41" s="282"/>
      <c r="EN41" s="282"/>
      <c r="EO41" s="282"/>
      <c r="EP41" s="282"/>
      <c r="EQ41" s="282"/>
      <c r="ER41" s="282"/>
      <c r="ES41" s="282"/>
      <c r="ET41" s="282"/>
      <c r="EU41" s="283"/>
      <c r="EV41" s="237"/>
      <c r="EW41" s="237"/>
      <c r="FH41"/>
      <c r="FI41"/>
      <c r="FJ41"/>
      <c r="FK41"/>
    </row>
    <row r="42" spans="1:209" s="284" customFormat="1" ht="12.75" customHeight="1">
      <c r="A42" s="282"/>
      <c r="B42" s="240"/>
      <c r="C42" s="282"/>
      <c r="D42" s="282"/>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2"/>
      <c r="DA42" s="282"/>
      <c r="DB42" s="282"/>
      <c r="DC42" s="282"/>
      <c r="DD42" s="282"/>
      <c r="DE42" s="282"/>
      <c r="DF42" s="282"/>
      <c r="DG42" s="282"/>
      <c r="DH42" s="282"/>
      <c r="DI42" s="282"/>
      <c r="DJ42" s="282"/>
      <c r="DK42" s="282"/>
      <c r="DL42" s="282"/>
      <c r="DM42" s="282"/>
      <c r="DN42" s="282"/>
      <c r="DO42" s="282"/>
      <c r="DP42" s="282"/>
      <c r="DQ42" s="282"/>
      <c r="DR42" s="282"/>
      <c r="DS42" s="282"/>
      <c r="DT42" s="282"/>
      <c r="DU42" s="282"/>
      <c r="DV42" s="282"/>
      <c r="DW42" s="282"/>
      <c r="DX42" s="282"/>
      <c r="DY42" s="282"/>
      <c r="DZ42" s="282"/>
      <c r="EA42" s="282"/>
      <c r="EB42" s="282"/>
      <c r="EC42" s="282"/>
      <c r="ED42" s="282"/>
      <c r="EE42" s="282"/>
      <c r="EF42" s="282"/>
      <c r="EG42" s="282"/>
      <c r="EH42" s="282"/>
      <c r="EI42" s="282"/>
      <c r="EJ42" s="282"/>
      <c r="EK42" s="282"/>
      <c r="EL42" s="282"/>
      <c r="EM42" s="282"/>
      <c r="EN42" s="282"/>
      <c r="EO42" s="282"/>
      <c r="EP42" s="282"/>
      <c r="EQ42" s="282"/>
      <c r="ER42" s="282"/>
      <c r="ES42" s="282"/>
      <c r="ET42" s="282"/>
      <c r="EU42" s="283"/>
      <c r="EV42" s="237"/>
      <c r="EW42" s="237"/>
    </row>
    <row r="43" spans="1:209" s="284" customFormat="1" ht="12.75" customHeight="1">
      <c r="B43" s="240"/>
      <c r="C43" s="282"/>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c r="BA43" s="282"/>
      <c r="BB43" s="282"/>
      <c r="BC43" s="282"/>
      <c r="BD43" s="282"/>
      <c r="BE43" s="282"/>
      <c r="BF43" s="282"/>
      <c r="BG43" s="282"/>
      <c r="BH43" s="282"/>
      <c r="BI43" s="282"/>
      <c r="BJ43" s="282"/>
      <c r="BK43" s="282"/>
      <c r="BL43" s="282"/>
      <c r="BM43" s="282"/>
      <c r="BN43" s="282"/>
      <c r="BO43" s="282"/>
      <c r="BP43" s="282"/>
      <c r="BQ43" s="282"/>
      <c r="BR43" s="282"/>
      <c r="BS43" s="282"/>
      <c r="BT43" s="282"/>
      <c r="BU43" s="282"/>
      <c r="BV43" s="282"/>
      <c r="BW43" s="282"/>
      <c r="BX43" s="282"/>
      <c r="BY43" s="282"/>
      <c r="BZ43" s="282"/>
      <c r="CA43" s="282"/>
      <c r="CB43" s="282"/>
      <c r="CC43" s="282"/>
      <c r="CD43" s="282"/>
      <c r="CE43" s="282"/>
      <c r="CF43" s="282"/>
      <c r="CG43" s="282"/>
      <c r="CH43" s="282"/>
      <c r="CI43" s="282"/>
      <c r="CJ43" s="282"/>
      <c r="CK43" s="282"/>
      <c r="CL43" s="282"/>
      <c r="CM43" s="282"/>
      <c r="CN43" s="282"/>
      <c r="CO43" s="282"/>
      <c r="CP43" s="282"/>
      <c r="CQ43" s="282"/>
      <c r="CR43" s="282"/>
      <c r="CS43" s="282"/>
      <c r="CT43" s="282"/>
      <c r="CU43" s="282"/>
      <c r="CV43" s="282"/>
      <c r="CW43" s="282"/>
      <c r="CX43" s="282"/>
      <c r="CY43" s="282"/>
      <c r="CZ43" s="282"/>
      <c r="DA43" s="282"/>
      <c r="DB43" s="282"/>
      <c r="DC43" s="282"/>
      <c r="DD43" s="282"/>
      <c r="DE43" s="282"/>
      <c r="DF43" s="282"/>
      <c r="DG43" s="282"/>
      <c r="DH43" s="282"/>
      <c r="DI43" s="282"/>
      <c r="DJ43" s="282"/>
      <c r="DK43" s="282"/>
      <c r="DL43" s="282"/>
      <c r="DM43" s="282"/>
      <c r="DN43" s="282"/>
      <c r="DO43" s="282"/>
      <c r="DP43" s="282"/>
      <c r="DQ43" s="282"/>
      <c r="DR43" s="282"/>
      <c r="DS43" s="282"/>
      <c r="DT43" s="282"/>
      <c r="DU43" s="282"/>
      <c r="DV43" s="282"/>
      <c r="DW43" s="282"/>
      <c r="DX43" s="282"/>
      <c r="DY43" s="282"/>
      <c r="DZ43" s="282"/>
      <c r="EA43" s="282"/>
      <c r="EB43" s="282"/>
      <c r="EC43" s="282"/>
      <c r="ED43" s="282"/>
      <c r="EE43" s="282"/>
      <c r="EF43" s="282"/>
      <c r="EG43" s="282"/>
      <c r="EH43" s="282"/>
      <c r="EI43" s="282"/>
      <c r="EJ43" s="282"/>
      <c r="EK43" s="282"/>
      <c r="EL43" s="282"/>
      <c r="EM43" s="282"/>
      <c r="EN43" s="282"/>
      <c r="EO43" s="282"/>
      <c r="EP43" s="282"/>
      <c r="EQ43" s="282"/>
      <c r="ER43" s="282"/>
      <c r="ES43" s="282"/>
      <c r="ET43" s="282"/>
      <c r="EU43" s="283"/>
      <c r="EV43" s="237"/>
      <c r="EW43" s="237"/>
    </row>
    <row r="44" spans="1:209" s="284" customFormat="1" ht="15.5">
      <c r="A44" s="411" t="s">
        <v>507</v>
      </c>
      <c r="B44" s="240"/>
      <c r="C44" s="282"/>
      <c r="D44" s="282"/>
      <c r="E44" s="282"/>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282"/>
      <c r="AR44" s="282"/>
      <c r="AS44" s="282"/>
      <c r="AT44" s="282"/>
      <c r="AU44" s="282"/>
      <c r="AV44" s="282"/>
      <c r="AW44" s="282"/>
      <c r="AX44" s="282"/>
      <c r="AY44" s="282"/>
      <c r="AZ44" s="282"/>
      <c r="BA44" s="282"/>
      <c r="BB44" s="282"/>
      <c r="BC44" s="282"/>
      <c r="BD44" s="282"/>
      <c r="BE44" s="282"/>
      <c r="BF44" s="282"/>
      <c r="BG44" s="282"/>
      <c r="BH44" s="282"/>
      <c r="BI44" s="282"/>
      <c r="BJ44" s="282"/>
      <c r="BK44" s="282"/>
      <c r="BL44" s="282"/>
      <c r="BM44" s="282"/>
      <c r="BN44" s="282"/>
      <c r="BO44" s="282"/>
      <c r="BP44" s="282"/>
      <c r="BQ44" s="282"/>
      <c r="BR44" s="282"/>
      <c r="BS44" s="282"/>
      <c r="BT44" s="282"/>
      <c r="BU44" s="282"/>
      <c r="BV44" s="282"/>
      <c r="BW44" s="282"/>
      <c r="BX44" s="282"/>
      <c r="BY44" s="282"/>
      <c r="BZ44" s="282"/>
      <c r="CA44" s="282"/>
      <c r="CB44" s="282"/>
      <c r="CC44" s="282"/>
      <c r="CD44" s="282"/>
      <c r="CE44" s="282"/>
      <c r="CF44" s="282"/>
      <c r="CG44" s="282"/>
      <c r="CH44" s="282"/>
      <c r="CI44" s="282"/>
      <c r="CJ44" s="282"/>
      <c r="CK44" s="282"/>
      <c r="CL44" s="282"/>
      <c r="CM44" s="282"/>
      <c r="CN44" s="282"/>
      <c r="CO44" s="282"/>
      <c r="CP44" s="282"/>
      <c r="CQ44" s="282"/>
      <c r="CR44" s="282"/>
      <c r="CS44" s="282"/>
      <c r="CT44" s="282"/>
      <c r="CU44" s="282"/>
      <c r="CV44" s="282"/>
      <c r="CW44" s="282"/>
      <c r="CX44" s="282"/>
      <c r="CY44" s="282"/>
      <c r="CZ44" s="282"/>
      <c r="DA44" s="282"/>
      <c r="DB44" s="282"/>
      <c r="DC44" s="282"/>
      <c r="DD44" s="282"/>
      <c r="DE44" s="282"/>
      <c r="DF44" s="282"/>
      <c r="DG44" s="282"/>
      <c r="DH44" s="282"/>
      <c r="DI44" s="282"/>
      <c r="DJ44" s="282"/>
      <c r="DK44" s="282"/>
      <c r="DL44" s="282"/>
      <c r="DM44" s="282"/>
      <c r="DN44" s="282"/>
      <c r="DO44" s="282"/>
      <c r="DP44" s="282"/>
      <c r="DQ44" s="282"/>
      <c r="DR44" s="282"/>
      <c r="DS44" s="282"/>
      <c r="DT44" s="282"/>
      <c r="DU44" s="282"/>
      <c r="DV44" s="282"/>
      <c r="DW44" s="282"/>
      <c r="DX44" s="282"/>
      <c r="DY44" s="282"/>
      <c r="DZ44" s="282"/>
      <c r="EA44" s="282"/>
      <c r="EB44" s="282"/>
      <c r="EC44" s="282"/>
      <c r="ED44" s="282"/>
      <c r="EE44" s="282"/>
      <c r="EF44" s="282"/>
      <c r="EG44" s="282"/>
      <c r="EH44" s="282"/>
      <c r="EI44" s="282"/>
      <c r="EJ44" s="282"/>
      <c r="EK44" s="282"/>
      <c r="EL44" s="282"/>
      <c r="EM44" s="282"/>
      <c r="EN44" s="282"/>
      <c r="EO44" s="282"/>
      <c r="EP44" s="282"/>
      <c r="EQ44" s="282"/>
      <c r="ER44" s="282"/>
      <c r="ES44" s="282"/>
      <c r="ET44" s="282"/>
      <c r="EU44" s="283"/>
      <c r="EV44" s="237"/>
      <c r="EW44" s="237"/>
    </row>
    <row r="45" spans="1:209" s="284" customFormat="1" ht="14.5">
      <c r="A45" s="307" t="s">
        <v>64</v>
      </c>
      <c r="B45" s="225">
        <v>39083</v>
      </c>
      <c r="C45" s="225">
        <v>39114</v>
      </c>
      <c r="D45" s="225">
        <v>39142</v>
      </c>
      <c r="E45" s="225">
        <v>39173</v>
      </c>
      <c r="F45" s="225">
        <v>39203</v>
      </c>
      <c r="G45" s="225">
        <v>39234</v>
      </c>
      <c r="H45" s="225">
        <v>39264</v>
      </c>
      <c r="I45" s="225">
        <v>39295</v>
      </c>
      <c r="J45" s="225">
        <v>39326</v>
      </c>
      <c r="K45" s="225">
        <v>39356</v>
      </c>
      <c r="L45" s="225">
        <v>39387</v>
      </c>
      <c r="M45" s="225">
        <v>39417</v>
      </c>
      <c r="N45" s="225">
        <v>39448</v>
      </c>
      <c r="O45" s="225">
        <v>39479</v>
      </c>
      <c r="P45" s="225">
        <v>39508</v>
      </c>
      <c r="Q45" s="225">
        <v>39539</v>
      </c>
      <c r="R45" s="225">
        <v>39569</v>
      </c>
      <c r="S45" s="225">
        <v>39600</v>
      </c>
      <c r="T45" s="225">
        <v>39630</v>
      </c>
      <c r="U45" s="225">
        <v>39661</v>
      </c>
      <c r="V45" s="225">
        <v>39692</v>
      </c>
      <c r="W45" s="225">
        <v>39722</v>
      </c>
      <c r="X45" s="225">
        <v>39753</v>
      </c>
      <c r="Y45" s="225">
        <v>39783</v>
      </c>
      <c r="Z45" s="225">
        <v>39814</v>
      </c>
      <c r="AA45" s="225">
        <v>39845</v>
      </c>
      <c r="AB45" s="225">
        <v>39873</v>
      </c>
      <c r="AC45" s="225">
        <v>39904</v>
      </c>
      <c r="AD45" s="225">
        <v>39934</v>
      </c>
      <c r="AE45" s="225">
        <v>39965</v>
      </c>
      <c r="AF45" s="225">
        <v>39995</v>
      </c>
      <c r="AG45" s="225">
        <v>40026</v>
      </c>
      <c r="AH45" s="225">
        <v>40057</v>
      </c>
      <c r="AI45" s="225">
        <v>40087</v>
      </c>
      <c r="AJ45" s="225">
        <v>40118</v>
      </c>
      <c r="AK45" s="225">
        <v>40148</v>
      </c>
      <c r="AL45" s="225">
        <v>40179</v>
      </c>
      <c r="AM45" s="225">
        <v>40210</v>
      </c>
      <c r="AN45" s="225">
        <v>40238</v>
      </c>
      <c r="AO45" s="225">
        <v>40269</v>
      </c>
      <c r="AP45" s="225">
        <v>40299</v>
      </c>
      <c r="AQ45" s="225">
        <v>40330</v>
      </c>
      <c r="AR45" s="225">
        <v>40360</v>
      </c>
      <c r="AS45" s="225">
        <v>40391</v>
      </c>
      <c r="AT45" s="225">
        <v>40422</v>
      </c>
      <c r="AU45" s="225">
        <v>40452</v>
      </c>
      <c r="AV45" s="225">
        <v>40483</v>
      </c>
      <c r="AW45" s="225">
        <v>40513</v>
      </c>
      <c r="AX45" s="225">
        <v>40544</v>
      </c>
      <c r="AY45" s="225">
        <v>40575</v>
      </c>
      <c r="AZ45" s="225">
        <v>40603</v>
      </c>
      <c r="BA45" s="225">
        <v>40634</v>
      </c>
      <c r="BB45" s="225">
        <v>40664</v>
      </c>
      <c r="BC45" s="225">
        <v>40695</v>
      </c>
      <c r="BD45" s="225">
        <v>40725</v>
      </c>
      <c r="BE45" s="225">
        <v>40756</v>
      </c>
      <c r="BF45" s="225">
        <v>40787</v>
      </c>
      <c r="BG45" s="225">
        <v>40817</v>
      </c>
      <c r="BH45" s="225">
        <v>40848</v>
      </c>
      <c r="BI45" s="225">
        <v>40878</v>
      </c>
      <c r="BJ45" s="225">
        <v>40909</v>
      </c>
      <c r="BK45" s="225">
        <v>40940</v>
      </c>
      <c r="BL45" s="225">
        <v>40969</v>
      </c>
      <c r="BM45" s="225">
        <v>41000</v>
      </c>
      <c r="BN45" s="225">
        <v>41030</v>
      </c>
      <c r="BO45" s="225">
        <v>41061</v>
      </c>
      <c r="BP45" s="225">
        <v>41091</v>
      </c>
      <c r="BQ45" s="225">
        <v>41122</v>
      </c>
      <c r="BR45" s="225">
        <v>41153</v>
      </c>
      <c r="BS45" s="225">
        <v>41183</v>
      </c>
      <c r="BT45" s="225">
        <v>41214</v>
      </c>
      <c r="BU45" s="225">
        <v>41244</v>
      </c>
      <c r="BV45" s="225">
        <v>41275</v>
      </c>
      <c r="BW45" s="225">
        <v>41306</v>
      </c>
      <c r="BX45" s="225">
        <v>41334</v>
      </c>
      <c r="BY45" s="225">
        <v>41365</v>
      </c>
      <c r="BZ45" s="225">
        <v>41395</v>
      </c>
      <c r="CA45" s="225">
        <v>41426</v>
      </c>
      <c r="CB45" s="225">
        <v>41456</v>
      </c>
      <c r="CC45" s="225">
        <v>41487</v>
      </c>
      <c r="CD45" s="225">
        <v>41518</v>
      </c>
      <c r="CE45" s="225">
        <v>41548</v>
      </c>
      <c r="CF45" s="225">
        <v>41579</v>
      </c>
      <c r="CG45" s="225">
        <v>41609</v>
      </c>
      <c r="CH45" s="225">
        <v>41640</v>
      </c>
      <c r="CI45" s="225">
        <v>41671</v>
      </c>
      <c r="CJ45" s="225">
        <v>41699</v>
      </c>
      <c r="CK45" s="225">
        <v>41730</v>
      </c>
      <c r="CL45" s="225">
        <v>41760</v>
      </c>
      <c r="CM45" s="225">
        <v>41791</v>
      </c>
      <c r="CN45" s="225">
        <v>41821</v>
      </c>
      <c r="CO45" s="225">
        <v>41852</v>
      </c>
      <c r="CP45" s="225">
        <v>41883</v>
      </c>
      <c r="CQ45" s="225">
        <v>41913</v>
      </c>
      <c r="CR45" s="225">
        <v>41944</v>
      </c>
      <c r="CS45" s="225">
        <v>41974</v>
      </c>
      <c r="CT45" s="225">
        <v>42005</v>
      </c>
      <c r="CU45" s="225">
        <v>42036</v>
      </c>
      <c r="CV45" s="225">
        <v>42064</v>
      </c>
      <c r="CW45" s="225">
        <v>42095</v>
      </c>
      <c r="CX45" s="225">
        <v>42125</v>
      </c>
      <c r="CY45" s="225">
        <v>42156</v>
      </c>
      <c r="CZ45" s="225">
        <v>42186</v>
      </c>
      <c r="DA45" s="225">
        <v>42217</v>
      </c>
      <c r="DB45" s="225">
        <v>42248</v>
      </c>
      <c r="DC45" s="225">
        <v>42278</v>
      </c>
      <c r="DD45" s="225">
        <v>42309</v>
      </c>
      <c r="DE45" s="225">
        <v>42339</v>
      </c>
      <c r="DF45" s="225">
        <v>42370</v>
      </c>
      <c r="DG45" s="225">
        <v>42401</v>
      </c>
      <c r="DH45" s="225">
        <v>42430</v>
      </c>
      <c r="DI45" s="225">
        <v>42461</v>
      </c>
      <c r="DJ45" s="225">
        <v>42491</v>
      </c>
      <c r="DK45" s="225">
        <v>42522</v>
      </c>
      <c r="DL45" s="225">
        <v>42552</v>
      </c>
      <c r="DM45" s="225">
        <v>42583</v>
      </c>
      <c r="DN45" s="225">
        <v>42614</v>
      </c>
      <c r="DO45" s="225">
        <v>42644</v>
      </c>
      <c r="DP45" s="225">
        <v>42675</v>
      </c>
      <c r="DQ45" s="225">
        <v>42705</v>
      </c>
      <c r="DR45" s="225">
        <v>42736</v>
      </c>
      <c r="DS45" s="225">
        <v>42767</v>
      </c>
      <c r="DT45" s="225">
        <v>42795</v>
      </c>
      <c r="DU45" s="225">
        <v>42826</v>
      </c>
      <c r="DV45" s="225">
        <v>42856</v>
      </c>
      <c r="DW45" s="225">
        <v>42887</v>
      </c>
      <c r="DX45" s="225">
        <v>42917</v>
      </c>
      <c r="DY45" s="225">
        <v>42948</v>
      </c>
      <c r="DZ45" s="225">
        <v>42979</v>
      </c>
      <c r="EA45" s="225">
        <v>43009</v>
      </c>
      <c r="EB45" s="225">
        <v>43040</v>
      </c>
      <c r="EC45" s="225">
        <v>43070</v>
      </c>
      <c r="ED45" s="225">
        <v>43101</v>
      </c>
      <c r="EE45" s="225">
        <v>43132</v>
      </c>
      <c r="EF45" s="225">
        <v>43160</v>
      </c>
      <c r="EG45" s="225">
        <v>43191</v>
      </c>
      <c r="EH45" s="225">
        <v>43221</v>
      </c>
      <c r="EI45" s="225">
        <v>43252</v>
      </c>
      <c r="EJ45" s="225">
        <v>43282</v>
      </c>
      <c r="EK45" s="225">
        <v>43313</v>
      </c>
      <c r="EL45" s="225">
        <v>43344</v>
      </c>
      <c r="EM45" s="225">
        <v>43374</v>
      </c>
      <c r="EN45" s="225">
        <v>43405</v>
      </c>
      <c r="EO45" s="225">
        <v>43435</v>
      </c>
      <c r="EP45" s="225">
        <v>43466</v>
      </c>
      <c r="EQ45" s="225">
        <v>43497</v>
      </c>
      <c r="ER45" s="225">
        <v>43525</v>
      </c>
      <c r="ES45" s="225">
        <v>43556</v>
      </c>
      <c r="ET45" s="225">
        <v>43586</v>
      </c>
      <c r="EU45" s="225">
        <v>43617</v>
      </c>
      <c r="EV45" s="225">
        <v>43647</v>
      </c>
      <c r="EW45" s="225">
        <v>43678</v>
      </c>
      <c r="EX45" s="225">
        <v>43709</v>
      </c>
      <c r="EY45" s="225">
        <v>43739</v>
      </c>
      <c r="EZ45" s="225">
        <v>43770</v>
      </c>
      <c r="FA45" s="225">
        <v>43800</v>
      </c>
      <c r="FB45" s="225">
        <v>43831</v>
      </c>
      <c r="FC45" s="225">
        <v>43862</v>
      </c>
      <c r="FD45" s="225">
        <v>43891</v>
      </c>
      <c r="FE45" s="225">
        <v>43922</v>
      </c>
      <c r="FF45" s="225">
        <v>43952</v>
      </c>
      <c r="FG45" s="225">
        <v>43983</v>
      </c>
      <c r="FH45" s="225">
        <v>44013</v>
      </c>
      <c r="FI45" s="225">
        <v>44044</v>
      </c>
      <c r="FJ45" s="225">
        <v>44075</v>
      </c>
      <c r="FK45" s="225">
        <v>44105</v>
      </c>
      <c r="FL45" s="225">
        <v>44136</v>
      </c>
      <c r="FM45" s="225">
        <v>44166</v>
      </c>
      <c r="FN45" s="225">
        <v>44197</v>
      </c>
      <c r="FO45" s="225">
        <v>44228</v>
      </c>
      <c r="FP45" s="225">
        <v>44256</v>
      </c>
      <c r="FQ45" s="225">
        <v>44287</v>
      </c>
      <c r="FR45" s="225">
        <v>44317</v>
      </c>
      <c r="FS45" s="225">
        <v>44348</v>
      </c>
      <c r="FT45" s="225">
        <v>44378</v>
      </c>
      <c r="FU45" s="225">
        <v>44409</v>
      </c>
      <c r="FV45" s="225">
        <v>44440</v>
      </c>
      <c r="FW45" s="225">
        <v>44470</v>
      </c>
      <c r="FX45" s="225">
        <v>44501</v>
      </c>
      <c r="FY45" s="225">
        <v>44531</v>
      </c>
      <c r="FZ45" s="225">
        <v>44562</v>
      </c>
      <c r="GA45" s="225">
        <v>44593</v>
      </c>
      <c r="GB45" s="225">
        <v>44621</v>
      </c>
      <c r="GC45" s="225">
        <v>44652</v>
      </c>
      <c r="GD45" s="225" t="s">
        <v>506</v>
      </c>
    </row>
    <row r="46" spans="1:209" s="24" customFormat="1" ht="14.25" customHeight="1">
      <c r="A46" s="426" t="s">
        <v>0</v>
      </c>
      <c r="B46" s="427"/>
      <c r="C46" s="428"/>
      <c r="D46" s="428"/>
      <c r="E46" s="428"/>
      <c r="F46" s="428"/>
      <c r="G46" s="428"/>
      <c r="H46" s="428"/>
      <c r="I46" s="428"/>
      <c r="J46" s="428"/>
      <c r="K46" s="428"/>
      <c r="L46" s="428"/>
      <c r="M46" s="428"/>
      <c r="N46" s="428"/>
      <c r="O46" s="428"/>
      <c r="P46" s="428"/>
      <c r="Q46" s="428"/>
      <c r="R46" s="428"/>
      <c r="S46" s="428"/>
      <c r="T46" s="428"/>
      <c r="U46" s="428"/>
      <c r="V46" s="428"/>
      <c r="W46" s="428"/>
      <c r="X46" s="428"/>
      <c r="Y46" s="428"/>
      <c r="Z46" s="428"/>
      <c r="AA46" s="428"/>
      <c r="AB46" s="428"/>
      <c r="AC46" s="428"/>
      <c r="AD46" s="428"/>
      <c r="AE46" s="428"/>
      <c r="AF46" s="428"/>
      <c r="AG46" s="428"/>
      <c r="AH46" s="428">
        <v>63341</v>
      </c>
      <c r="AI46" s="428">
        <v>74542</v>
      </c>
      <c r="AJ46" s="428">
        <v>69288</v>
      </c>
      <c r="AK46" s="428">
        <v>130410</v>
      </c>
      <c r="AL46" s="428">
        <v>138986</v>
      </c>
      <c r="AM46" s="428">
        <v>144454</v>
      </c>
      <c r="AN46" s="428">
        <v>226823</v>
      </c>
      <c r="AO46" s="428">
        <v>237900</v>
      </c>
      <c r="AP46" s="428">
        <v>380943</v>
      </c>
      <c r="AQ46" s="428">
        <v>381678</v>
      </c>
      <c r="AR46" s="428">
        <v>448201</v>
      </c>
      <c r="AS46" s="428">
        <v>493552</v>
      </c>
      <c r="AT46" s="428">
        <v>481226</v>
      </c>
      <c r="AU46" s="428">
        <v>474203</v>
      </c>
      <c r="AV46" s="428">
        <v>505207</v>
      </c>
      <c r="AW46" s="428">
        <v>527697</v>
      </c>
      <c r="AX46" s="428">
        <v>372171.00001000002</v>
      </c>
      <c r="AY46" s="428">
        <v>414946</v>
      </c>
      <c r="AZ46" s="428">
        <v>434507</v>
      </c>
      <c r="BA46" s="428">
        <v>407593</v>
      </c>
      <c r="BB46" s="428">
        <v>464342</v>
      </c>
      <c r="BC46" s="428">
        <v>440392</v>
      </c>
      <c r="BD46" s="428">
        <v>439893</v>
      </c>
      <c r="BE46" s="428">
        <v>488782</v>
      </c>
      <c r="BF46" s="428">
        <v>452255</v>
      </c>
      <c r="BG46" s="428">
        <v>419331</v>
      </c>
      <c r="BH46" s="428">
        <v>446126</v>
      </c>
      <c r="BI46" s="428">
        <v>461608</v>
      </c>
      <c r="BJ46" s="428">
        <v>382135</v>
      </c>
      <c r="BK46" s="428">
        <v>347445</v>
      </c>
      <c r="BL46" s="428">
        <v>405535</v>
      </c>
      <c r="BM46" s="428">
        <v>339432</v>
      </c>
      <c r="BN46" s="428">
        <v>379045</v>
      </c>
      <c r="BO46" s="428">
        <v>393379</v>
      </c>
      <c r="BP46" s="428">
        <v>401255</v>
      </c>
      <c r="BQ46" s="428">
        <v>442549</v>
      </c>
      <c r="BR46" s="428">
        <v>320180</v>
      </c>
      <c r="BS46" s="428">
        <v>399918</v>
      </c>
      <c r="BT46" s="428">
        <v>368609</v>
      </c>
      <c r="BU46" s="428">
        <v>368044</v>
      </c>
      <c r="BV46" s="428">
        <v>332882</v>
      </c>
      <c r="BW46" s="428">
        <v>271331</v>
      </c>
      <c r="BX46" s="428">
        <v>313700</v>
      </c>
      <c r="BY46" s="428">
        <v>346362</v>
      </c>
      <c r="BZ46" s="428">
        <v>330390</v>
      </c>
      <c r="CA46" s="428">
        <v>311629</v>
      </c>
      <c r="CB46" s="428">
        <v>343373</v>
      </c>
      <c r="CC46" s="428">
        <v>338799</v>
      </c>
      <c r="CD46" s="428">
        <v>343142</v>
      </c>
      <c r="CE46" s="428">
        <v>376110</v>
      </c>
      <c r="CF46" s="428">
        <v>342694</v>
      </c>
      <c r="CG46" s="428">
        <v>385740</v>
      </c>
      <c r="CH46" s="428">
        <v>343492</v>
      </c>
      <c r="CI46" s="428">
        <v>315521</v>
      </c>
      <c r="CJ46" s="428">
        <v>286971</v>
      </c>
      <c r="CK46" s="428">
        <v>348149</v>
      </c>
      <c r="CL46" s="428">
        <v>353138</v>
      </c>
      <c r="CM46" s="428">
        <v>306595</v>
      </c>
      <c r="CN46" s="428">
        <v>355453</v>
      </c>
      <c r="CO46" s="428">
        <v>346960</v>
      </c>
      <c r="CP46" s="428">
        <v>379839</v>
      </c>
      <c r="CQ46" s="428">
        <v>395110</v>
      </c>
      <c r="CR46" s="428">
        <v>370389</v>
      </c>
      <c r="CS46" s="428">
        <v>451993</v>
      </c>
      <c r="CT46" s="428">
        <v>348039</v>
      </c>
      <c r="CU46" s="428">
        <v>287750</v>
      </c>
      <c r="CV46" s="428">
        <v>340368</v>
      </c>
      <c r="CW46" s="428">
        <v>306391</v>
      </c>
      <c r="CX46" s="428">
        <v>303816</v>
      </c>
      <c r="CY46" s="428">
        <v>310193</v>
      </c>
      <c r="CZ46" s="428">
        <v>330876</v>
      </c>
      <c r="DA46" s="428">
        <v>307634</v>
      </c>
      <c r="DB46" s="428">
        <v>301069</v>
      </c>
      <c r="DC46" s="428">
        <v>296457</v>
      </c>
      <c r="DD46" s="428">
        <v>291744</v>
      </c>
      <c r="DE46" s="428">
        <v>339102</v>
      </c>
      <c r="DF46" s="428">
        <v>263845</v>
      </c>
      <c r="DG46" s="428">
        <v>252858</v>
      </c>
      <c r="DH46" s="428">
        <v>298602</v>
      </c>
      <c r="DI46" s="428">
        <v>266219</v>
      </c>
      <c r="DJ46" s="428">
        <v>272140</v>
      </c>
      <c r="DK46" s="428">
        <v>285200</v>
      </c>
      <c r="DL46" s="428">
        <v>282638</v>
      </c>
      <c r="DM46" s="428">
        <v>306447</v>
      </c>
      <c r="DN46" s="428">
        <v>275995</v>
      </c>
      <c r="DO46" s="428">
        <v>281970.18917999999</v>
      </c>
      <c r="DP46" s="428">
        <v>305176</v>
      </c>
      <c r="DQ46" s="428">
        <v>334710</v>
      </c>
      <c r="DR46" s="428">
        <v>296553</v>
      </c>
      <c r="DS46" s="428">
        <v>264010</v>
      </c>
      <c r="DT46" s="428">
        <v>338947</v>
      </c>
      <c r="DU46" s="428">
        <v>270445</v>
      </c>
      <c r="DV46" s="428">
        <v>327422</v>
      </c>
      <c r="DW46" s="428">
        <v>309376</v>
      </c>
      <c r="DX46" s="428">
        <v>313779</v>
      </c>
      <c r="DY46" s="428">
        <v>350371</v>
      </c>
      <c r="DZ46" s="428">
        <v>279526</v>
      </c>
      <c r="EA46" s="428">
        <v>296974</v>
      </c>
      <c r="EB46" s="428">
        <v>284245</v>
      </c>
      <c r="EC46" s="428">
        <v>312268</v>
      </c>
      <c r="ED46" s="428">
        <v>313066</v>
      </c>
      <c r="EE46" s="428">
        <v>253246</v>
      </c>
      <c r="EF46" s="428">
        <v>309084</v>
      </c>
      <c r="EG46" s="428">
        <v>293709</v>
      </c>
      <c r="EH46" s="428">
        <v>281225</v>
      </c>
      <c r="EI46" s="428">
        <v>259566</v>
      </c>
      <c r="EJ46" s="428">
        <v>289887</v>
      </c>
      <c r="EK46" s="428">
        <v>338378</v>
      </c>
      <c r="EL46" s="428">
        <v>276507</v>
      </c>
      <c r="EM46" s="428">
        <v>278684</v>
      </c>
      <c r="EN46" s="428">
        <v>269545</v>
      </c>
      <c r="EO46" s="428">
        <v>277670</v>
      </c>
      <c r="EP46" s="428">
        <v>264376</v>
      </c>
      <c r="EQ46" s="428">
        <v>265018</v>
      </c>
      <c r="ER46" s="428">
        <v>237955</v>
      </c>
      <c r="ES46" s="428">
        <v>262360</v>
      </c>
      <c r="ET46" s="428">
        <v>325864</v>
      </c>
      <c r="EU46" s="428">
        <v>288322</v>
      </c>
      <c r="EV46" s="428">
        <v>328625</v>
      </c>
      <c r="EW46" s="428">
        <v>327123</v>
      </c>
      <c r="EX46" s="428">
        <v>312151</v>
      </c>
      <c r="EY46" s="428">
        <v>351479</v>
      </c>
      <c r="EZ46" s="428">
        <v>324981</v>
      </c>
      <c r="FA46" s="428">
        <v>329684</v>
      </c>
      <c r="FB46" s="428">
        <v>319960</v>
      </c>
      <c r="FC46" s="428">
        <v>271851</v>
      </c>
      <c r="FD46" s="428">
        <v>253847</v>
      </c>
      <c r="FE46" s="428">
        <v>114306</v>
      </c>
      <c r="FF46" s="428">
        <v>150939</v>
      </c>
      <c r="FG46" s="428">
        <v>222537</v>
      </c>
      <c r="FH46" s="428">
        <v>278158</v>
      </c>
      <c r="FI46" s="428">
        <v>287252</v>
      </c>
      <c r="FJ46" s="428">
        <v>310180</v>
      </c>
      <c r="FK46" s="428">
        <v>322189</v>
      </c>
      <c r="FL46" s="428">
        <v>315746</v>
      </c>
      <c r="FM46" s="428">
        <v>339882</v>
      </c>
      <c r="FN46" s="428">
        <v>254547</v>
      </c>
      <c r="FO46" s="428">
        <v>273859</v>
      </c>
      <c r="FP46" s="428">
        <v>269132</v>
      </c>
      <c r="FQ46" s="428">
        <v>236261</v>
      </c>
      <c r="FR46" s="428">
        <v>282214</v>
      </c>
      <c r="FS46" s="428">
        <v>249074</v>
      </c>
      <c r="FT46" s="428">
        <v>256739</v>
      </c>
      <c r="FU46" s="428">
        <v>261408</v>
      </c>
      <c r="FV46" s="428">
        <v>236389</v>
      </c>
      <c r="FW46" s="428">
        <v>223340</v>
      </c>
      <c r="FX46" s="428">
        <v>207417</v>
      </c>
      <c r="FY46" s="428">
        <v>236935</v>
      </c>
      <c r="FZ46" s="428">
        <v>188462</v>
      </c>
      <c r="GA46" s="428">
        <v>185753</v>
      </c>
      <c r="GB46" s="428">
        <v>209448</v>
      </c>
      <c r="GC46" s="428">
        <v>193398</v>
      </c>
      <c r="GD46" s="428" t="s">
        <v>1</v>
      </c>
    </row>
    <row r="47" spans="1:209" s="284" customFormat="1" ht="14.5">
      <c r="A47" s="240" t="s">
        <v>508</v>
      </c>
      <c r="B47" s="240"/>
      <c r="C47" s="282"/>
      <c r="D47" s="282"/>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c r="AS47" s="282"/>
      <c r="AT47" s="282"/>
      <c r="AU47" s="282"/>
      <c r="AV47" s="282"/>
      <c r="AW47" s="282"/>
      <c r="AX47" s="282"/>
      <c r="AY47" s="282"/>
      <c r="AZ47" s="282"/>
      <c r="BA47" s="282"/>
      <c r="BB47" s="282"/>
      <c r="BC47" s="282"/>
      <c r="BD47" s="282"/>
      <c r="BE47" s="282"/>
      <c r="BF47" s="282"/>
      <c r="BG47" s="282"/>
      <c r="BH47" s="282"/>
      <c r="BI47" s="282"/>
      <c r="BJ47" s="282"/>
      <c r="BK47" s="282"/>
      <c r="BL47" s="282"/>
      <c r="BM47" s="282"/>
      <c r="BN47" s="282"/>
      <c r="BO47" s="282"/>
      <c r="BP47" s="282"/>
      <c r="BQ47" s="282"/>
      <c r="BR47" s="282"/>
      <c r="BS47" s="282"/>
      <c r="BT47" s="282"/>
      <c r="BU47" s="282"/>
      <c r="BV47" s="282"/>
      <c r="BW47" s="282"/>
      <c r="BX47" s="282"/>
      <c r="BY47" s="282"/>
      <c r="BZ47" s="282"/>
      <c r="CA47" s="282"/>
      <c r="CB47" s="282"/>
      <c r="CC47" s="282"/>
      <c r="CD47" s="282"/>
      <c r="CE47" s="282"/>
      <c r="CF47" s="282"/>
      <c r="CG47" s="282"/>
      <c r="CH47" s="282"/>
      <c r="CI47" s="282"/>
      <c r="CJ47" s="282"/>
      <c r="CK47" s="282"/>
      <c r="CL47" s="282"/>
      <c r="CM47" s="282"/>
      <c r="CN47" s="282"/>
      <c r="CO47" s="282"/>
      <c r="CP47" s="282"/>
      <c r="CQ47" s="282"/>
      <c r="CR47" s="282"/>
      <c r="CS47" s="282"/>
      <c r="CT47" s="282"/>
      <c r="CU47" s="282"/>
      <c r="CV47" s="282"/>
      <c r="CW47" s="282"/>
      <c r="CX47" s="282"/>
      <c r="CY47" s="282"/>
      <c r="CZ47" s="282"/>
      <c r="DA47" s="282"/>
      <c r="DB47" s="282"/>
      <c r="DC47" s="282"/>
      <c r="DD47" s="282"/>
      <c r="DE47" s="282"/>
      <c r="DF47" s="282"/>
      <c r="DG47" s="282"/>
      <c r="DH47" s="282"/>
      <c r="DI47" s="282"/>
      <c r="DJ47" s="282"/>
      <c r="DK47" s="282"/>
      <c r="DL47" s="282"/>
      <c r="DM47" s="282"/>
      <c r="DN47" s="282"/>
      <c r="DO47" s="282"/>
      <c r="DP47" s="282"/>
      <c r="DQ47" s="282"/>
      <c r="DR47" s="282"/>
      <c r="DS47" s="282"/>
      <c r="DT47" s="282"/>
      <c r="DU47" s="282"/>
      <c r="DV47" s="282"/>
      <c r="DW47" s="282"/>
      <c r="DX47" s="282"/>
      <c r="DY47" s="282"/>
      <c r="DZ47" s="282"/>
      <c r="EA47" s="282"/>
      <c r="EB47" s="282"/>
      <c r="EC47" s="282"/>
      <c r="ED47" s="282"/>
      <c r="EE47" s="282"/>
      <c r="EF47" s="282"/>
      <c r="EG47" s="282"/>
      <c r="EH47" s="282"/>
      <c r="EI47" s="282"/>
      <c r="EJ47" s="282"/>
      <c r="EK47" s="282"/>
      <c r="EL47" s="282"/>
      <c r="EM47" s="282"/>
      <c r="EN47" s="282"/>
      <c r="EO47" s="282"/>
      <c r="EP47" s="282"/>
      <c r="EQ47" s="282"/>
      <c r="ER47" s="282"/>
      <c r="ES47" s="282"/>
      <c r="ET47" s="282"/>
      <c r="EU47" s="283"/>
      <c r="EV47" s="237"/>
      <c r="EW47" s="482"/>
      <c r="EX47" s="482"/>
      <c r="EY47" s="482"/>
      <c r="GD47" s="546"/>
    </row>
    <row r="48" spans="1:209" s="24" customFormat="1" ht="15.5">
      <c r="A48" s="18"/>
    </row>
    <row r="49" spans="1:150" s="24" customFormat="1" ht="14.5">
      <c r="EL49" s="351"/>
      <c r="EM49" s="351"/>
      <c r="EN49" s="351"/>
      <c r="EO49" s="351"/>
      <c r="EP49" s="351"/>
      <c r="EQ49" s="351"/>
      <c r="ER49" s="351"/>
      <c r="ES49" s="351"/>
      <c r="ET49" s="351"/>
    </row>
    <row r="50" spans="1:150" s="24" customFormat="1" ht="14.5"/>
    <row r="51" spans="1:150" s="24" customFormat="1" ht="14.5"/>
    <row r="52" spans="1:150" s="24" customFormat="1" ht="14.5">
      <c r="A52" s="237"/>
    </row>
    <row r="53" spans="1:150" s="24" customFormat="1" ht="14.5"/>
    <row r="54" spans="1:150" s="24" customFormat="1" ht="14.5"/>
    <row r="55" spans="1:150" s="24" customFormat="1" ht="15.5">
      <c r="A55" s="18"/>
    </row>
    <row r="56" spans="1:150" s="24" customFormat="1" ht="15.5">
      <c r="A56" s="18"/>
    </row>
    <row r="57" spans="1:150" ht="13">
      <c r="A57" s="237"/>
      <c r="L57" s="237"/>
      <c r="X57" s="237"/>
      <c r="Y57" s="237"/>
      <c r="Z57" s="237"/>
    </row>
    <row r="58" spans="1:150" ht="13">
      <c r="A58" s="237"/>
      <c r="L58" s="237"/>
      <c r="X58" s="237"/>
      <c r="Y58" s="237"/>
      <c r="Z58" s="237"/>
    </row>
    <row r="59" spans="1:150" ht="13">
      <c r="A59" s="237"/>
      <c r="L59" s="237"/>
      <c r="X59" s="237"/>
      <c r="Y59" s="237"/>
      <c r="Z59" s="237"/>
    </row>
    <row r="60" spans="1:150" ht="13">
      <c r="A60" s="237"/>
      <c r="L60" s="237"/>
      <c r="X60" s="237"/>
      <c r="Y60" s="237"/>
      <c r="Z60" s="237"/>
    </row>
    <row r="61" spans="1:150" ht="13">
      <c r="A61" s="237"/>
      <c r="L61" s="237"/>
      <c r="X61" s="237"/>
      <c r="Y61" s="237"/>
      <c r="Z61" s="237"/>
    </row>
    <row r="62" spans="1:150" ht="13">
      <c r="A62" s="237"/>
      <c r="L62" s="237"/>
      <c r="X62" s="237"/>
      <c r="Y62" s="237"/>
      <c r="Z62" s="237"/>
    </row>
    <row r="63" spans="1:150" ht="13">
      <c r="A63" s="19"/>
      <c r="L63" s="237"/>
      <c r="X63" s="237"/>
      <c r="Y63" s="237"/>
      <c r="Z63" s="237"/>
    </row>
    <row r="64" spans="1:150" ht="13">
      <c r="A64" s="19"/>
      <c r="L64" s="19"/>
      <c r="X64" s="19"/>
      <c r="Y64" s="19"/>
      <c r="Z64" s="19"/>
    </row>
    <row r="65" spans="1:26" ht="13">
      <c r="A65" s="19"/>
      <c r="L65" s="19"/>
      <c r="X65" s="19"/>
      <c r="Y65" s="19"/>
      <c r="Z65" s="19"/>
    </row>
    <row r="66" spans="1:26" ht="13">
      <c r="A66" s="19"/>
      <c r="L66" s="19"/>
      <c r="X66" s="19"/>
      <c r="Y66" s="19"/>
      <c r="Z66" s="19"/>
    </row>
    <row r="67" spans="1:26" ht="13">
      <c r="A67" s="19"/>
      <c r="L67" s="19"/>
      <c r="X67" s="19"/>
      <c r="Y67" s="19"/>
      <c r="Z67" s="19"/>
    </row>
    <row r="68" spans="1:26" ht="13">
      <c r="A68" s="19"/>
      <c r="L68" s="19"/>
      <c r="X68" s="19"/>
      <c r="Y68" s="19"/>
      <c r="Z68" s="19"/>
    </row>
    <row r="69" spans="1:26" ht="13">
      <c r="A69" s="19"/>
      <c r="L69" s="19"/>
      <c r="X69" s="19"/>
      <c r="Y69" s="19"/>
      <c r="Z69" s="19"/>
    </row>
    <row r="70" spans="1:26" ht="13">
      <c r="A70" s="19"/>
      <c r="L70" s="19"/>
      <c r="X70" s="19"/>
      <c r="Y70" s="19"/>
      <c r="Z70" s="19"/>
    </row>
    <row r="71" spans="1:26" ht="13">
      <c r="A71" s="19"/>
      <c r="L71" s="19"/>
      <c r="X71" s="19"/>
      <c r="Y71" s="19"/>
      <c r="Z71" s="19"/>
    </row>
    <row r="72" spans="1:26" ht="13">
      <c r="A72" s="19"/>
      <c r="L72" s="19"/>
      <c r="X72" s="19"/>
      <c r="Y72" s="19"/>
      <c r="Z72" s="19"/>
    </row>
    <row r="73" spans="1:26" ht="13">
      <c r="A73" s="19"/>
      <c r="L73" s="19"/>
      <c r="X73" s="19"/>
      <c r="Y73" s="19"/>
      <c r="Z73" s="19"/>
    </row>
    <row r="74" spans="1:26" ht="13">
      <c r="A74" s="19"/>
      <c r="L74" s="19"/>
      <c r="X74" s="19"/>
      <c r="Y74" s="19"/>
      <c r="Z74" s="19"/>
    </row>
    <row r="75" spans="1:26" ht="13">
      <c r="A75" s="19"/>
      <c r="L75" s="19"/>
      <c r="X75" s="19"/>
      <c r="Y75" s="19"/>
      <c r="Z75" s="19"/>
    </row>
    <row r="76" spans="1:26" ht="13">
      <c r="A76" s="19"/>
      <c r="L76" s="19"/>
      <c r="X76" s="19"/>
      <c r="Y76" s="19"/>
      <c r="Z76" s="19"/>
    </row>
    <row r="77" spans="1:26" ht="13">
      <c r="A77" s="19"/>
      <c r="L77" s="19"/>
      <c r="X77" s="19"/>
      <c r="Y77" s="19"/>
      <c r="Z77" s="19"/>
    </row>
    <row r="78" spans="1:26" ht="13">
      <c r="A78" s="19"/>
      <c r="L78" s="19"/>
      <c r="X78" s="19"/>
      <c r="Y78" s="19"/>
      <c r="Z78" s="19"/>
    </row>
    <row r="79" spans="1:26" ht="13">
      <c r="A79" s="19"/>
      <c r="L79" s="19"/>
      <c r="X79" s="19"/>
      <c r="Y79" s="19"/>
      <c r="Z79" s="19"/>
    </row>
    <row r="80" spans="1:26" ht="13">
      <c r="A80" s="19"/>
      <c r="L80" s="19"/>
      <c r="X80" s="19"/>
      <c r="Y80" s="19"/>
      <c r="Z80" s="19"/>
    </row>
    <row r="81" spans="1:26" ht="13">
      <c r="A81" s="19"/>
      <c r="L81" s="19"/>
      <c r="X81" s="19"/>
      <c r="Y81" s="19"/>
      <c r="Z81" s="19"/>
    </row>
    <row r="82" spans="1:26" ht="13">
      <c r="A82" s="19"/>
      <c r="L82" s="19"/>
      <c r="X82" s="19"/>
      <c r="Y82" s="19"/>
      <c r="Z82" s="19"/>
    </row>
    <row r="83" spans="1:26" ht="13">
      <c r="A83" s="19"/>
      <c r="L83" s="19"/>
      <c r="X83" s="19"/>
      <c r="Y83" s="19"/>
      <c r="Z83" s="19"/>
    </row>
    <row r="84" spans="1:26" ht="13">
      <c r="A84" s="19"/>
      <c r="L84" s="19"/>
      <c r="X84" s="19"/>
      <c r="Y84" s="19"/>
      <c r="Z84" s="19"/>
    </row>
    <row r="85" spans="1:26" ht="13">
      <c r="A85" s="19"/>
      <c r="L85" s="19"/>
      <c r="X85" s="19"/>
      <c r="Y85" s="19"/>
      <c r="Z85" s="19"/>
    </row>
    <row r="86" spans="1:26" ht="13">
      <c r="A86" s="19"/>
      <c r="L86" s="19"/>
      <c r="X86" s="19"/>
      <c r="Y86" s="19"/>
      <c r="Z86" s="19"/>
    </row>
    <row r="87" spans="1:26" ht="13">
      <c r="A87" s="19"/>
      <c r="L87" s="19"/>
      <c r="X87" s="19"/>
      <c r="Y87" s="19"/>
      <c r="Z87" s="19"/>
    </row>
    <row r="88" spans="1:26" ht="13">
      <c r="A88" s="19"/>
      <c r="L88" s="19"/>
      <c r="X88" s="19"/>
      <c r="Y88" s="19"/>
      <c r="Z88" s="19"/>
    </row>
    <row r="89" spans="1:26" ht="13">
      <c r="A89" s="19"/>
      <c r="L89" s="19"/>
      <c r="X89" s="19"/>
      <c r="Y89" s="19"/>
      <c r="Z89" s="19"/>
    </row>
    <row r="90" spans="1:26" ht="13">
      <c r="A90" s="19"/>
      <c r="L90" s="19"/>
      <c r="X90" s="19"/>
      <c r="Y90" s="19"/>
      <c r="Z90" s="19"/>
    </row>
    <row r="91" spans="1:26" ht="13">
      <c r="A91" s="19"/>
      <c r="L91" s="19"/>
      <c r="X91" s="19"/>
      <c r="Y91" s="19"/>
      <c r="Z91" s="19"/>
    </row>
    <row r="92" spans="1:26" ht="13">
      <c r="A92" s="19"/>
      <c r="L92" s="19"/>
      <c r="X92" s="19"/>
      <c r="Y92" s="19"/>
      <c r="Z92" s="19"/>
    </row>
    <row r="93" spans="1:26" ht="13">
      <c r="A93" s="19"/>
      <c r="L93" s="19"/>
      <c r="X93" s="19"/>
      <c r="Y93" s="19"/>
      <c r="Z93" s="19"/>
    </row>
    <row r="94" spans="1:26" ht="13">
      <c r="A94" s="19"/>
      <c r="L94" s="19"/>
      <c r="X94" s="19"/>
      <c r="Y94" s="19"/>
      <c r="Z94" s="19"/>
    </row>
    <row r="95" spans="1:26" ht="13">
      <c r="A95" s="19"/>
      <c r="L95" s="19"/>
      <c r="X95" s="19"/>
      <c r="Y95" s="19"/>
      <c r="Z95" s="19"/>
    </row>
    <row r="96" spans="1:26" ht="13">
      <c r="A96" s="19"/>
      <c r="L96" s="19"/>
      <c r="X96" s="19"/>
      <c r="Y96" s="19"/>
      <c r="Z96" s="19"/>
    </row>
    <row r="97" spans="1:26" ht="13">
      <c r="A97" s="19"/>
      <c r="L97" s="19"/>
      <c r="X97" s="19"/>
      <c r="Y97" s="19"/>
      <c r="Z97" s="19"/>
    </row>
    <row r="98" spans="1:26" ht="13">
      <c r="A98" s="19"/>
      <c r="L98" s="19"/>
      <c r="X98" s="19"/>
      <c r="Y98" s="19"/>
      <c r="Z98" s="19"/>
    </row>
    <row r="99" spans="1:26" ht="13">
      <c r="A99" s="19"/>
      <c r="L99" s="19"/>
      <c r="X99" s="19"/>
      <c r="Y99" s="19"/>
      <c r="Z99" s="19"/>
    </row>
    <row r="100" spans="1:26" ht="13">
      <c r="A100" s="19"/>
      <c r="L100" s="19"/>
      <c r="X100" s="19"/>
      <c r="Y100" s="19"/>
      <c r="Z100" s="19"/>
    </row>
    <row r="101" spans="1:26" ht="13">
      <c r="A101" s="19"/>
      <c r="L101" s="19"/>
      <c r="X101" s="19"/>
      <c r="Y101" s="19"/>
      <c r="Z101" s="19"/>
    </row>
    <row r="102" spans="1:26" ht="13">
      <c r="A102" s="19"/>
      <c r="L102" s="19"/>
      <c r="X102" s="19"/>
      <c r="Y102" s="19"/>
      <c r="Z102" s="19"/>
    </row>
    <row r="103" spans="1:26" ht="13">
      <c r="A103" s="19"/>
      <c r="L103" s="19"/>
      <c r="X103" s="19"/>
      <c r="Y103" s="19"/>
      <c r="Z103" s="19"/>
    </row>
    <row r="104" spans="1:26" ht="13">
      <c r="A104" s="19"/>
      <c r="L104" s="19"/>
      <c r="X104" s="19"/>
      <c r="Y104" s="19"/>
      <c r="Z104" s="19"/>
    </row>
    <row r="105" spans="1:26" ht="13">
      <c r="A105" s="19"/>
      <c r="L105" s="19"/>
      <c r="X105" s="19"/>
      <c r="Y105" s="19"/>
      <c r="Z105" s="19"/>
    </row>
    <row r="106" spans="1:26" ht="13">
      <c r="A106" s="19"/>
      <c r="L106" s="19"/>
      <c r="X106" s="19"/>
      <c r="Y106" s="19"/>
      <c r="Z106" s="19"/>
    </row>
    <row r="107" spans="1:26" ht="13">
      <c r="A107" s="19"/>
      <c r="L107" s="19"/>
      <c r="X107" s="19"/>
      <c r="Y107" s="19"/>
      <c r="Z107" s="19"/>
    </row>
    <row r="108" spans="1:26" ht="13">
      <c r="A108" s="19"/>
      <c r="L108" s="19"/>
      <c r="X108" s="19"/>
      <c r="Y108" s="19"/>
      <c r="Z108" s="19"/>
    </row>
    <row r="109" spans="1:26" ht="13">
      <c r="A109" s="19"/>
      <c r="L109" s="19"/>
      <c r="X109" s="19"/>
      <c r="Y109" s="19"/>
      <c r="Z109" s="19"/>
    </row>
    <row r="110" spans="1:26" ht="13">
      <c r="A110" s="19"/>
      <c r="L110" s="19"/>
      <c r="X110" s="19"/>
      <c r="Y110" s="19"/>
      <c r="Z110" s="19"/>
    </row>
    <row r="111" spans="1:26" ht="13">
      <c r="A111" s="19"/>
      <c r="L111" s="19"/>
      <c r="X111" s="19"/>
      <c r="Y111" s="19"/>
      <c r="Z111" s="19"/>
    </row>
    <row r="112" spans="1:26" ht="13">
      <c r="A112" s="19"/>
      <c r="L112" s="19"/>
      <c r="X112" s="19"/>
      <c r="Y112" s="19"/>
      <c r="Z112" s="19"/>
    </row>
    <row r="113" spans="1:26" ht="13">
      <c r="A113" s="19"/>
      <c r="L113" s="19"/>
      <c r="X113" s="19"/>
      <c r="Y113" s="19"/>
      <c r="Z113" s="19"/>
    </row>
    <row r="114" spans="1:26" ht="13">
      <c r="A114" s="19"/>
      <c r="L114" s="19"/>
      <c r="X114" s="19"/>
      <c r="Y114" s="19"/>
      <c r="Z114" s="19"/>
    </row>
    <row r="115" spans="1:26" ht="13">
      <c r="A115" s="19"/>
      <c r="L115" s="19"/>
      <c r="X115" s="19"/>
      <c r="Y115" s="19"/>
      <c r="Z115" s="19"/>
    </row>
    <row r="116" spans="1:26" ht="13">
      <c r="L116" s="19"/>
      <c r="X116" s="19"/>
      <c r="Y116" s="19"/>
      <c r="Z116" s="19"/>
    </row>
  </sheetData>
  <mergeCells count="1">
    <mergeCell ref="A1:B1"/>
  </mergeCells>
  <hyperlinks>
    <hyperlink ref="A3" location="UFIN!A1" display="11. Unidade de Financiamentos / Financing Unit" xr:uid="{A70D1085-7800-4BAF-9BBC-3F9D5CF97927}"/>
    <hyperlink ref="A1" location="Índice!A1" display="Voltar / Back" xr:uid="{9776031B-4C86-4886-88E4-D580F102DEA4}"/>
    <hyperlink ref="A4" location="UFIN!A1" display="11. Unidade de Financiamentos / Financing Unit" xr:uid="{43109F29-F10E-4CC1-AA06-754BDA2BB38B}"/>
  </hyperlinks>
  <pageMargins left="0.511811024" right="0.511811024" top="0.78740157499999996" bottom="0.78740157499999996" header="0.31496062000000002" footer="0.31496062000000002"/>
  <pageSetup paperSize="9" orientation="portrait" r:id="rId1"/>
  <headerFooter>
    <oddFooter>&amp;C&amp;1#&amp;"Calibri"&amp;10&amp;K000000INFORMAÇÃO INTERNA – INTERNAL INFORMATION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E2C51-B541-4E0D-A4EE-015A3FC0CABD}">
  <dimension ref="A1:GY244"/>
  <sheetViews>
    <sheetView zoomScaleNormal="100" workbookViewId="0">
      <pane xSplit="1" ySplit="5" topLeftCell="GU6" activePane="bottomRight" state="frozen"/>
      <selection activeCell="IY50" sqref="IY50"/>
      <selection pane="topRight" activeCell="IY50" sqref="IY50"/>
      <selection pane="bottomLeft" activeCell="IY50" sqref="IY50"/>
      <selection pane="bottomRight" activeCell="GX16" sqref="GX16"/>
    </sheetView>
  </sheetViews>
  <sheetFormatPr defaultColWidth="9.08984375" defaultRowHeight="12.5"/>
  <cols>
    <col min="1" max="1" width="63.08984375" style="274" customWidth="1"/>
    <col min="2" max="2" width="8.6328125" style="274" customWidth="1"/>
    <col min="3" max="165" width="9.08984375" style="274"/>
    <col min="166" max="166" width="9.08984375" style="274" customWidth="1"/>
    <col min="167" max="178" width="9.08984375" style="274"/>
    <col min="179" max="179" width="9.36328125" style="274" customWidth="1"/>
    <col min="180" max="16384" width="9.08984375" style="274"/>
  </cols>
  <sheetData>
    <row r="1" spans="1:207" ht="15.5">
      <c r="A1" s="612" t="s">
        <v>41</v>
      </c>
      <c r="B1" s="613"/>
      <c r="GX1" s="597" t="s">
        <v>529</v>
      </c>
      <c r="GY1" s="597" t="s">
        <v>529</v>
      </c>
    </row>
    <row r="2" spans="1:207" ht="13" thickBot="1">
      <c r="A2" s="277"/>
      <c r="B2" s="277"/>
    </row>
    <row r="3" spans="1:207" ht="16.5" customHeight="1">
      <c r="A3" s="594" t="s">
        <v>303</v>
      </c>
      <c r="B3" s="276"/>
    </row>
    <row r="4" spans="1:207" ht="16.5" customHeight="1">
      <c r="A4" s="593" t="s">
        <v>85</v>
      </c>
      <c r="B4" s="276"/>
    </row>
    <row r="5" spans="1:207" ht="16.5" customHeight="1" thickBot="1">
      <c r="A5" s="595" t="s">
        <v>72</v>
      </c>
      <c r="GW5" s="598"/>
    </row>
    <row r="6" spans="1:207" s="449" customFormat="1"/>
    <row r="8" spans="1:207" ht="18.5">
      <c r="A8" s="592" t="s">
        <v>523</v>
      </c>
    </row>
    <row r="10" spans="1:207" ht="15.5">
      <c r="A10" s="411" t="s">
        <v>284</v>
      </c>
    </row>
    <row r="11" spans="1:207" ht="13">
      <c r="A11" s="307" t="s">
        <v>366</v>
      </c>
      <c r="B11" s="225">
        <v>39083</v>
      </c>
      <c r="C11" s="225">
        <v>39114</v>
      </c>
      <c r="D11" s="225">
        <v>39142</v>
      </c>
      <c r="E11" s="225">
        <v>39173</v>
      </c>
      <c r="F11" s="225">
        <v>39203</v>
      </c>
      <c r="G11" s="225">
        <v>39234</v>
      </c>
      <c r="H11" s="225">
        <v>39264</v>
      </c>
      <c r="I11" s="225">
        <v>39295</v>
      </c>
      <c r="J11" s="225">
        <v>39326</v>
      </c>
      <c r="K11" s="225">
        <v>39356</v>
      </c>
      <c r="L11" s="225">
        <v>39387</v>
      </c>
      <c r="M11" s="225">
        <v>39417</v>
      </c>
      <c r="N11" s="225">
        <v>39448</v>
      </c>
      <c r="O11" s="225">
        <v>39479</v>
      </c>
      <c r="P11" s="225">
        <v>39508</v>
      </c>
      <c r="Q11" s="225">
        <v>39539</v>
      </c>
      <c r="R11" s="225">
        <v>39569</v>
      </c>
      <c r="S11" s="225">
        <v>39600</v>
      </c>
      <c r="T11" s="225">
        <v>39630</v>
      </c>
      <c r="U11" s="225">
        <v>39661</v>
      </c>
      <c r="V11" s="225">
        <v>39692</v>
      </c>
      <c r="W11" s="225">
        <v>39722</v>
      </c>
      <c r="X11" s="225">
        <v>39753</v>
      </c>
      <c r="Y11" s="225">
        <v>39783</v>
      </c>
      <c r="Z11" s="225">
        <v>39814</v>
      </c>
      <c r="AA11" s="225">
        <v>39845</v>
      </c>
      <c r="AB11" s="225">
        <v>39873</v>
      </c>
      <c r="AC11" s="225">
        <v>39904</v>
      </c>
      <c r="AD11" s="225">
        <v>39934</v>
      </c>
      <c r="AE11" s="225">
        <v>39965</v>
      </c>
      <c r="AF11" s="225">
        <v>39995</v>
      </c>
      <c r="AG11" s="225">
        <v>40026</v>
      </c>
      <c r="AH11" s="225">
        <v>40057</v>
      </c>
      <c r="AI11" s="225">
        <v>40087</v>
      </c>
      <c r="AJ11" s="225">
        <v>40118</v>
      </c>
      <c r="AK11" s="225">
        <v>40148</v>
      </c>
      <c r="AL11" s="225">
        <v>40179</v>
      </c>
      <c r="AM11" s="225">
        <v>40210</v>
      </c>
      <c r="AN11" s="225">
        <v>40238</v>
      </c>
      <c r="AO11" s="225">
        <v>40269</v>
      </c>
      <c r="AP11" s="225">
        <v>40299</v>
      </c>
      <c r="AQ11" s="225">
        <v>40330</v>
      </c>
      <c r="AR11" s="225">
        <v>40360</v>
      </c>
      <c r="AS11" s="225">
        <v>40391</v>
      </c>
      <c r="AT11" s="225">
        <v>40422</v>
      </c>
      <c r="AU11" s="225">
        <v>40452</v>
      </c>
      <c r="AV11" s="225">
        <v>40483</v>
      </c>
      <c r="AW11" s="225">
        <v>40513</v>
      </c>
      <c r="AX11" s="225">
        <v>40544</v>
      </c>
      <c r="AY11" s="225">
        <v>40575</v>
      </c>
      <c r="AZ11" s="225">
        <v>40603</v>
      </c>
      <c r="BA11" s="225">
        <v>40634</v>
      </c>
      <c r="BB11" s="225">
        <v>40664</v>
      </c>
      <c r="BC11" s="225">
        <v>40695</v>
      </c>
      <c r="BD11" s="225">
        <v>40725</v>
      </c>
      <c r="BE11" s="225">
        <v>40756</v>
      </c>
      <c r="BF11" s="225">
        <v>40787</v>
      </c>
      <c r="BG11" s="225">
        <v>40817</v>
      </c>
      <c r="BH11" s="225">
        <v>40848</v>
      </c>
      <c r="BI11" s="225">
        <v>40878</v>
      </c>
      <c r="BJ11" s="225">
        <v>40909</v>
      </c>
      <c r="BK11" s="225">
        <v>40940</v>
      </c>
      <c r="BL11" s="225">
        <v>40969</v>
      </c>
      <c r="BM11" s="225">
        <v>41000</v>
      </c>
      <c r="BN11" s="225">
        <v>41030</v>
      </c>
      <c r="BO11" s="225">
        <v>41061</v>
      </c>
      <c r="BP11" s="225">
        <v>41091</v>
      </c>
      <c r="BQ11" s="225">
        <v>41122</v>
      </c>
      <c r="BR11" s="225">
        <v>41153</v>
      </c>
      <c r="BS11" s="225">
        <v>41183</v>
      </c>
      <c r="BT11" s="225">
        <v>41214</v>
      </c>
      <c r="BU11" s="225">
        <v>41244</v>
      </c>
      <c r="BV11" s="225">
        <v>41275</v>
      </c>
      <c r="BW11" s="225">
        <v>41306</v>
      </c>
      <c r="BX11" s="225">
        <v>41334</v>
      </c>
      <c r="BY11" s="225">
        <v>41365</v>
      </c>
      <c r="BZ11" s="225">
        <v>41395</v>
      </c>
      <c r="CA11" s="225">
        <v>41426</v>
      </c>
      <c r="CB11" s="225">
        <v>41456</v>
      </c>
      <c r="CC11" s="225">
        <v>41487</v>
      </c>
      <c r="CD11" s="225">
        <v>41518</v>
      </c>
      <c r="CE11" s="225">
        <v>41548</v>
      </c>
      <c r="CF11" s="225">
        <v>41579</v>
      </c>
      <c r="CG11" s="225">
        <v>41609</v>
      </c>
      <c r="CH11" s="225">
        <v>41640</v>
      </c>
      <c r="CI11" s="225">
        <v>41671</v>
      </c>
      <c r="CJ11" s="225">
        <v>41699</v>
      </c>
      <c r="CK11" s="225">
        <v>41730</v>
      </c>
      <c r="CL11" s="225">
        <v>41760</v>
      </c>
      <c r="CM11" s="225">
        <v>41791</v>
      </c>
      <c r="CN11" s="225">
        <v>41821</v>
      </c>
      <c r="CO11" s="225">
        <v>41852</v>
      </c>
      <c r="CP11" s="225">
        <v>41883</v>
      </c>
      <c r="CQ11" s="225">
        <v>41913</v>
      </c>
      <c r="CR11" s="225">
        <v>41944</v>
      </c>
      <c r="CS11" s="225">
        <v>41974</v>
      </c>
      <c r="CT11" s="225">
        <v>42005</v>
      </c>
      <c r="CU11" s="225">
        <v>42036</v>
      </c>
      <c r="CV11" s="225">
        <v>42064</v>
      </c>
      <c r="CW11" s="225">
        <v>42095</v>
      </c>
      <c r="CX11" s="225">
        <v>42125</v>
      </c>
      <c r="CY11" s="225">
        <v>42156</v>
      </c>
      <c r="CZ11" s="225">
        <v>42186</v>
      </c>
      <c r="DA11" s="225">
        <v>42217</v>
      </c>
      <c r="DB11" s="225">
        <v>42248</v>
      </c>
      <c r="DC11" s="225">
        <v>42278</v>
      </c>
      <c r="DD11" s="225">
        <v>42309</v>
      </c>
      <c r="DE11" s="225">
        <v>42339</v>
      </c>
      <c r="DF11" s="225">
        <v>42370</v>
      </c>
      <c r="DG11" s="225">
        <v>42401</v>
      </c>
      <c r="DH11" s="225">
        <v>42430</v>
      </c>
      <c r="DI11" s="225">
        <v>42461</v>
      </c>
      <c r="DJ11" s="225">
        <v>42491</v>
      </c>
      <c r="DK11" s="225">
        <v>42522</v>
      </c>
      <c r="DL11" s="225">
        <v>42552</v>
      </c>
      <c r="DM11" s="225">
        <v>42583</v>
      </c>
      <c r="DN11" s="225">
        <v>42614</v>
      </c>
      <c r="DO11" s="225">
        <v>42644</v>
      </c>
      <c r="DP11" s="225">
        <v>42675</v>
      </c>
      <c r="DQ11" s="225">
        <v>42705</v>
      </c>
      <c r="DR11" s="225">
        <v>42736</v>
      </c>
      <c r="DS11" s="225">
        <v>42767</v>
      </c>
      <c r="DT11" s="225">
        <v>42795</v>
      </c>
      <c r="DU11" s="225">
        <v>42826</v>
      </c>
      <c r="DV11" s="225">
        <v>42856</v>
      </c>
      <c r="DW11" s="225">
        <v>42887</v>
      </c>
      <c r="DX11" s="225">
        <v>42917</v>
      </c>
      <c r="DY11" s="225">
        <v>42948</v>
      </c>
      <c r="DZ11" s="225">
        <v>42979</v>
      </c>
      <c r="EA11" s="225">
        <v>43009</v>
      </c>
      <c r="EB11" s="225">
        <v>43040</v>
      </c>
      <c r="EC11" s="225">
        <v>43070</v>
      </c>
      <c r="ED11" s="225">
        <v>43101</v>
      </c>
      <c r="EE11" s="225">
        <v>43132</v>
      </c>
      <c r="EF11" s="225">
        <v>43160</v>
      </c>
      <c r="EG11" s="225">
        <v>43191</v>
      </c>
      <c r="EH11" s="225">
        <v>43221</v>
      </c>
      <c r="EI11" s="225">
        <v>43252</v>
      </c>
      <c r="EJ11" s="225">
        <v>43282</v>
      </c>
      <c r="EK11" s="225">
        <v>43313</v>
      </c>
      <c r="EL11" s="225">
        <v>43344</v>
      </c>
      <c r="EM11" s="225">
        <v>43374</v>
      </c>
      <c r="EN11" s="225">
        <v>43405</v>
      </c>
      <c r="EO11" s="225">
        <v>43435</v>
      </c>
      <c r="EP11" s="225">
        <v>43466</v>
      </c>
      <c r="EQ11" s="225">
        <v>43497</v>
      </c>
      <c r="ER11" s="225">
        <v>43525</v>
      </c>
      <c r="ES11" s="225">
        <v>43556</v>
      </c>
      <c r="ET11" s="225">
        <v>43586</v>
      </c>
      <c r="EU11" s="225">
        <v>43617</v>
      </c>
      <c r="EV11" s="225">
        <v>43647</v>
      </c>
      <c r="EW11" s="225">
        <v>43678</v>
      </c>
      <c r="EX11" s="225">
        <v>43709</v>
      </c>
      <c r="EY11" s="225">
        <v>43739</v>
      </c>
      <c r="EZ11" s="225">
        <v>43770</v>
      </c>
      <c r="FA11" s="225">
        <v>43800</v>
      </c>
      <c r="FB11" s="225">
        <v>43831</v>
      </c>
      <c r="FC11" s="225">
        <v>43862</v>
      </c>
      <c r="FD11" s="225">
        <v>43891</v>
      </c>
      <c r="FE11" s="225">
        <v>43922</v>
      </c>
      <c r="FF11" s="225">
        <v>43952</v>
      </c>
      <c r="FG11" s="225">
        <v>43983</v>
      </c>
      <c r="FH11" s="225">
        <v>44013</v>
      </c>
      <c r="FI11" s="225">
        <v>44044</v>
      </c>
      <c r="FJ11" s="225">
        <v>44075</v>
      </c>
      <c r="FK11" s="225">
        <v>44105</v>
      </c>
      <c r="FL11" s="225">
        <v>44136</v>
      </c>
      <c r="FM11" s="225">
        <v>44166</v>
      </c>
      <c r="FN11" s="225">
        <v>44197</v>
      </c>
      <c r="FO11" s="225">
        <v>44228</v>
      </c>
      <c r="FP11" s="225">
        <v>44256</v>
      </c>
      <c r="FQ11" s="225">
        <v>44287</v>
      </c>
      <c r="FR11" s="225">
        <v>44317</v>
      </c>
      <c r="FS11" s="225">
        <v>44348</v>
      </c>
      <c r="FT11" s="225">
        <v>44378</v>
      </c>
      <c r="FU11" s="225">
        <v>44409</v>
      </c>
      <c r="FV11" s="225">
        <v>44440</v>
      </c>
      <c r="FW11" s="225">
        <v>44470</v>
      </c>
      <c r="FX11" s="225">
        <v>44501</v>
      </c>
      <c r="FY11" s="225">
        <v>44531</v>
      </c>
      <c r="FZ11" s="225">
        <v>44562</v>
      </c>
      <c r="GA11" s="225">
        <v>44593</v>
      </c>
      <c r="GB11" s="225">
        <v>44621</v>
      </c>
      <c r="GC11" s="225">
        <v>44652</v>
      </c>
      <c r="GD11" s="225">
        <v>44682</v>
      </c>
      <c r="GE11" s="225">
        <v>44713</v>
      </c>
      <c r="GF11" s="225">
        <v>44743</v>
      </c>
      <c r="GG11" s="225">
        <v>44774</v>
      </c>
      <c r="GH11" s="225">
        <v>44805</v>
      </c>
      <c r="GI11" s="225">
        <v>44835</v>
      </c>
      <c r="GJ11" s="225">
        <v>44866</v>
      </c>
      <c r="GK11" s="225">
        <v>44896</v>
      </c>
      <c r="GL11" s="225">
        <v>44927</v>
      </c>
      <c r="GM11" s="225">
        <v>44958</v>
      </c>
      <c r="GN11" s="225">
        <v>44986</v>
      </c>
      <c r="GO11" s="225">
        <v>45017</v>
      </c>
      <c r="GP11" s="225">
        <v>45047</v>
      </c>
      <c r="GQ11" s="225">
        <v>45078</v>
      </c>
      <c r="GR11" s="225">
        <v>45108</v>
      </c>
      <c r="GS11" s="225">
        <v>45139</v>
      </c>
      <c r="GT11" s="225">
        <v>45170</v>
      </c>
      <c r="GU11" s="225">
        <v>45200</v>
      </c>
      <c r="GV11" s="225">
        <v>45231</v>
      </c>
      <c r="GW11" s="225">
        <v>45261</v>
      </c>
      <c r="GX11" s="225">
        <v>45292</v>
      </c>
      <c r="GY11" s="225">
        <v>45323</v>
      </c>
    </row>
    <row r="12" spans="1:207" ht="13">
      <c r="A12" s="308" t="s">
        <v>434</v>
      </c>
      <c r="B12" s="338">
        <v>5215</v>
      </c>
      <c r="C12" s="335">
        <v>5273</v>
      </c>
      <c r="D12" s="335">
        <v>5376</v>
      </c>
      <c r="E12" s="335">
        <v>5491</v>
      </c>
      <c r="F12" s="335">
        <v>5700</v>
      </c>
      <c r="G12" s="335">
        <v>5827</v>
      </c>
      <c r="H12" s="335">
        <v>6004</v>
      </c>
      <c r="I12" s="335">
        <v>6155</v>
      </c>
      <c r="J12" s="335">
        <v>6226</v>
      </c>
      <c r="K12" s="335">
        <v>6367</v>
      </c>
      <c r="L12" s="335">
        <v>6504</v>
      </c>
      <c r="M12" s="335">
        <v>6652</v>
      </c>
      <c r="N12" s="335">
        <v>6747</v>
      </c>
      <c r="O12" s="335">
        <v>6805</v>
      </c>
      <c r="P12" s="335">
        <v>6909</v>
      </c>
      <c r="Q12" s="335">
        <v>7028</v>
      </c>
      <c r="R12" s="335">
        <v>7141</v>
      </c>
      <c r="S12" s="335">
        <v>7326</v>
      </c>
      <c r="T12" s="335">
        <v>7519</v>
      </c>
      <c r="U12" s="335">
        <v>7614</v>
      </c>
      <c r="V12" s="335">
        <v>7722</v>
      </c>
      <c r="W12" s="335">
        <v>7843</v>
      </c>
      <c r="X12" s="335">
        <v>7834</v>
      </c>
      <c r="Y12" s="335">
        <v>7819</v>
      </c>
      <c r="Z12" s="335">
        <v>7810</v>
      </c>
      <c r="AA12" s="335">
        <v>7795</v>
      </c>
      <c r="AB12" s="335">
        <v>7778</v>
      </c>
      <c r="AC12" s="335">
        <v>7856</v>
      </c>
      <c r="AD12" s="335">
        <v>7943</v>
      </c>
      <c r="AE12" s="335">
        <v>8058</v>
      </c>
      <c r="AF12" s="335">
        <v>8204</v>
      </c>
      <c r="AG12" s="335">
        <v>8298</v>
      </c>
      <c r="AH12" s="335">
        <v>8416</v>
      </c>
      <c r="AI12" s="335">
        <v>8507</v>
      </c>
      <c r="AJ12" s="335">
        <v>8597</v>
      </c>
      <c r="AK12" s="335">
        <v>8699</v>
      </c>
      <c r="AL12" s="335">
        <v>8765</v>
      </c>
      <c r="AM12" s="335">
        <v>8811</v>
      </c>
      <c r="AN12" s="335">
        <v>8905</v>
      </c>
      <c r="AO12" s="335">
        <v>9004</v>
      </c>
      <c r="AP12" s="335">
        <v>9136</v>
      </c>
      <c r="AQ12" s="335">
        <v>9213</v>
      </c>
      <c r="AR12" s="335">
        <v>9310</v>
      </c>
      <c r="AS12" s="335">
        <v>9396</v>
      </c>
      <c r="AT12" s="335">
        <v>9480</v>
      </c>
      <c r="AU12" s="335">
        <v>9571</v>
      </c>
      <c r="AV12" s="335">
        <v>9672</v>
      </c>
      <c r="AW12" s="335">
        <v>9872</v>
      </c>
      <c r="AX12" s="335">
        <v>9935</v>
      </c>
      <c r="AY12" s="335">
        <v>9905</v>
      </c>
      <c r="AZ12" s="335">
        <v>9961</v>
      </c>
      <c r="BA12" s="335">
        <v>10053</v>
      </c>
      <c r="BB12" s="335">
        <v>10159</v>
      </c>
      <c r="BC12" s="335">
        <v>10268</v>
      </c>
      <c r="BD12" s="335">
        <v>10352</v>
      </c>
      <c r="BE12" s="335">
        <v>10453</v>
      </c>
      <c r="BF12" s="335">
        <v>10546</v>
      </c>
      <c r="BG12" s="335">
        <v>10585</v>
      </c>
      <c r="BH12" s="335">
        <v>10625</v>
      </c>
      <c r="BI12" s="335">
        <v>10723</v>
      </c>
      <c r="BJ12" s="335">
        <v>10738</v>
      </c>
      <c r="BK12" s="335">
        <v>10725</v>
      </c>
      <c r="BL12" s="335">
        <v>10777</v>
      </c>
      <c r="BM12" s="335">
        <v>10844</v>
      </c>
      <c r="BN12" s="335">
        <v>10923</v>
      </c>
      <c r="BO12" s="335">
        <v>11028</v>
      </c>
      <c r="BP12" s="335">
        <v>11081</v>
      </c>
      <c r="BQ12" s="335">
        <v>11150</v>
      </c>
      <c r="BR12" s="335">
        <v>11112</v>
      </c>
      <c r="BS12" s="335">
        <v>11177</v>
      </c>
      <c r="BT12" s="335">
        <v>11228</v>
      </c>
      <c r="BU12" s="335">
        <v>11259</v>
      </c>
      <c r="BV12" s="335">
        <v>11301</v>
      </c>
      <c r="BW12" s="335">
        <v>11348</v>
      </c>
      <c r="BX12" s="335">
        <v>11410</v>
      </c>
      <c r="BY12" s="335">
        <v>11530</v>
      </c>
      <c r="BZ12" s="335">
        <v>11583</v>
      </c>
      <c r="CA12" s="335">
        <v>11638</v>
      </c>
      <c r="CB12" s="335">
        <v>11732</v>
      </c>
      <c r="CC12" s="335">
        <v>11742</v>
      </c>
      <c r="CD12" s="335">
        <v>11800</v>
      </c>
      <c r="CE12" s="335">
        <v>11899</v>
      </c>
      <c r="CF12" s="335">
        <v>11996</v>
      </c>
      <c r="CG12" s="335">
        <v>12014</v>
      </c>
      <c r="CH12" s="335">
        <v>12029</v>
      </c>
      <c r="CI12" s="335">
        <v>12013</v>
      </c>
      <c r="CJ12" s="335">
        <v>12082</v>
      </c>
      <c r="CK12" s="335">
        <v>12102</v>
      </c>
      <c r="CL12" s="335">
        <v>12116</v>
      </c>
      <c r="CM12" s="335">
        <v>12168</v>
      </c>
      <c r="CN12" s="335">
        <v>12167</v>
      </c>
      <c r="CO12" s="335">
        <v>12195</v>
      </c>
      <c r="CP12" s="335">
        <v>12260</v>
      </c>
      <c r="CQ12" s="335">
        <v>12245</v>
      </c>
      <c r="CR12" s="335">
        <v>12257</v>
      </c>
      <c r="CS12" s="335">
        <v>12346</v>
      </c>
      <c r="CT12" s="335">
        <v>12327</v>
      </c>
      <c r="CU12" s="335">
        <v>12300</v>
      </c>
      <c r="CV12" s="335">
        <v>12337</v>
      </c>
      <c r="CW12" s="335">
        <v>12345</v>
      </c>
      <c r="CX12" s="335">
        <v>12340</v>
      </c>
      <c r="CY12" s="335">
        <v>12330</v>
      </c>
      <c r="CZ12" s="335">
        <v>12364</v>
      </c>
      <c r="DA12" s="335">
        <v>12388</v>
      </c>
      <c r="DB12" s="335">
        <v>12363</v>
      </c>
      <c r="DC12" s="335">
        <v>12377</v>
      </c>
      <c r="DD12" s="335">
        <v>12437</v>
      </c>
      <c r="DE12" s="335">
        <v>12509</v>
      </c>
      <c r="DF12" s="335">
        <v>12516</v>
      </c>
      <c r="DG12" s="335">
        <v>12503</v>
      </c>
      <c r="DH12" s="335">
        <v>12487</v>
      </c>
      <c r="DI12" s="335">
        <v>12480</v>
      </c>
      <c r="DJ12" s="335">
        <v>12402</v>
      </c>
      <c r="DK12" s="335">
        <v>12222</v>
      </c>
      <c r="DL12" s="335">
        <v>12141</v>
      </c>
      <c r="DM12" s="335">
        <v>12126</v>
      </c>
      <c r="DN12" s="335">
        <v>12156</v>
      </c>
      <c r="DO12" s="335">
        <v>12166</v>
      </c>
      <c r="DP12" s="335">
        <v>12197</v>
      </c>
      <c r="DQ12" s="335">
        <v>12261</v>
      </c>
      <c r="DR12" s="335">
        <v>12254</v>
      </c>
      <c r="DS12" s="335">
        <v>12276</v>
      </c>
      <c r="DT12" s="335">
        <v>12289</v>
      </c>
      <c r="DU12" s="335">
        <v>12337</v>
      </c>
      <c r="DV12" s="335">
        <v>12369</v>
      </c>
      <c r="DW12" s="336">
        <v>12459</v>
      </c>
      <c r="DX12" s="336">
        <v>12473</v>
      </c>
      <c r="DY12" s="336">
        <v>12536</v>
      </c>
      <c r="DZ12" s="336">
        <v>12592</v>
      </c>
      <c r="EA12" s="337">
        <v>12619</v>
      </c>
      <c r="EB12" s="337">
        <v>12670</v>
      </c>
      <c r="EC12" s="337">
        <v>12775</v>
      </c>
      <c r="ED12" s="337">
        <v>12423</v>
      </c>
      <c r="EE12" s="337">
        <v>12274</v>
      </c>
      <c r="EF12" s="337">
        <v>12319</v>
      </c>
      <c r="EG12" s="337">
        <v>12321</v>
      </c>
      <c r="EH12" s="337">
        <v>12355</v>
      </c>
      <c r="EI12" s="337">
        <v>12375</v>
      </c>
      <c r="EJ12" s="337">
        <v>12394</v>
      </c>
      <c r="EK12" s="337">
        <v>12488</v>
      </c>
      <c r="EL12" s="337">
        <v>12513</v>
      </c>
      <c r="EM12" s="337">
        <v>12660</v>
      </c>
      <c r="EN12" s="337">
        <v>12697</v>
      </c>
      <c r="EO12" s="337">
        <v>12867</v>
      </c>
      <c r="EP12" s="337">
        <v>12894</v>
      </c>
      <c r="EQ12" s="337">
        <v>12934</v>
      </c>
      <c r="ER12" s="337">
        <v>13072</v>
      </c>
      <c r="ES12" s="337">
        <v>13132</v>
      </c>
      <c r="ET12" s="337">
        <v>13165</v>
      </c>
      <c r="EU12" s="337">
        <v>13252</v>
      </c>
      <c r="EV12" s="337">
        <v>13273</v>
      </c>
      <c r="EW12" s="337">
        <v>13304</v>
      </c>
      <c r="EX12" s="337">
        <v>13427</v>
      </c>
      <c r="EY12" s="337">
        <v>13597</v>
      </c>
      <c r="EZ12" s="337">
        <v>13735</v>
      </c>
      <c r="FA12" s="337">
        <v>13834</v>
      </c>
      <c r="FB12" s="337">
        <v>13906</v>
      </c>
      <c r="FC12" s="337">
        <v>13807</v>
      </c>
      <c r="FD12" s="337">
        <v>13818</v>
      </c>
      <c r="FE12" s="337">
        <v>13841</v>
      </c>
      <c r="FF12" s="337">
        <v>13880</v>
      </c>
      <c r="FG12" s="337">
        <v>13884</v>
      </c>
      <c r="FH12" s="337">
        <v>14005</v>
      </c>
      <c r="FI12" s="337">
        <v>14192</v>
      </c>
      <c r="FJ12" s="337">
        <v>14331</v>
      </c>
      <c r="FK12" s="337">
        <v>14455</v>
      </c>
      <c r="FL12" s="337">
        <v>14579</v>
      </c>
      <c r="FM12" s="337">
        <v>14784</v>
      </c>
      <c r="FN12" s="337">
        <v>14918</v>
      </c>
      <c r="FO12" s="337">
        <v>15215</v>
      </c>
      <c r="FP12" s="337">
        <v>15432</v>
      </c>
      <c r="FQ12" s="337">
        <v>15641</v>
      </c>
      <c r="FR12" s="337">
        <v>15929</v>
      </c>
      <c r="FS12" s="337">
        <v>16240</v>
      </c>
      <c r="FT12" s="337">
        <v>16277</v>
      </c>
      <c r="FU12" s="337">
        <v>16453</v>
      </c>
      <c r="FV12" s="337">
        <v>16554</v>
      </c>
      <c r="FW12" s="337">
        <v>16823</v>
      </c>
      <c r="FX12" s="337">
        <v>17075</v>
      </c>
      <c r="FY12" s="337">
        <v>17285</v>
      </c>
      <c r="FZ12" s="337">
        <v>17444</v>
      </c>
      <c r="GA12" s="337">
        <v>17638</v>
      </c>
      <c r="GB12" s="337">
        <v>17899</v>
      </c>
      <c r="GC12" s="337">
        <v>18064</v>
      </c>
      <c r="GD12" s="337">
        <v>18189</v>
      </c>
      <c r="GE12" s="337">
        <v>18364</v>
      </c>
      <c r="GF12" s="337">
        <v>18519</v>
      </c>
      <c r="GG12" s="337">
        <v>18623</v>
      </c>
      <c r="GH12" s="337">
        <v>18765</v>
      </c>
      <c r="GI12" s="337">
        <v>18970</v>
      </c>
      <c r="GJ12" s="337">
        <v>19276</v>
      </c>
      <c r="GK12" s="337">
        <v>19389</v>
      </c>
      <c r="GL12" s="337">
        <v>19596</v>
      </c>
      <c r="GM12" s="337">
        <v>19660</v>
      </c>
      <c r="GN12" s="337">
        <v>19772</v>
      </c>
      <c r="GO12" s="337">
        <v>19851</v>
      </c>
      <c r="GP12" s="337">
        <v>20001</v>
      </c>
      <c r="GQ12" s="337">
        <v>20157</v>
      </c>
      <c r="GR12" s="337">
        <v>20159</v>
      </c>
      <c r="GS12" s="337">
        <v>20293</v>
      </c>
      <c r="GT12" s="337">
        <v>20428</v>
      </c>
      <c r="GU12" s="337">
        <v>20605</v>
      </c>
      <c r="GV12" s="337">
        <v>20704</v>
      </c>
      <c r="GW12" s="337">
        <v>20974</v>
      </c>
      <c r="GX12" s="337">
        <v>21107</v>
      </c>
      <c r="GY12" s="337">
        <v>21155</v>
      </c>
    </row>
    <row r="13" spans="1:207">
      <c r="A13" s="240" t="s">
        <v>367</v>
      </c>
    </row>
    <row r="16" spans="1:207" ht="15.5">
      <c r="A16" s="411" t="s">
        <v>86</v>
      </c>
    </row>
    <row r="17" spans="1:207" ht="13">
      <c r="A17" s="307" t="s">
        <v>368</v>
      </c>
      <c r="B17" s="225">
        <v>39083</v>
      </c>
      <c r="C17" s="225">
        <v>39114</v>
      </c>
      <c r="D17" s="225">
        <v>39142</v>
      </c>
      <c r="E17" s="225">
        <v>39173</v>
      </c>
      <c r="F17" s="225">
        <v>39203</v>
      </c>
      <c r="G17" s="225">
        <v>39234</v>
      </c>
      <c r="H17" s="225">
        <v>39264</v>
      </c>
      <c r="I17" s="225">
        <v>39295</v>
      </c>
      <c r="J17" s="225">
        <v>39326</v>
      </c>
      <c r="K17" s="225">
        <v>39356</v>
      </c>
      <c r="L17" s="225">
        <v>39387</v>
      </c>
      <c r="M17" s="225">
        <v>39417</v>
      </c>
      <c r="N17" s="225">
        <v>39448</v>
      </c>
      <c r="O17" s="225">
        <v>39479</v>
      </c>
      <c r="P17" s="225">
        <v>39508</v>
      </c>
      <c r="Q17" s="225">
        <v>39539</v>
      </c>
      <c r="R17" s="225">
        <v>39569</v>
      </c>
      <c r="S17" s="225">
        <v>39600</v>
      </c>
      <c r="T17" s="225">
        <v>39630</v>
      </c>
      <c r="U17" s="225">
        <v>39661</v>
      </c>
      <c r="V17" s="225">
        <v>39692</v>
      </c>
      <c r="W17" s="225">
        <v>39722</v>
      </c>
      <c r="X17" s="225">
        <v>39753</v>
      </c>
      <c r="Y17" s="225">
        <v>39783</v>
      </c>
      <c r="Z17" s="225">
        <v>39814</v>
      </c>
      <c r="AA17" s="225">
        <v>39845</v>
      </c>
      <c r="AB17" s="225">
        <v>39873</v>
      </c>
      <c r="AC17" s="225">
        <v>39904</v>
      </c>
      <c r="AD17" s="225">
        <v>39934</v>
      </c>
      <c r="AE17" s="225">
        <v>39965</v>
      </c>
      <c r="AF17" s="225">
        <v>39995</v>
      </c>
      <c r="AG17" s="225">
        <v>40026</v>
      </c>
      <c r="AH17" s="225">
        <v>40057</v>
      </c>
      <c r="AI17" s="225">
        <v>40087</v>
      </c>
      <c r="AJ17" s="225">
        <v>40118</v>
      </c>
      <c r="AK17" s="225">
        <v>40148</v>
      </c>
      <c r="AL17" s="225">
        <v>40179</v>
      </c>
      <c r="AM17" s="225">
        <v>40210</v>
      </c>
      <c r="AN17" s="225">
        <v>40238</v>
      </c>
      <c r="AO17" s="225">
        <v>40269</v>
      </c>
      <c r="AP17" s="225">
        <v>40299</v>
      </c>
      <c r="AQ17" s="225">
        <v>40330</v>
      </c>
      <c r="AR17" s="225">
        <v>40360</v>
      </c>
      <c r="AS17" s="225">
        <v>40391</v>
      </c>
      <c r="AT17" s="225">
        <v>40422</v>
      </c>
      <c r="AU17" s="225">
        <v>40452</v>
      </c>
      <c r="AV17" s="225">
        <v>40483</v>
      </c>
      <c r="AW17" s="225">
        <v>40513</v>
      </c>
      <c r="AX17" s="225">
        <v>40544</v>
      </c>
      <c r="AY17" s="225">
        <v>40575</v>
      </c>
      <c r="AZ17" s="225">
        <v>40603</v>
      </c>
      <c r="BA17" s="225">
        <v>40634</v>
      </c>
      <c r="BB17" s="225">
        <v>40664</v>
      </c>
      <c r="BC17" s="225">
        <v>40695</v>
      </c>
      <c r="BD17" s="225">
        <v>40725</v>
      </c>
      <c r="BE17" s="225">
        <v>40756</v>
      </c>
      <c r="BF17" s="225">
        <v>40787</v>
      </c>
      <c r="BG17" s="225">
        <v>40817</v>
      </c>
      <c r="BH17" s="225">
        <v>40848</v>
      </c>
      <c r="BI17" s="225">
        <v>40878</v>
      </c>
      <c r="BJ17" s="225">
        <v>40909</v>
      </c>
      <c r="BK17" s="225">
        <v>40940</v>
      </c>
      <c r="BL17" s="225">
        <v>40969</v>
      </c>
      <c r="BM17" s="225">
        <v>41000</v>
      </c>
      <c r="BN17" s="225">
        <v>41030</v>
      </c>
      <c r="BO17" s="225">
        <v>41061</v>
      </c>
      <c r="BP17" s="225">
        <v>41091</v>
      </c>
      <c r="BQ17" s="225">
        <v>41122</v>
      </c>
      <c r="BR17" s="225">
        <v>41153</v>
      </c>
      <c r="BS17" s="225">
        <v>41183</v>
      </c>
      <c r="BT17" s="225">
        <v>41214</v>
      </c>
      <c r="BU17" s="225">
        <v>41244</v>
      </c>
      <c r="BV17" s="225">
        <v>41275</v>
      </c>
      <c r="BW17" s="225">
        <v>41306</v>
      </c>
      <c r="BX17" s="225">
        <v>41334</v>
      </c>
      <c r="BY17" s="225">
        <v>41365</v>
      </c>
      <c r="BZ17" s="225">
        <v>41395</v>
      </c>
      <c r="CA17" s="225">
        <v>41426</v>
      </c>
      <c r="CB17" s="225">
        <v>41456</v>
      </c>
      <c r="CC17" s="225">
        <v>41487</v>
      </c>
      <c r="CD17" s="225">
        <v>41518</v>
      </c>
      <c r="CE17" s="225">
        <v>41548</v>
      </c>
      <c r="CF17" s="225">
        <v>41579</v>
      </c>
      <c r="CG17" s="225">
        <v>41609</v>
      </c>
      <c r="CH17" s="225">
        <v>41640</v>
      </c>
      <c r="CI17" s="225">
        <v>41671</v>
      </c>
      <c r="CJ17" s="225">
        <v>41699</v>
      </c>
      <c r="CK17" s="225">
        <v>41730</v>
      </c>
      <c r="CL17" s="225">
        <v>41760</v>
      </c>
      <c r="CM17" s="225">
        <v>41791</v>
      </c>
      <c r="CN17" s="225">
        <v>41821</v>
      </c>
      <c r="CO17" s="225">
        <v>41852</v>
      </c>
      <c r="CP17" s="225">
        <v>41883</v>
      </c>
      <c r="CQ17" s="225">
        <v>41913</v>
      </c>
      <c r="CR17" s="225">
        <v>41944</v>
      </c>
      <c r="CS17" s="225">
        <v>41974</v>
      </c>
      <c r="CT17" s="225">
        <v>42005</v>
      </c>
      <c r="CU17" s="225">
        <v>42036</v>
      </c>
      <c r="CV17" s="225">
        <v>42064</v>
      </c>
      <c r="CW17" s="225">
        <v>42095</v>
      </c>
      <c r="CX17" s="225">
        <v>42125</v>
      </c>
      <c r="CY17" s="225">
        <v>42156</v>
      </c>
      <c r="CZ17" s="225">
        <v>42186</v>
      </c>
      <c r="DA17" s="225">
        <v>42217</v>
      </c>
      <c r="DB17" s="225">
        <v>42248</v>
      </c>
      <c r="DC17" s="225">
        <v>42278</v>
      </c>
      <c r="DD17" s="225">
        <v>42309</v>
      </c>
      <c r="DE17" s="225">
        <v>42339</v>
      </c>
      <c r="DF17" s="225">
        <v>42370</v>
      </c>
      <c r="DG17" s="225">
        <v>42401</v>
      </c>
      <c r="DH17" s="225">
        <v>42430</v>
      </c>
      <c r="DI17" s="225">
        <v>42461</v>
      </c>
      <c r="DJ17" s="225">
        <v>42491</v>
      </c>
      <c r="DK17" s="225">
        <v>42522</v>
      </c>
      <c r="DL17" s="225">
        <v>42552</v>
      </c>
      <c r="DM17" s="225">
        <v>42583</v>
      </c>
      <c r="DN17" s="225">
        <v>42614</v>
      </c>
      <c r="DO17" s="225">
        <v>42644</v>
      </c>
      <c r="DP17" s="225">
        <v>42675</v>
      </c>
      <c r="DQ17" s="225">
        <v>42705</v>
      </c>
      <c r="DR17" s="225">
        <v>42736</v>
      </c>
      <c r="DS17" s="225">
        <v>42767</v>
      </c>
      <c r="DT17" s="225">
        <v>42795</v>
      </c>
      <c r="DU17" s="225">
        <v>42826</v>
      </c>
      <c r="DV17" s="225">
        <v>42856</v>
      </c>
      <c r="DW17" s="225">
        <v>42887</v>
      </c>
      <c r="DX17" s="225">
        <v>42917</v>
      </c>
      <c r="DY17" s="225">
        <v>42948</v>
      </c>
      <c r="DZ17" s="225">
        <v>42979</v>
      </c>
      <c r="EA17" s="225">
        <v>43009</v>
      </c>
      <c r="EB17" s="225">
        <v>43040</v>
      </c>
      <c r="EC17" s="225">
        <v>43070</v>
      </c>
      <c r="ED17" s="225">
        <v>43101</v>
      </c>
      <c r="EE17" s="225">
        <v>43132</v>
      </c>
      <c r="EF17" s="225">
        <v>43160</v>
      </c>
      <c r="EG17" s="225">
        <v>43191</v>
      </c>
      <c r="EH17" s="225">
        <v>43221</v>
      </c>
      <c r="EI17" s="225">
        <v>43252</v>
      </c>
      <c r="EJ17" s="225">
        <v>43282</v>
      </c>
      <c r="EK17" s="225">
        <v>43313</v>
      </c>
      <c r="EL17" s="225">
        <v>43344</v>
      </c>
      <c r="EM17" s="225">
        <v>43374</v>
      </c>
      <c r="EN17" s="225">
        <v>43405</v>
      </c>
      <c r="EO17" s="225">
        <v>43435</v>
      </c>
      <c r="EP17" s="225">
        <v>43466</v>
      </c>
      <c r="EQ17" s="225">
        <v>43497</v>
      </c>
      <c r="ER17" s="225">
        <v>43525</v>
      </c>
      <c r="ES17" s="225">
        <v>43556</v>
      </c>
      <c r="ET17" s="225">
        <v>43586</v>
      </c>
      <c r="EU17" s="225">
        <v>43617</v>
      </c>
      <c r="EV17" s="225">
        <v>43647</v>
      </c>
      <c r="EW17" s="225">
        <v>43678</v>
      </c>
      <c r="EX17" s="225">
        <v>43709</v>
      </c>
      <c r="EY17" s="225">
        <v>43739</v>
      </c>
      <c r="EZ17" s="225">
        <v>43770</v>
      </c>
      <c r="FA17" s="225">
        <v>43800</v>
      </c>
      <c r="FB17" s="225">
        <v>43831</v>
      </c>
      <c r="FC17" s="225">
        <v>43862</v>
      </c>
      <c r="FD17" s="225">
        <v>43891</v>
      </c>
      <c r="FE17" s="225">
        <v>43922</v>
      </c>
      <c r="FF17" s="225">
        <v>43952</v>
      </c>
      <c r="FG17" s="225">
        <v>43983</v>
      </c>
      <c r="FH17" s="225">
        <v>44013</v>
      </c>
      <c r="FI17" s="225">
        <v>44044</v>
      </c>
      <c r="FJ17" s="225">
        <v>44075</v>
      </c>
      <c r="FK17" s="225">
        <v>44105</v>
      </c>
      <c r="FL17" s="225">
        <v>44136</v>
      </c>
      <c r="FM17" s="225">
        <v>44166</v>
      </c>
      <c r="FN17" s="225">
        <v>44197</v>
      </c>
      <c r="FO17" s="225">
        <v>44228</v>
      </c>
      <c r="FP17" s="225">
        <v>44256</v>
      </c>
      <c r="FQ17" s="225">
        <v>44287</v>
      </c>
      <c r="FR17" s="225">
        <v>44317</v>
      </c>
      <c r="FS17" s="225">
        <v>44348</v>
      </c>
      <c r="FT17" s="225">
        <v>44378</v>
      </c>
      <c r="FU17" s="225">
        <v>44409</v>
      </c>
      <c r="FV17" s="225">
        <v>44440</v>
      </c>
      <c r="FW17" s="225">
        <v>44470</v>
      </c>
      <c r="FX17" s="225">
        <v>44501</v>
      </c>
      <c r="FY17" s="225">
        <v>44531</v>
      </c>
      <c r="FZ17" s="225">
        <v>44562</v>
      </c>
      <c r="GA17" s="225">
        <v>44593</v>
      </c>
      <c r="GB17" s="225">
        <v>44621</v>
      </c>
      <c r="GC17" s="225">
        <v>44652</v>
      </c>
      <c r="GD17" s="225">
        <v>44682</v>
      </c>
      <c r="GE17" s="225">
        <v>44713</v>
      </c>
      <c r="GF17" s="225">
        <v>44743</v>
      </c>
      <c r="GG17" s="225">
        <v>44774</v>
      </c>
      <c r="GH17" s="225">
        <v>44805</v>
      </c>
      <c r="GI17" s="225">
        <v>44835</v>
      </c>
      <c r="GJ17" s="225">
        <v>44866</v>
      </c>
      <c r="GK17" s="225">
        <v>44896</v>
      </c>
      <c r="GL17" s="225">
        <v>44927</v>
      </c>
      <c r="GM17" s="225">
        <v>44958</v>
      </c>
      <c r="GN17" s="225">
        <v>44986</v>
      </c>
      <c r="GO17" s="225">
        <v>45017</v>
      </c>
      <c r="GP17" s="225">
        <v>45047</v>
      </c>
      <c r="GQ17" s="225">
        <v>45078</v>
      </c>
      <c r="GR17" s="225">
        <v>45108</v>
      </c>
      <c r="GS17" s="225">
        <v>45139</v>
      </c>
      <c r="GT17" s="225">
        <v>45170</v>
      </c>
      <c r="GU17" s="225">
        <v>45200</v>
      </c>
      <c r="GV17" s="225">
        <v>45231</v>
      </c>
      <c r="GW17" s="225">
        <v>45261</v>
      </c>
      <c r="GX17" s="225">
        <v>45292</v>
      </c>
      <c r="GY17" s="225">
        <v>45323</v>
      </c>
    </row>
    <row r="18" spans="1:207" ht="13">
      <c r="A18" s="308" t="s">
        <v>369</v>
      </c>
      <c r="B18" s="338">
        <v>3879.3910000000001</v>
      </c>
      <c r="C18" s="335">
        <v>3404.8510000000001</v>
      </c>
      <c r="D18" s="335">
        <v>4160.2479999999996</v>
      </c>
      <c r="E18" s="335">
        <v>4067.6880000000001</v>
      </c>
      <c r="F18" s="335">
        <v>4650.9480000000003</v>
      </c>
      <c r="G18" s="335">
        <v>4153.6120000000001</v>
      </c>
      <c r="H18" s="335">
        <v>4447.2110000000002</v>
      </c>
      <c r="I18" s="335">
        <v>4711.7139999999999</v>
      </c>
      <c r="J18" s="335">
        <v>4141.2749999999996</v>
      </c>
      <c r="K18" s="335">
        <v>4947.3530000000001</v>
      </c>
      <c r="L18" s="335">
        <v>4665.4759999999997</v>
      </c>
      <c r="M18" s="335">
        <v>4745.4129999999996</v>
      </c>
      <c r="N18" s="335">
        <v>4814.4650000000001</v>
      </c>
      <c r="O18" s="335">
        <v>4598.1310000000003</v>
      </c>
      <c r="P18" s="335">
        <v>4652.1210000000001</v>
      </c>
      <c r="Q18" s="335">
        <v>5079.1779999999999</v>
      </c>
      <c r="R18" s="335">
        <v>5025.3559999999998</v>
      </c>
      <c r="S18" s="335">
        <v>5074.3770000000004</v>
      </c>
      <c r="T18" s="335">
        <v>5469.3</v>
      </c>
      <c r="U18" s="335">
        <v>5109.7830000000004</v>
      </c>
      <c r="V18" s="335">
        <v>5442.9750000000004</v>
      </c>
      <c r="W18" s="335">
        <v>5507.4440000000004</v>
      </c>
      <c r="X18" s="335">
        <v>4871.6360000000004</v>
      </c>
      <c r="Y18" s="335">
        <v>5633.6850000000004</v>
      </c>
      <c r="Z18" s="335">
        <v>4797.732</v>
      </c>
      <c r="AA18" s="335">
        <v>4498.6099999999997</v>
      </c>
      <c r="AB18" s="335">
        <v>5495.6040000000003</v>
      </c>
      <c r="AC18" s="335">
        <v>5572.8010000000004</v>
      </c>
      <c r="AD18" s="335">
        <v>5440.7539999999999</v>
      </c>
      <c r="AE18" s="335">
        <v>5697.7629999999999</v>
      </c>
      <c r="AF18" s="335">
        <v>6005.192</v>
      </c>
      <c r="AG18" s="335">
        <v>5667.3829999999998</v>
      </c>
      <c r="AH18" s="335">
        <v>5777.3609999999999</v>
      </c>
      <c r="AI18" s="335">
        <v>5911.2359999999999</v>
      </c>
      <c r="AJ18" s="335">
        <v>5892.674</v>
      </c>
      <c r="AK18" s="335">
        <v>6637.835</v>
      </c>
      <c r="AL18" s="335">
        <v>5691.0789999999997</v>
      </c>
      <c r="AM18" s="335">
        <v>5586.6769999999997</v>
      </c>
      <c r="AN18" s="335">
        <v>6995.99</v>
      </c>
      <c r="AO18" s="335">
        <v>6194.0649999999996</v>
      </c>
      <c r="AP18" s="335">
        <v>6662.6390000000001</v>
      </c>
      <c r="AQ18" s="335">
        <v>7155.2520000000004</v>
      </c>
      <c r="AR18" s="335">
        <v>7565.2380000000003</v>
      </c>
      <c r="AS18" s="335">
        <v>8020.625</v>
      </c>
      <c r="AT18" s="335">
        <v>7762.5569999999998</v>
      </c>
      <c r="AU18" s="335">
        <v>7574.23</v>
      </c>
      <c r="AV18" s="335">
        <v>8095.9949999999999</v>
      </c>
      <c r="AW18" s="335">
        <v>8952.6119999999992</v>
      </c>
      <c r="AX18" s="335">
        <v>7596.9129999999996</v>
      </c>
      <c r="AY18" s="335">
        <v>7825.701</v>
      </c>
      <c r="AZ18" s="335">
        <v>8337.6080000000002</v>
      </c>
      <c r="BA18" s="335">
        <v>7933.6809999999996</v>
      </c>
      <c r="BB18" s="335">
        <v>8951.402</v>
      </c>
      <c r="BC18" s="335">
        <v>8480.7440000000006</v>
      </c>
      <c r="BD18" s="335">
        <v>8529.3389999999999</v>
      </c>
      <c r="BE18" s="335">
        <v>9220.7880000000005</v>
      </c>
      <c r="BF18" s="335">
        <v>8663.9459999999999</v>
      </c>
      <c r="BG18" s="335">
        <v>8330.3060000000005</v>
      </c>
      <c r="BH18" s="335">
        <v>8819.598</v>
      </c>
      <c r="BI18" s="335">
        <v>9547.5239999999994</v>
      </c>
      <c r="BJ18" s="335">
        <v>8712.2510000000002</v>
      </c>
      <c r="BK18" s="335">
        <v>8333.2710000000006</v>
      </c>
      <c r="BL18" s="335">
        <v>9163.6309999999994</v>
      </c>
      <c r="BM18" s="335">
        <v>8598.3690000000006</v>
      </c>
      <c r="BN18" s="335">
        <v>9556.6280000000006</v>
      </c>
      <c r="BO18" s="335">
        <v>9212.6039999999994</v>
      </c>
      <c r="BP18" s="335">
        <v>9966.5529999999999</v>
      </c>
      <c r="BQ18" s="335">
        <v>10340.994000000001</v>
      </c>
      <c r="BR18" s="335">
        <v>8958.1319999999996</v>
      </c>
      <c r="BS18" s="335">
        <v>10523.709000000001</v>
      </c>
      <c r="BT18" s="335">
        <v>10379.183999999999</v>
      </c>
      <c r="BU18" s="335">
        <v>11800.776</v>
      </c>
      <c r="BV18" s="335">
        <v>11307.306</v>
      </c>
      <c r="BW18" s="335">
        <v>8577.2019999999993</v>
      </c>
      <c r="BX18" s="335">
        <v>11925.638999999999</v>
      </c>
      <c r="BY18" s="335">
        <v>14380.527</v>
      </c>
      <c r="BZ18" s="335">
        <v>14795.769</v>
      </c>
      <c r="CA18" s="335">
        <v>14361.14</v>
      </c>
      <c r="CB18" s="335">
        <v>15840.034</v>
      </c>
      <c r="CC18" s="335">
        <v>15501.593000000001</v>
      </c>
      <c r="CD18" s="335">
        <v>15142.937</v>
      </c>
      <c r="CE18" s="335">
        <v>16725.069</v>
      </c>
      <c r="CF18" s="335">
        <v>16538.302</v>
      </c>
      <c r="CG18" s="335">
        <v>18899.223000000002</v>
      </c>
      <c r="CH18" s="335">
        <v>16631.113000000001</v>
      </c>
      <c r="CI18" s="335">
        <v>16923.350999999999</v>
      </c>
      <c r="CJ18" s="335">
        <v>16331.053</v>
      </c>
      <c r="CK18" s="335">
        <v>17598.313999999998</v>
      </c>
      <c r="CL18" s="335">
        <v>18071.886999999999</v>
      </c>
      <c r="CM18" s="335">
        <v>17697.065999999999</v>
      </c>
      <c r="CN18" s="335">
        <v>19618.907999999999</v>
      </c>
      <c r="CO18" s="335">
        <v>19070.402999999998</v>
      </c>
      <c r="CP18" s="335">
        <v>20305.463</v>
      </c>
      <c r="CQ18" s="335">
        <v>21604.886999999999</v>
      </c>
      <c r="CR18" s="335">
        <v>20561.258999999998</v>
      </c>
      <c r="CS18" s="335">
        <v>23960.421999999999</v>
      </c>
      <c r="CT18" s="335">
        <v>19847.796999999999</v>
      </c>
      <c r="CU18" s="335">
        <v>19705.072</v>
      </c>
      <c r="CV18" s="335">
        <v>22833.932000000001</v>
      </c>
      <c r="CW18" s="335">
        <v>22603.954000000002</v>
      </c>
      <c r="CX18" s="335">
        <v>22300.653999999999</v>
      </c>
      <c r="CY18" s="335">
        <v>23882.993999999999</v>
      </c>
      <c r="CZ18" s="335">
        <v>26182.966</v>
      </c>
      <c r="DA18" s="335">
        <v>25382.393</v>
      </c>
      <c r="DB18" s="335">
        <v>25528.736000000001</v>
      </c>
      <c r="DC18" s="335">
        <v>26603.242999999999</v>
      </c>
      <c r="DD18" s="335">
        <v>27908.773000000001</v>
      </c>
      <c r="DE18" s="335">
        <v>32260.06</v>
      </c>
      <c r="DF18" s="335">
        <v>26744.366000000002</v>
      </c>
      <c r="DG18" s="335">
        <v>29274.477999999999</v>
      </c>
      <c r="DH18" s="335">
        <v>32732.920999999998</v>
      </c>
      <c r="DI18" s="335">
        <v>31563.442999999999</v>
      </c>
      <c r="DJ18" s="335">
        <v>33561.709000000003</v>
      </c>
      <c r="DK18" s="335">
        <v>34571.790999999997</v>
      </c>
      <c r="DL18" s="335">
        <v>34514.81</v>
      </c>
      <c r="DM18" s="335">
        <v>37118.851000000002</v>
      </c>
      <c r="DN18" s="335">
        <v>35238.805999999997</v>
      </c>
      <c r="DO18" s="335">
        <v>35605.502</v>
      </c>
      <c r="DP18" s="335">
        <v>38147.394999999997</v>
      </c>
      <c r="DQ18" s="335">
        <v>42047.42</v>
      </c>
      <c r="DR18" s="335">
        <v>36873.392</v>
      </c>
      <c r="DS18" s="335">
        <v>34456.023999999998</v>
      </c>
      <c r="DT18" s="335">
        <v>42993.031000000003</v>
      </c>
      <c r="DU18" s="335">
        <v>37017.078999999998</v>
      </c>
      <c r="DV18" s="335">
        <v>44383.733999999997</v>
      </c>
      <c r="DW18" s="336">
        <v>44791.406000000003</v>
      </c>
      <c r="DX18" s="336">
        <v>45161.158000000003</v>
      </c>
      <c r="DY18" s="336">
        <v>49060.383999999998</v>
      </c>
      <c r="DZ18" s="336">
        <v>46321.862999999998</v>
      </c>
      <c r="EA18" s="337">
        <v>50080.639000000003</v>
      </c>
      <c r="EB18" s="337">
        <v>50025.152000000002</v>
      </c>
      <c r="EC18" s="337">
        <v>53710.531999999999</v>
      </c>
      <c r="ED18" s="337">
        <v>48412.19</v>
      </c>
      <c r="EE18" s="337">
        <v>44969.964999999997</v>
      </c>
      <c r="EF18" s="337">
        <v>51675.671000000002</v>
      </c>
      <c r="EG18" s="337">
        <v>53244.856</v>
      </c>
      <c r="EH18" s="337">
        <v>52117.817000000003</v>
      </c>
      <c r="EI18" s="337">
        <v>50731.053</v>
      </c>
      <c r="EJ18" s="337">
        <v>53551.133999999998</v>
      </c>
      <c r="EK18" s="337">
        <v>56337.695</v>
      </c>
      <c r="EL18" s="337">
        <v>51298.17</v>
      </c>
      <c r="EM18" s="337">
        <v>56970.533000000003</v>
      </c>
      <c r="EN18" s="337">
        <v>56683.13</v>
      </c>
      <c r="EO18" s="337">
        <v>61699.635000000002</v>
      </c>
      <c r="EP18" s="337">
        <v>56146.152000000002</v>
      </c>
      <c r="EQ18" s="337">
        <v>58495.49</v>
      </c>
      <c r="ER18" s="337">
        <v>60453.720999999998</v>
      </c>
      <c r="ES18" s="337">
        <v>66723.596000000005</v>
      </c>
      <c r="ET18" s="337">
        <v>70138.38</v>
      </c>
      <c r="EU18" s="337">
        <v>64301.233</v>
      </c>
      <c r="EV18" s="337">
        <v>74570.040999999997</v>
      </c>
      <c r="EW18" s="337">
        <v>71487.322</v>
      </c>
      <c r="EX18" s="337">
        <v>72231.804000000004</v>
      </c>
      <c r="EY18" s="337">
        <v>77768.066000000006</v>
      </c>
      <c r="EZ18" s="337">
        <v>78183.72</v>
      </c>
      <c r="FA18" s="337">
        <v>89026.41</v>
      </c>
      <c r="FB18" s="337">
        <v>84281.24</v>
      </c>
      <c r="FC18" s="337">
        <v>81027.596999999994</v>
      </c>
      <c r="FD18" s="337">
        <v>94875.625</v>
      </c>
      <c r="FE18" s="337">
        <v>92681.581000000006</v>
      </c>
      <c r="FF18" s="337">
        <v>97377.8</v>
      </c>
      <c r="FG18" s="337">
        <v>109146.16</v>
      </c>
      <c r="FH18" s="337">
        <v>123911.223</v>
      </c>
      <c r="FI18" s="337">
        <v>122570.451</v>
      </c>
      <c r="FJ18" s="337">
        <v>126051.249</v>
      </c>
      <c r="FK18" s="337">
        <v>134143.69899999999</v>
      </c>
      <c r="FL18" s="337">
        <v>132722.25899999999</v>
      </c>
      <c r="FM18" s="337">
        <v>132944.66800000001</v>
      </c>
      <c r="FN18" s="337">
        <v>85965.539000000004</v>
      </c>
      <c r="FO18" s="337">
        <v>78544.702000000005</v>
      </c>
      <c r="FP18" s="337">
        <v>84663.975999999995</v>
      </c>
      <c r="FQ18" s="337">
        <v>76865.053</v>
      </c>
      <c r="FR18" s="337">
        <v>79444.349000000002</v>
      </c>
      <c r="FS18" s="337">
        <v>72717.872000000003</v>
      </c>
      <c r="FT18" s="337">
        <v>70500.361999999994</v>
      </c>
      <c r="FU18" s="337">
        <v>69017.595000000001</v>
      </c>
      <c r="FV18" s="337">
        <v>66441.159</v>
      </c>
      <c r="FW18" s="337">
        <v>64458.894999999997</v>
      </c>
      <c r="FX18" s="337">
        <v>68502.633000000002</v>
      </c>
      <c r="FY18" s="337">
        <v>76330.36</v>
      </c>
      <c r="FZ18" s="337">
        <v>58795.79</v>
      </c>
      <c r="GA18" s="337">
        <v>54495.262000000002</v>
      </c>
      <c r="GB18" s="337">
        <v>62796.866999999998</v>
      </c>
      <c r="GC18" s="337">
        <v>57157.499000000003</v>
      </c>
      <c r="GD18" s="337">
        <v>60557.807000000001</v>
      </c>
      <c r="GE18" s="337">
        <v>57861.8</v>
      </c>
      <c r="GF18" s="337">
        <v>57181.027999999998</v>
      </c>
      <c r="GG18" s="337">
        <v>61389.767</v>
      </c>
      <c r="GH18" s="337">
        <v>59119.459000000003</v>
      </c>
      <c r="GI18" s="337">
        <v>55132.519</v>
      </c>
      <c r="GJ18" s="337">
        <v>58033.063999999998</v>
      </c>
      <c r="GK18" s="337">
        <v>64735.688000000002</v>
      </c>
      <c r="GL18" s="337">
        <v>51262.28</v>
      </c>
      <c r="GM18" s="337">
        <v>48434.46</v>
      </c>
      <c r="GN18" s="337">
        <v>55433.591999999997</v>
      </c>
      <c r="GO18" s="337">
        <v>49107.199000000001</v>
      </c>
      <c r="GP18" s="337">
        <v>52243.491999999998</v>
      </c>
      <c r="GQ18" s="337">
        <v>43608.976999999999</v>
      </c>
      <c r="GR18" s="337">
        <v>41188.233999999997</v>
      </c>
      <c r="GS18" s="337">
        <v>39472.271999999997</v>
      </c>
      <c r="GT18" s="337">
        <v>38136.964</v>
      </c>
      <c r="GU18" s="337">
        <v>41004.321000000004</v>
      </c>
      <c r="GV18" s="337">
        <v>44009.3</v>
      </c>
      <c r="GW18" s="337">
        <v>49023.964999999997</v>
      </c>
      <c r="GX18" s="337">
        <v>39965.830999999998</v>
      </c>
      <c r="GY18" s="337">
        <v>38063.53</v>
      </c>
    </row>
    <row r="22" spans="1:207" ht="14.5">
      <c r="FD22" s="481"/>
    </row>
    <row r="23" spans="1:207" ht="14.5">
      <c r="FD23" s="481"/>
    </row>
    <row r="58" spans="2:15">
      <c r="B58" s="274">
        <v>2020</v>
      </c>
      <c r="C58" s="274">
        <v>22</v>
      </c>
      <c r="D58" s="274">
        <v>18</v>
      </c>
      <c r="E58" s="274">
        <v>22</v>
      </c>
      <c r="F58" s="274">
        <v>20</v>
      </c>
      <c r="G58" s="274">
        <v>20</v>
      </c>
      <c r="H58" s="274">
        <v>21</v>
      </c>
      <c r="I58" s="274">
        <v>22</v>
      </c>
      <c r="J58" s="274">
        <v>21</v>
      </c>
      <c r="K58" s="274">
        <v>21</v>
      </c>
      <c r="L58" s="274">
        <v>21</v>
      </c>
      <c r="M58" s="274">
        <v>19</v>
      </c>
      <c r="N58" s="274">
        <v>20</v>
      </c>
      <c r="O58" s="274">
        <v>247</v>
      </c>
    </row>
    <row r="59" spans="2:15">
      <c r="B59" s="274">
        <v>2021</v>
      </c>
      <c r="C59" s="274">
        <v>19</v>
      </c>
      <c r="D59" s="274">
        <v>18</v>
      </c>
      <c r="E59" s="274">
        <v>23</v>
      </c>
      <c r="F59" s="274">
        <v>20</v>
      </c>
      <c r="G59" s="274">
        <v>21</v>
      </c>
      <c r="H59" s="274">
        <v>21</v>
      </c>
      <c r="I59" s="274">
        <v>21</v>
      </c>
      <c r="J59" s="274">
        <v>22</v>
      </c>
      <c r="K59" s="274">
        <v>21</v>
      </c>
      <c r="L59" s="274">
        <v>20</v>
      </c>
      <c r="M59" s="274">
        <v>20</v>
      </c>
      <c r="N59" s="274">
        <v>21</v>
      </c>
      <c r="O59" s="274">
        <v>247</v>
      </c>
    </row>
    <row r="171" spans="2:2">
      <c r="B171" s="240" t="s">
        <v>73</v>
      </c>
    </row>
    <row r="172" spans="2:2" ht="13">
      <c r="B172" s="279"/>
    </row>
    <row r="173" spans="2:2" ht="13">
      <c r="B173" s="279"/>
    </row>
    <row r="174" spans="2:2" ht="13">
      <c r="B174" s="279"/>
    </row>
    <row r="175" spans="2:2" ht="13">
      <c r="B175" s="279"/>
    </row>
    <row r="176" spans="2:2" ht="13">
      <c r="B176" s="280"/>
    </row>
    <row r="177" spans="2:2" ht="13">
      <c r="B177" s="279"/>
    </row>
    <row r="178" spans="2:2" ht="13">
      <c r="B178" s="280"/>
    </row>
    <row r="179" spans="2:2" ht="13">
      <c r="B179" s="279"/>
    </row>
    <row r="180" spans="2:2" ht="13">
      <c r="B180" s="279"/>
    </row>
    <row r="181" spans="2:2" ht="13">
      <c r="B181" s="279"/>
    </row>
    <row r="182" spans="2:2" ht="13">
      <c r="B182" s="279"/>
    </row>
    <row r="183" spans="2:2" ht="13">
      <c r="B183" s="279"/>
    </row>
    <row r="184" spans="2:2" ht="13">
      <c r="B184" s="279"/>
    </row>
    <row r="185" spans="2:2" ht="13">
      <c r="B185" s="279"/>
    </row>
    <row r="186" spans="2:2" ht="13">
      <c r="B186" s="279"/>
    </row>
    <row r="187" spans="2:2" ht="13">
      <c r="B187" s="279"/>
    </row>
    <row r="188" spans="2:2" ht="13">
      <c r="B188" s="279"/>
    </row>
    <row r="189" spans="2:2" ht="13">
      <c r="B189" s="279"/>
    </row>
    <row r="190" spans="2:2" ht="13">
      <c r="B190" s="279"/>
    </row>
    <row r="191" spans="2:2" ht="13">
      <c r="B191" s="279"/>
    </row>
    <row r="192" spans="2:2" ht="13">
      <c r="B192" s="281"/>
    </row>
    <row r="193" spans="2:2" ht="13">
      <c r="B193" s="281"/>
    </row>
    <row r="194" spans="2:2" ht="13">
      <c r="B194" s="281"/>
    </row>
    <row r="195" spans="2:2" ht="13">
      <c r="B195" s="281"/>
    </row>
    <row r="196" spans="2:2" ht="13">
      <c r="B196" s="281"/>
    </row>
    <row r="197" spans="2:2" ht="13">
      <c r="B197" s="281"/>
    </row>
    <row r="198" spans="2:2" ht="13">
      <c r="B198" s="281"/>
    </row>
    <row r="199" spans="2:2" ht="13">
      <c r="B199" s="281"/>
    </row>
    <row r="200" spans="2:2" ht="13">
      <c r="B200" s="281"/>
    </row>
    <row r="201" spans="2:2" ht="13">
      <c r="B201" s="281"/>
    </row>
    <row r="202" spans="2:2" ht="13">
      <c r="B202" s="281"/>
    </row>
    <row r="203" spans="2:2" ht="13">
      <c r="B203" s="281"/>
    </row>
    <row r="204" spans="2:2" ht="13">
      <c r="B204" s="281"/>
    </row>
    <row r="205" spans="2:2" ht="13">
      <c r="B205" s="281"/>
    </row>
    <row r="206" spans="2:2" ht="13">
      <c r="B206" s="281"/>
    </row>
    <row r="207" spans="2:2" ht="13">
      <c r="B207" s="281"/>
    </row>
    <row r="208" spans="2:2" ht="13">
      <c r="B208" s="281"/>
    </row>
    <row r="209" spans="2:2" ht="13">
      <c r="B209" s="281"/>
    </row>
    <row r="210" spans="2:2" ht="13">
      <c r="B210" s="281"/>
    </row>
    <row r="211" spans="2:2" ht="13">
      <c r="B211" s="281"/>
    </row>
    <row r="212" spans="2:2" ht="13">
      <c r="B212" s="281"/>
    </row>
    <row r="213" spans="2:2" ht="13">
      <c r="B213" s="281"/>
    </row>
    <row r="214" spans="2:2" ht="13">
      <c r="B214" s="281"/>
    </row>
    <row r="215" spans="2:2" ht="13">
      <c r="B215" s="281"/>
    </row>
    <row r="216" spans="2:2" ht="13">
      <c r="B216" s="281"/>
    </row>
    <row r="217" spans="2:2" ht="13">
      <c r="B217" s="281"/>
    </row>
    <row r="218" spans="2:2" ht="13">
      <c r="B218" s="281"/>
    </row>
    <row r="219" spans="2:2" ht="13">
      <c r="B219" s="281"/>
    </row>
    <row r="220" spans="2:2" ht="13">
      <c r="B220" s="281"/>
    </row>
    <row r="221" spans="2:2" ht="13">
      <c r="B221" s="281"/>
    </row>
    <row r="222" spans="2:2" ht="13">
      <c r="B222" s="281"/>
    </row>
    <row r="223" spans="2:2" ht="13">
      <c r="B223" s="281"/>
    </row>
    <row r="224" spans="2:2" ht="13">
      <c r="B224" s="281"/>
    </row>
    <row r="225" spans="2:2" ht="13">
      <c r="B225" s="281"/>
    </row>
    <row r="226" spans="2:2" ht="13">
      <c r="B226" s="281"/>
    </row>
    <row r="227" spans="2:2" ht="13">
      <c r="B227" s="281"/>
    </row>
    <row r="228" spans="2:2" ht="13">
      <c r="B228" s="281"/>
    </row>
    <row r="229" spans="2:2" ht="13">
      <c r="B229" s="281"/>
    </row>
    <row r="230" spans="2:2" ht="13">
      <c r="B230" s="281"/>
    </row>
    <row r="231" spans="2:2" ht="13">
      <c r="B231" s="281"/>
    </row>
    <row r="232" spans="2:2" ht="13">
      <c r="B232" s="281"/>
    </row>
    <row r="233" spans="2:2" ht="13">
      <c r="B233" s="281"/>
    </row>
    <row r="234" spans="2:2" ht="13">
      <c r="B234" s="281"/>
    </row>
    <row r="235" spans="2:2" ht="13">
      <c r="B235" s="281"/>
    </row>
    <row r="236" spans="2:2" ht="13">
      <c r="B236" s="281"/>
    </row>
    <row r="237" spans="2:2" ht="13">
      <c r="B237" s="281"/>
    </row>
    <row r="238" spans="2:2" ht="13">
      <c r="B238" s="281"/>
    </row>
    <row r="239" spans="2:2" ht="13">
      <c r="B239" s="281"/>
    </row>
    <row r="240" spans="2:2" ht="13">
      <c r="B240" s="281"/>
    </row>
    <row r="241" spans="2:2" ht="13">
      <c r="B241" s="281"/>
    </row>
    <row r="242" spans="2:2" ht="13">
      <c r="B242" s="281"/>
    </row>
    <row r="243" spans="2:2" ht="13">
      <c r="B243" s="281"/>
    </row>
    <row r="244" spans="2:2" ht="13">
      <c r="B244" s="281"/>
    </row>
  </sheetData>
  <mergeCells count="1">
    <mergeCell ref="A1:B1"/>
  </mergeCells>
  <conditionalFormatting sqref="B180:B181">
    <cfRule type="expression" dxfId="0" priority="725">
      <formula>B180&lt;&gt;#REF!</formula>
    </cfRule>
  </conditionalFormatting>
  <hyperlinks>
    <hyperlink ref="A1" location="Índice!A1" display="Voltar / Back" xr:uid="{C7B785E7-19BD-4120-BEF2-BC6A6CB29014}"/>
    <hyperlink ref="A1:B1" location="Índice!A1" display="Voltar / Back" xr:uid="{9DD5628F-6BC4-401F-986D-E02110FD550C}"/>
  </hyperlinks>
  <pageMargins left="0.511811024" right="0.511811024" top="0.78740157499999996" bottom="0.78740157499999996" header="0.31496062000000002" footer="0.31496062000000002"/>
  <pageSetup paperSize="9" orientation="portrait" r:id="rId1"/>
  <headerFooter>
    <oddFooter>&amp;C&amp;1#&amp;"Calibri"&amp;10&amp;K000000INFORMAÇÃO INTERNA – INTERNAL INFORMATION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syncVertical="1" syncRef="C52" codeName="Plan21">
    <pageSetUpPr fitToPage="1"/>
  </sheetPr>
  <dimension ref="A1:EV62"/>
  <sheetViews>
    <sheetView showGridLines="0" workbookViewId="0">
      <pane xSplit="2" ySplit="5" topLeftCell="C52" activePane="bottomRight" state="frozen"/>
      <selection activeCell="Q61" sqref="Q61"/>
      <selection pane="topRight" activeCell="Q61" sqref="Q61"/>
      <selection pane="bottomLeft" activeCell="Q61" sqref="Q61"/>
      <selection pane="bottomRight" activeCell="C62" sqref="C62"/>
    </sheetView>
  </sheetViews>
  <sheetFormatPr defaultColWidth="10.453125" defaultRowHeight="10.5"/>
  <cols>
    <col min="1" max="1" width="1.453125" style="16" customWidth="1"/>
    <col min="2" max="2" width="12.54296875" style="17" customWidth="1"/>
    <col min="3" max="15" width="9" style="16" bestFit="1" customWidth="1"/>
    <col min="16" max="16384" width="10.453125" style="16"/>
  </cols>
  <sheetData>
    <row r="1" spans="1:27" s="3" customFormat="1" ht="13.5" customHeight="1">
      <c r="A1" s="612" t="s">
        <v>41</v>
      </c>
      <c r="B1" s="613"/>
      <c r="C1" s="2"/>
      <c r="Y1" s="4"/>
      <c r="Z1" s="4"/>
      <c r="AA1" s="5"/>
    </row>
    <row r="2" spans="1:27" s="3" customFormat="1" ht="13.5" customHeight="1">
      <c r="B2" s="6"/>
      <c r="C2" s="7"/>
      <c r="Y2" s="4"/>
      <c r="Z2" s="4"/>
      <c r="AA2" s="5"/>
    </row>
    <row r="3" spans="1:27" s="3" customFormat="1" ht="16.5" customHeight="1">
      <c r="B3" s="413" t="s">
        <v>370</v>
      </c>
      <c r="C3" s="412"/>
      <c r="D3" s="8"/>
      <c r="E3" s="8"/>
      <c r="F3" s="9"/>
      <c r="G3" s="8"/>
      <c r="H3" s="8"/>
      <c r="W3" s="10"/>
      <c r="Y3" s="4"/>
      <c r="Z3" s="4"/>
      <c r="AA3" s="5"/>
    </row>
    <row r="4" spans="1:27" s="11" customFormat="1">
      <c r="B4" s="12"/>
      <c r="C4" s="13"/>
      <c r="D4" s="13"/>
      <c r="E4" s="13"/>
      <c r="F4" s="13"/>
      <c r="G4" s="13"/>
      <c r="H4" s="13"/>
      <c r="I4" s="13"/>
      <c r="J4" s="13"/>
      <c r="K4" s="13"/>
      <c r="L4" s="13"/>
      <c r="M4" s="13"/>
      <c r="N4" s="13"/>
      <c r="O4" s="13"/>
    </row>
    <row r="5" spans="1:27" s="14" customFormat="1" ht="26">
      <c r="B5" s="231" t="s">
        <v>48</v>
      </c>
      <c r="C5" s="232" t="s">
        <v>2</v>
      </c>
      <c r="D5" s="232" t="s">
        <v>3</v>
      </c>
      <c r="E5" s="232" t="s">
        <v>4</v>
      </c>
      <c r="F5" s="232" t="s">
        <v>5</v>
      </c>
      <c r="G5" s="232" t="s">
        <v>6</v>
      </c>
      <c r="H5" s="232" t="s">
        <v>7</v>
      </c>
      <c r="I5" s="232" t="s">
        <v>8</v>
      </c>
      <c r="J5" s="232" t="s">
        <v>9</v>
      </c>
      <c r="K5" s="232" t="s">
        <v>10</v>
      </c>
      <c r="L5" s="232" t="s">
        <v>11</v>
      </c>
      <c r="M5" s="232" t="s">
        <v>12</v>
      </c>
      <c r="N5" s="232" t="s">
        <v>13</v>
      </c>
      <c r="O5" s="232" t="s">
        <v>14</v>
      </c>
    </row>
    <row r="6" spans="1:27" s="14" customFormat="1" ht="13">
      <c r="B6" s="233">
        <v>1968</v>
      </c>
      <c r="C6" s="15">
        <v>21</v>
      </c>
      <c r="D6" s="15">
        <v>18</v>
      </c>
      <c r="E6" s="15">
        <v>18</v>
      </c>
      <c r="F6" s="15">
        <v>21</v>
      </c>
      <c r="G6" s="15">
        <v>22</v>
      </c>
      <c r="H6" s="15">
        <v>19</v>
      </c>
      <c r="I6" s="15">
        <v>23</v>
      </c>
      <c r="J6" s="15">
        <v>22</v>
      </c>
      <c r="K6" s="15">
        <v>21</v>
      </c>
      <c r="L6" s="15">
        <v>23</v>
      </c>
      <c r="M6" s="15">
        <v>20</v>
      </c>
      <c r="N6" s="15">
        <v>19</v>
      </c>
      <c r="O6" s="234">
        <f t="shared" ref="O6:O48" si="0">SUM(C6:N6)</f>
        <v>247</v>
      </c>
    </row>
    <row r="7" spans="1:27" s="14" customFormat="1" ht="13">
      <c r="B7" s="233">
        <v>1969</v>
      </c>
      <c r="C7" s="15">
        <v>22</v>
      </c>
      <c r="D7" s="15">
        <v>17</v>
      </c>
      <c r="E7" s="15">
        <v>21</v>
      </c>
      <c r="F7" s="15">
        <v>19</v>
      </c>
      <c r="G7" s="15">
        <v>21</v>
      </c>
      <c r="H7" s="15">
        <v>20</v>
      </c>
      <c r="I7" s="15">
        <v>23</v>
      </c>
      <c r="J7" s="15">
        <v>20</v>
      </c>
      <c r="K7" s="15">
        <v>21</v>
      </c>
      <c r="L7" s="15">
        <v>23</v>
      </c>
      <c r="M7" s="15">
        <v>20</v>
      </c>
      <c r="N7" s="15">
        <v>18</v>
      </c>
      <c r="O7" s="234">
        <f t="shared" si="0"/>
        <v>245</v>
      </c>
    </row>
    <row r="8" spans="1:27" s="14" customFormat="1" ht="13">
      <c r="B8" s="233">
        <v>1970</v>
      </c>
      <c r="C8" s="15">
        <v>20</v>
      </c>
      <c r="D8" s="15">
        <v>17</v>
      </c>
      <c r="E8" s="15">
        <v>20</v>
      </c>
      <c r="F8" s="15">
        <v>21</v>
      </c>
      <c r="G8" s="15">
        <v>19</v>
      </c>
      <c r="H8" s="15">
        <v>20</v>
      </c>
      <c r="I8" s="15">
        <v>23</v>
      </c>
      <c r="J8" s="15">
        <v>21</v>
      </c>
      <c r="K8" s="15">
        <v>21</v>
      </c>
      <c r="L8" s="15">
        <v>22</v>
      </c>
      <c r="M8" s="15">
        <v>20</v>
      </c>
      <c r="N8" s="15">
        <v>20</v>
      </c>
      <c r="O8" s="234">
        <f t="shared" si="0"/>
        <v>244</v>
      </c>
    </row>
    <row r="9" spans="1:27" s="14" customFormat="1" ht="13">
      <c r="B9" s="233">
        <v>1971</v>
      </c>
      <c r="C9" s="15">
        <v>19</v>
      </c>
      <c r="D9" s="15">
        <v>17</v>
      </c>
      <c r="E9" s="15">
        <v>23</v>
      </c>
      <c r="F9" s="15">
        <v>19</v>
      </c>
      <c r="G9" s="15">
        <v>21</v>
      </c>
      <c r="H9" s="15">
        <v>18</v>
      </c>
      <c r="I9" s="15">
        <v>18</v>
      </c>
      <c r="J9" s="15">
        <v>22</v>
      </c>
      <c r="K9" s="15">
        <v>21</v>
      </c>
      <c r="L9" s="15">
        <v>21</v>
      </c>
      <c r="M9" s="15">
        <v>19</v>
      </c>
      <c r="N9" s="15">
        <v>21</v>
      </c>
      <c r="O9" s="234">
        <f t="shared" si="0"/>
        <v>239</v>
      </c>
    </row>
    <row r="10" spans="1:27" s="14" customFormat="1" ht="13">
      <c r="B10" s="233">
        <v>1972</v>
      </c>
      <c r="C10" s="15">
        <v>20</v>
      </c>
      <c r="D10" s="15">
        <v>18</v>
      </c>
      <c r="E10" s="15">
        <v>21</v>
      </c>
      <c r="F10" s="15">
        <v>19</v>
      </c>
      <c r="G10" s="15">
        <v>22</v>
      </c>
      <c r="H10" s="15">
        <v>20</v>
      </c>
      <c r="I10" s="15">
        <v>21</v>
      </c>
      <c r="J10" s="15">
        <v>23</v>
      </c>
      <c r="K10" s="15">
        <v>19</v>
      </c>
      <c r="L10" s="15">
        <v>22</v>
      </c>
      <c r="M10" s="15">
        <v>19</v>
      </c>
      <c r="N10" s="15">
        <v>20</v>
      </c>
      <c r="O10" s="234">
        <f t="shared" si="0"/>
        <v>244</v>
      </c>
    </row>
    <row r="11" spans="1:27" s="14" customFormat="1" ht="13">
      <c r="B11" s="233">
        <v>1973</v>
      </c>
      <c r="C11" s="15">
        <v>20</v>
      </c>
      <c r="D11" s="15">
        <v>20</v>
      </c>
      <c r="E11" s="15">
        <v>19</v>
      </c>
      <c r="F11" s="15">
        <v>19</v>
      </c>
      <c r="G11" s="15">
        <v>22</v>
      </c>
      <c r="H11" s="15">
        <v>20</v>
      </c>
      <c r="I11" s="15">
        <v>22</v>
      </c>
      <c r="J11" s="15">
        <v>23</v>
      </c>
      <c r="K11" s="15">
        <v>19</v>
      </c>
      <c r="L11" s="15">
        <v>23</v>
      </c>
      <c r="M11" s="15">
        <v>20</v>
      </c>
      <c r="N11" s="15">
        <v>18</v>
      </c>
      <c r="O11" s="234">
        <f t="shared" si="0"/>
        <v>245</v>
      </c>
    </row>
    <row r="12" spans="1:27" s="14" customFormat="1" ht="13">
      <c r="B12" s="233">
        <v>1974</v>
      </c>
      <c r="C12" s="15">
        <v>21</v>
      </c>
      <c r="D12" s="15">
        <v>16</v>
      </c>
      <c r="E12" s="15">
        <v>21</v>
      </c>
      <c r="F12" s="15">
        <v>19</v>
      </c>
      <c r="G12" s="15">
        <v>22</v>
      </c>
      <c r="H12" s="15">
        <v>19</v>
      </c>
      <c r="I12" s="15">
        <v>22</v>
      </c>
      <c r="J12" s="15">
        <v>22</v>
      </c>
      <c r="K12" s="15">
        <v>21</v>
      </c>
      <c r="L12" s="15">
        <v>23</v>
      </c>
      <c r="M12" s="15">
        <v>20</v>
      </c>
      <c r="N12" s="15">
        <v>19</v>
      </c>
      <c r="O12" s="234">
        <f t="shared" si="0"/>
        <v>245</v>
      </c>
    </row>
    <row r="13" spans="1:27" s="14" customFormat="1" ht="13">
      <c r="B13" s="233">
        <v>1975</v>
      </c>
      <c r="C13" s="15">
        <v>22</v>
      </c>
      <c r="D13" s="15">
        <v>17</v>
      </c>
      <c r="E13" s="15">
        <v>19</v>
      </c>
      <c r="F13" s="15">
        <v>21</v>
      </c>
      <c r="G13" s="15">
        <v>20</v>
      </c>
      <c r="H13" s="15">
        <v>21</v>
      </c>
      <c r="I13" s="15">
        <v>23</v>
      </c>
      <c r="J13" s="15">
        <v>21</v>
      </c>
      <c r="K13" s="15">
        <v>22</v>
      </c>
      <c r="L13" s="15">
        <v>23</v>
      </c>
      <c r="M13" s="15">
        <v>20</v>
      </c>
      <c r="N13" s="15">
        <v>19</v>
      </c>
      <c r="O13" s="234">
        <f t="shared" si="0"/>
        <v>248</v>
      </c>
    </row>
    <row r="14" spans="1:27" s="14" customFormat="1" ht="13">
      <c r="B14" s="233">
        <v>1976</v>
      </c>
      <c r="C14" s="15">
        <v>20</v>
      </c>
      <c r="D14" s="15">
        <v>20</v>
      </c>
      <c r="E14" s="15">
        <v>20</v>
      </c>
      <c r="F14" s="15">
        <v>19</v>
      </c>
      <c r="G14" s="15">
        <v>21</v>
      </c>
      <c r="H14" s="15">
        <v>21</v>
      </c>
      <c r="I14" s="15">
        <v>22</v>
      </c>
      <c r="J14" s="15">
        <v>22</v>
      </c>
      <c r="K14" s="15">
        <v>21</v>
      </c>
      <c r="L14" s="15">
        <v>21</v>
      </c>
      <c r="M14" s="15">
        <v>20</v>
      </c>
      <c r="N14" s="15">
        <v>21</v>
      </c>
      <c r="O14" s="234">
        <f t="shared" si="0"/>
        <v>248</v>
      </c>
    </row>
    <row r="15" spans="1:27" s="14" customFormat="1" ht="13">
      <c r="B15" s="233">
        <v>1977</v>
      </c>
      <c r="C15" s="15">
        <v>20</v>
      </c>
      <c r="D15" s="15">
        <v>17</v>
      </c>
      <c r="E15" s="15">
        <v>23</v>
      </c>
      <c r="F15" s="15">
        <v>18</v>
      </c>
      <c r="G15" s="15">
        <v>22</v>
      </c>
      <c r="H15" s="15">
        <v>21</v>
      </c>
      <c r="I15" s="15">
        <v>21</v>
      </c>
      <c r="J15" s="15">
        <v>23</v>
      </c>
      <c r="K15" s="15">
        <v>21</v>
      </c>
      <c r="L15" s="15">
        <v>21</v>
      </c>
      <c r="M15" s="15">
        <v>20</v>
      </c>
      <c r="N15" s="15">
        <v>21</v>
      </c>
      <c r="O15" s="234">
        <f t="shared" si="0"/>
        <v>248</v>
      </c>
    </row>
    <row r="16" spans="1:27" s="14" customFormat="1" ht="13">
      <c r="B16" s="233">
        <v>1978</v>
      </c>
      <c r="C16" s="15">
        <v>21</v>
      </c>
      <c r="D16" s="15">
        <v>17</v>
      </c>
      <c r="E16" s="15">
        <f>21</f>
        <v>21</v>
      </c>
      <c r="F16" s="15">
        <v>19</v>
      </c>
      <c r="G16" s="15">
        <v>21</v>
      </c>
      <c r="H16" s="15">
        <v>22</v>
      </c>
      <c r="I16" s="15">
        <v>21</v>
      </c>
      <c r="J16" s="15">
        <v>23</v>
      </c>
      <c r="K16" s="15">
        <v>20</v>
      </c>
      <c r="L16" s="15">
        <v>22</v>
      </c>
      <c r="M16" s="15">
        <v>20</v>
      </c>
      <c r="N16" s="15">
        <v>19</v>
      </c>
      <c r="O16" s="234">
        <f t="shared" si="0"/>
        <v>246</v>
      </c>
    </row>
    <row r="17" spans="2:152" s="14" customFormat="1" ht="13">
      <c r="B17" s="233">
        <v>1979</v>
      </c>
      <c r="C17" s="15">
        <v>21</v>
      </c>
      <c r="D17" s="15">
        <v>17</v>
      </c>
      <c r="E17" s="15">
        <v>22</v>
      </c>
      <c r="F17" s="15">
        <v>19</v>
      </c>
      <c r="G17" s="15">
        <v>22</v>
      </c>
      <c r="H17" s="15">
        <v>20</v>
      </c>
      <c r="I17" s="15">
        <v>22</v>
      </c>
      <c r="J17" s="15">
        <v>23</v>
      </c>
      <c r="K17" s="15">
        <v>19</v>
      </c>
      <c r="L17" s="15">
        <v>23</v>
      </c>
      <c r="M17" s="15">
        <v>20</v>
      </c>
      <c r="N17" s="15">
        <v>18</v>
      </c>
      <c r="O17" s="234">
        <f t="shared" si="0"/>
        <v>246</v>
      </c>
    </row>
    <row r="18" spans="2:152" s="14" customFormat="1" ht="13">
      <c r="B18" s="233">
        <v>1980</v>
      </c>
      <c r="C18" s="15">
        <v>21</v>
      </c>
      <c r="D18" s="15">
        <v>18</v>
      </c>
      <c r="E18" s="15">
        <v>21</v>
      </c>
      <c r="F18" s="15">
        <v>19</v>
      </c>
      <c r="G18" s="15">
        <v>21</v>
      </c>
      <c r="H18" s="15">
        <v>20</v>
      </c>
      <c r="I18" s="15">
        <v>22</v>
      </c>
      <c r="J18" s="15">
        <v>21</v>
      </c>
      <c r="K18" s="15">
        <v>22</v>
      </c>
      <c r="L18" s="15">
        <v>23</v>
      </c>
      <c r="M18" s="15">
        <v>20</v>
      </c>
      <c r="N18" s="15">
        <v>20</v>
      </c>
      <c r="O18" s="234">
        <f t="shared" si="0"/>
        <v>248</v>
      </c>
    </row>
    <row r="19" spans="2:152" s="14" customFormat="1" ht="13">
      <c r="B19" s="233">
        <v>1981</v>
      </c>
      <c r="C19" s="15">
        <v>21</v>
      </c>
      <c r="D19" s="15">
        <v>20</v>
      </c>
      <c r="E19" s="15">
        <v>19</v>
      </c>
      <c r="F19" s="15">
        <v>19</v>
      </c>
      <c r="G19" s="15">
        <v>20</v>
      </c>
      <c r="H19" s="15">
        <v>21</v>
      </c>
      <c r="I19" s="15">
        <v>23</v>
      </c>
      <c r="J19" s="15">
        <v>21</v>
      </c>
      <c r="K19" s="15">
        <v>21</v>
      </c>
      <c r="L19" s="15">
        <v>21</v>
      </c>
      <c r="M19" s="15">
        <v>20</v>
      </c>
      <c r="N19" s="15">
        <v>20</v>
      </c>
      <c r="O19" s="234">
        <f t="shared" si="0"/>
        <v>246</v>
      </c>
    </row>
    <row r="20" spans="2:152" s="14" customFormat="1" ht="13">
      <c r="B20" s="233">
        <v>1982</v>
      </c>
      <c r="C20" s="15">
        <v>19</v>
      </c>
      <c r="D20" s="15">
        <v>17</v>
      </c>
      <c r="E20" s="15">
        <v>23</v>
      </c>
      <c r="F20" s="15">
        <v>19</v>
      </c>
      <c r="G20" s="15">
        <v>21</v>
      </c>
      <c r="H20" s="15">
        <v>21</v>
      </c>
      <c r="I20" s="15">
        <v>22</v>
      </c>
      <c r="J20" s="15">
        <v>22</v>
      </c>
      <c r="K20" s="15">
        <v>21</v>
      </c>
      <c r="L20" s="15">
        <v>20</v>
      </c>
      <c r="M20" s="15">
        <v>20</v>
      </c>
      <c r="N20" s="15">
        <v>21</v>
      </c>
      <c r="O20" s="234">
        <f t="shared" si="0"/>
        <v>246</v>
      </c>
    </row>
    <row r="21" spans="2:152" s="14" customFormat="1" ht="13">
      <c r="B21" s="233">
        <v>1983</v>
      </c>
      <c r="C21" s="15">
        <v>20</v>
      </c>
      <c r="D21" s="15">
        <v>17</v>
      </c>
      <c r="E21" s="15">
        <v>22</v>
      </c>
      <c r="F21" s="15">
        <v>19</v>
      </c>
      <c r="G21" s="15">
        <v>22</v>
      </c>
      <c r="H21" s="15">
        <v>21</v>
      </c>
      <c r="I21" s="15">
        <v>21</v>
      </c>
      <c r="J21" s="15">
        <v>23</v>
      </c>
      <c r="K21" s="15">
        <v>21</v>
      </c>
      <c r="L21" s="15">
        <v>20</v>
      </c>
      <c r="M21" s="15">
        <v>20</v>
      </c>
      <c r="N21" s="15">
        <v>21</v>
      </c>
      <c r="O21" s="234">
        <f t="shared" si="0"/>
        <v>247</v>
      </c>
    </row>
    <row r="22" spans="2:152" s="14" customFormat="1" ht="13">
      <c r="B22" s="233">
        <v>1984</v>
      </c>
      <c r="C22" s="15">
        <v>21</v>
      </c>
      <c r="D22" s="15">
        <v>21</v>
      </c>
      <c r="E22" s="15">
        <v>19</v>
      </c>
      <c r="F22" s="15">
        <v>19</v>
      </c>
      <c r="G22" s="15">
        <v>22</v>
      </c>
      <c r="H22" s="15">
        <v>20</v>
      </c>
      <c r="I22" s="15">
        <v>22</v>
      </c>
      <c r="J22" s="15">
        <v>23</v>
      </c>
      <c r="K22" s="15">
        <v>19</v>
      </c>
      <c r="L22" s="15">
        <v>22</v>
      </c>
      <c r="M22" s="15">
        <v>20</v>
      </c>
      <c r="N22" s="15">
        <v>18</v>
      </c>
      <c r="O22" s="234">
        <f t="shared" si="0"/>
        <v>246</v>
      </c>
    </row>
    <row r="23" spans="2:152" s="14" customFormat="1" ht="13">
      <c r="B23" s="233">
        <v>1985</v>
      </c>
      <c r="C23" s="15">
        <v>21</v>
      </c>
      <c r="D23" s="15">
        <v>17</v>
      </c>
      <c r="E23" s="15">
        <v>21</v>
      </c>
      <c r="F23" s="15">
        <v>19</v>
      </c>
      <c r="G23" s="15">
        <v>22</v>
      </c>
      <c r="H23" s="15">
        <v>19</v>
      </c>
      <c r="I23" s="15">
        <v>23</v>
      </c>
      <c r="J23" s="15">
        <v>22</v>
      </c>
      <c r="K23" s="15">
        <v>19</v>
      </c>
      <c r="L23" s="15">
        <v>23</v>
      </c>
      <c r="M23" s="15">
        <v>20</v>
      </c>
      <c r="N23" s="15">
        <v>19</v>
      </c>
      <c r="O23" s="234">
        <f t="shared" si="0"/>
        <v>245</v>
      </c>
    </row>
    <row r="24" spans="2:152" s="14" customFormat="1" ht="13">
      <c r="B24" s="233">
        <v>1986</v>
      </c>
      <c r="C24" s="15">
        <v>22</v>
      </c>
      <c r="D24" s="15">
        <v>16</v>
      </c>
      <c r="E24" s="15">
        <v>18</v>
      </c>
      <c r="F24" s="15">
        <v>21</v>
      </c>
      <c r="G24" s="15">
        <v>20</v>
      </c>
      <c r="H24" s="15">
        <v>21</v>
      </c>
      <c r="I24" s="15">
        <v>23</v>
      </c>
      <c r="J24" s="15">
        <v>21</v>
      </c>
      <c r="K24" s="15">
        <v>22</v>
      </c>
      <c r="L24" s="15">
        <v>23</v>
      </c>
      <c r="M24" s="15">
        <v>20</v>
      </c>
      <c r="N24" s="15">
        <v>20</v>
      </c>
      <c r="O24" s="234">
        <f t="shared" si="0"/>
        <v>247</v>
      </c>
    </row>
    <row r="25" spans="2:152" s="14" customFormat="1" ht="13">
      <c r="B25" s="233">
        <v>1987</v>
      </c>
      <c r="C25" s="15">
        <v>21</v>
      </c>
      <c r="D25" s="15">
        <v>20</v>
      </c>
      <c r="E25" s="15">
        <v>14</v>
      </c>
      <c r="F25" s="15">
        <v>18</v>
      </c>
      <c r="G25" s="15">
        <v>20</v>
      </c>
      <c r="H25" s="15">
        <v>21</v>
      </c>
      <c r="I25" s="15">
        <v>23</v>
      </c>
      <c r="J25" s="15">
        <v>21</v>
      </c>
      <c r="K25" s="15">
        <v>21</v>
      </c>
      <c r="L25" s="15">
        <v>21</v>
      </c>
      <c r="M25" s="15">
        <v>20</v>
      </c>
      <c r="N25" s="15">
        <v>20</v>
      </c>
      <c r="O25" s="234">
        <f t="shared" si="0"/>
        <v>240</v>
      </c>
    </row>
    <row r="26" spans="2:152" s="14" customFormat="1" ht="13">
      <c r="B26" s="233">
        <v>1988</v>
      </c>
      <c r="C26" s="15">
        <v>19</v>
      </c>
      <c r="D26" s="15">
        <v>18</v>
      </c>
      <c r="E26" s="15">
        <v>22</v>
      </c>
      <c r="F26" s="15">
        <v>19</v>
      </c>
      <c r="G26" s="15">
        <v>20</v>
      </c>
      <c r="H26" s="15">
        <v>22</v>
      </c>
      <c r="I26" s="15">
        <v>21</v>
      </c>
      <c r="J26" s="15">
        <v>23</v>
      </c>
      <c r="K26" s="15">
        <v>21</v>
      </c>
      <c r="L26" s="15">
        <v>19</v>
      </c>
      <c r="M26" s="15">
        <v>21</v>
      </c>
      <c r="N26" s="15">
        <v>21</v>
      </c>
      <c r="O26" s="234">
        <f t="shared" si="0"/>
        <v>246</v>
      </c>
    </row>
    <row r="27" spans="2:152" s="14" customFormat="1" ht="13">
      <c r="B27" s="233">
        <v>1989</v>
      </c>
      <c r="C27" s="15">
        <v>19</v>
      </c>
      <c r="D27" s="15">
        <v>17</v>
      </c>
      <c r="E27" s="15">
        <v>21</v>
      </c>
      <c r="F27" s="15">
        <v>19</v>
      </c>
      <c r="G27" s="15">
        <v>21</v>
      </c>
      <c r="H27" s="15">
        <v>21</v>
      </c>
      <c r="I27" s="15">
        <v>21</v>
      </c>
      <c r="J27" s="15">
        <v>23</v>
      </c>
      <c r="K27" s="15">
        <v>20</v>
      </c>
      <c r="L27" s="15">
        <v>21</v>
      </c>
      <c r="M27" s="15">
        <v>20</v>
      </c>
      <c r="N27" s="15">
        <v>19</v>
      </c>
      <c r="O27" s="234">
        <f t="shared" si="0"/>
        <v>242</v>
      </c>
    </row>
    <row r="28" spans="2:152" s="14" customFormat="1" ht="13">
      <c r="B28" s="233">
        <v>1990</v>
      </c>
      <c r="C28" s="15">
        <v>21</v>
      </c>
      <c r="D28" s="15">
        <v>17</v>
      </c>
      <c r="E28" s="15">
        <v>19</v>
      </c>
      <c r="F28" s="15">
        <v>19</v>
      </c>
      <c r="G28" s="15">
        <v>22</v>
      </c>
      <c r="H28" s="15">
        <v>20</v>
      </c>
      <c r="I28" s="15">
        <v>22</v>
      </c>
      <c r="J28" s="15">
        <v>23</v>
      </c>
      <c r="K28" s="15">
        <v>19</v>
      </c>
      <c r="L28" s="15">
        <v>21</v>
      </c>
      <c r="M28" s="15">
        <v>20</v>
      </c>
      <c r="N28" s="15">
        <v>18</v>
      </c>
      <c r="O28" s="234">
        <f t="shared" si="0"/>
        <v>241</v>
      </c>
    </row>
    <row r="29" spans="2:152" s="14" customFormat="1" ht="13">
      <c r="B29" s="233">
        <v>1991</v>
      </c>
      <c r="C29" s="15">
        <v>21</v>
      </c>
      <c r="D29" s="15">
        <v>16</v>
      </c>
      <c r="E29" s="15">
        <v>19</v>
      </c>
      <c r="F29" s="15">
        <v>22</v>
      </c>
      <c r="G29" s="15">
        <v>21</v>
      </c>
      <c r="H29" s="15">
        <v>20</v>
      </c>
      <c r="I29" s="15">
        <v>23</v>
      </c>
      <c r="J29" s="15">
        <v>22</v>
      </c>
      <c r="K29" s="15">
        <v>21</v>
      </c>
      <c r="L29" s="15">
        <v>23</v>
      </c>
      <c r="M29" s="15">
        <v>20</v>
      </c>
      <c r="N29" s="15">
        <v>19</v>
      </c>
      <c r="O29" s="234">
        <f t="shared" si="0"/>
        <v>247</v>
      </c>
    </row>
    <row r="30" spans="2:152" s="14" customFormat="1" ht="13">
      <c r="B30" s="233">
        <v>1992</v>
      </c>
      <c r="C30" s="15">
        <v>22</v>
      </c>
      <c r="D30" s="15">
        <v>20</v>
      </c>
      <c r="E30" s="15">
        <v>19</v>
      </c>
      <c r="F30" s="15">
        <v>19</v>
      </c>
      <c r="G30" s="15">
        <v>20</v>
      </c>
      <c r="H30" s="15">
        <v>21</v>
      </c>
      <c r="I30" s="15">
        <v>23</v>
      </c>
      <c r="J30" s="15">
        <v>21</v>
      </c>
      <c r="K30" s="15">
        <v>21</v>
      </c>
      <c r="L30" s="15">
        <v>21</v>
      </c>
      <c r="M30" s="15">
        <v>20</v>
      </c>
      <c r="N30" s="15">
        <v>20</v>
      </c>
      <c r="O30" s="234">
        <f t="shared" si="0"/>
        <v>247</v>
      </c>
    </row>
    <row r="31" spans="2:152" s="14" customFormat="1" ht="13">
      <c r="B31" s="233">
        <v>1993</v>
      </c>
      <c r="C31" s="15">
        <v>19</v>
      </c>
      <c r="D31" s="15">
        <v>17</v>
      </c>
      <c r="E31" s="15">
        <v>23</v>
      </c>
      <c r="F31" s="15">
        <v>19</v>
      </c>
      <c r="G31" s="15">
        <v>21</v>
      </c>
      <c r="H31" s="15">
        <v>21</v>
      </c>
      <c r="I31" s="15">
        <v>22</v>
      </c>
      <c r="J31" s="15">
        <v>22</v>
      </c>
      <c r="K31" s="15">
        <v>21</v>
      </c>
      <c r="L31" s="15">
        <v>20</v>
      </c>
      <c r="M31" s="15">
        <v>20</v>
      </c>
      <c r="N31" s="15">
        <v>21</v>
      </c>
      <c r="O31" s="234">
        <f t="shared" si="0"/>
        <v>246</v>
      </c>
    </row>
    <row r="32" spans="2:152" s="14" customFormat="1" ht="14.5">
      <c r="B32" s="233">
        <v>1994</v>
      </c>
      <c r="C32" s="15">
        <v>20</v>
      </c>
      <c r="D32" s="15">
        <v>17</v>
      </c>
      <c r="E32" s="15">
        <v>22</v>
      </c>
      <c r="F32" s="15">
        <v>19</v>
      </c>
      <c r="G32" s="15">
        <v>22</v>
      </c>
      <c r="H32" s="15">
        <v>21</v>
      </c>
      <c r="I32" s="15">
        <v>20</v>
      </c>
      <c r="J32" s="15">
        <v>23</v>
      </c>
      <c r="K32" s="15">
        <v>21</v>
      </c>
      <c r="L32" s="15">
        <v>19</v>
      </c>
      <c r="M32" s="15">
        <v>20</v>
      </c>
      <c r="N32" s="15">
        <v>21</v>
      </c>
      <c r="O32" s="234">
        <f t="shared" si="0"/>
        <v>245</v>
      </c>
      <c r="EV32" s="1"/>
    </row>
    <row r="33" spans="2:15" s="14" customFormat="1" ht="13">
      <c r="B33" s="233">
        <v>1995</v>
      </c>
      <c r="C33" s="15">
        <v>21</v>
      </c>
      <c r="D33" s="15">
        <v>18</v>
      </c>
      <c r="E33" s="15">
        <v>22</v>
      </c>
      <c r="F33" s="15">
        <v>17</v>
      </c>
      <c r="G33" s="15">
        <v>22</v>
      </c>
      <c r="H33" s="15">
        <v>21</v>
      </c>
      <c r="I33" s="15">
        <v>21</v>
      </c>
      <c r="J33" s="15">
        <v>23</v>
      </c>
      <c r="K33" s="15">
        <v>20</v>
      </c>
      <c r="L33" s="15">
        <v>21</v>
      </c>
      <c r="M33" s="15">
        <v>20</v>
      </c>
      <c r="N33" s="15">
        <v>19</v>
      </c>
      <c r="O33" s="234">
        <f t="shared" si="0"/>
        <v>245</v>
      </c>
    </row>
    <row r="34" spans="2:15" s="14" customFormat="1" ht="13">
      <c r="B34" s="233">
        <v>1996</v>
      </c>
      <c r="C34" s="15">
        <v>21</v>
      </c>
      <c r="D34" s="15">
        <v>18</v>
      </c>
      <c r="E34" s="15">
        <v>21</v>
      </c>
      <c r="F34" s="15">
        <v>20</v>
      </c>
      <c r="G34" s="15">
        <v>22</v>
      </c>
      <c r="H34" s="15">
        <v>19</v>
      </c>
      <c r="I34" s="15">
        <v>23</v>
      </c>
      <c r="J34" s="15">
        <v>22</v>
      </c>
      <c r="K34" s="15">
        <v>21</v>
      </c>
      <c r="L34" s="15">
        <v>22</v>
      </c>
      <c r="M34" s="15">
        <v>20</v>
      </c>
      <c r="N34" s="15">
        <v>19</v>
      </c>
      <c r="O34" s="234">
        <f t="shared" si="0"/>
        <v>248</v>
      </c>
    </row>
    <row r="35" spans="2:15" s="14" customFormat="1" ht="13">
      <c r="B35" s="233">
        <v>1997</v>
      </c>
      <c r="C35" s="15">
        <v>22</v>
      </c>
      <c r="D35" s="15">
        <v>18</v>
      </c>
      <c r="E35" s="15">
        <v>19</v>
      </c>
      <c r="F35" s="15">
        <v>21</v>
      </c>
      <c r="G35" s="15">
        <v>20</v>
      </c>
      <c r="H35" s="15">
        <v>21</v>
      </c>
      <c r="I35" s="15">
        <v>22</v>
      </c>
      <c r="J35" s="15">
        <v>21</v>
      </c>
      <c r="K35" s="15">
        <v>22</v>
      </c>
      <c r="L35" s="15">
        <v>23</v>
      </c>
      <c r="M35" s="15">
        <v>20</v>
      </c>
      <c r="N35" s="15">
        <v>20</v>
      </c>
      <c r="O35" s="234">
        <f t="shared" si="0"/>
        <v>249</v>
      </c>
    </row>
    <row r="36" spans="2:15" s="14" customFormat="1" ht="13">
      <c r="B36" s="233">
        <v>1998</v>
      </c>
      <c r="C36" s="15">
        <v>21</v>
      </c>
      <c r="D36" s="15">
        <v>18</v>
      </c>
      <c r="E36" s="15">
        <v>22</v>
      </c>
      <c r="F36" s="15">
        <v>19</v>
      </c>
      <c r="G36" s="15">
        <v>20</v>
      </c>
      <c r="H36" s="15">
        <v>21</v>
      </c>
      <c r="I36" s="15">
        <v>22</v>
      </c>
      <c r="J36" s="15">
        <v>21</v>
      </c>
      <c r="K36" s="15">
        <v>21</v>
      </c>
      <c r="L36" s="15">
        <v>21</v>
      </c>
      <c r="M36" s="15">
        <v>20</v>
      </c>
      <c r="N36" s="15">
        <v>20</v>
      </c>
      <c r="O36" s="234">
        <f t="shared" si="0"/>
        <v>246</v>
      </c>
    </row>
    <row r="37" spans="2:15" s="14" customFormat="1" ht="13">
      <c r="B37" s="233">
        <v>1999</v>
      </c>
      <c r="C37" s="15">
        <v>19</v>
      </c>
      <c r="D37" s="15">
        <v>18</v>
      </c>
      <c r="E37" s="15">
        <v>23</v>
      </c>
      <c r="F37" s="15">
        <v>19</v>
      </c>
      <c r="G37" s="15">
        <v>21</v>
      </c>
      <c r="H37" s="15">
        <v>21</v>
      </c>
      <c r="I37" s="15">
        <v>21</v>
      </c>
      <c r="J37" s="15">
        <v>22</v>
      </c>
      <c r="K37" s="15">
        <v>21</v>
      </c>
      <c r="L37" s="15">
        <v>20</v>
      </c>
      <c r="M37" s="15">
        <v>20</v>
      </c>
      <c r="N37" s="15">
        <v>21</v>
      </c>
      <c r="O37" s="234">
        <f t="shared" si="0"/>
        <v>246</v>
      </c>
    </row>
    <row r="38" spans="2:15" s="14" customFormat="1" ht="13">
      <c r="B38" s="233">
        <v>2000</v>
      </c>
      <c r="C38" s="15">
        <v>20</v>
      </c>
      <c r="D38" s="15">
        <v>21</v>
      </c>
      <c r="E38" s="15">
        <v>21</v>
      </c>
      <c r="F38" s="15">
        <v>19</v>
      </c>
      <c r="G38" s="15">
        <v>22</v>
      </c>
      <c r="H38" s="15">
        <v>21</v>
      </c>
      <c r="I38" s="15">
        <v>21</v>
      </c>
      <c r="J38" s="15">
        <v>23</v>
      </c>
      <c r="K38" s="15">
        <v>20</v>
      </c>
      <c r="L38" s="15">
        <v>21</v>
      </c>
      <c r="M38" s="15">
        <v>20</v>
      </c>
      <c r="N38" s="15">
        <v>19</v>
      </c>
      <c r="O38" s="234">
        <f t="shared" si="0"/>
        <v>248</v>
      </c>
    </row>
    <row r="39" spans="2:15" s="14" customFormat="1" ht="13">
      <c r="B39" s="233">
        <v>2001</v>
      </c>
      <c r="C39" s="15">
        <v>21</v>
      </c>
      <c r="D39" s="15">
        <v>18</v>
      </c>
      <c r="E39" s="15">
        <v>22</v>
      </c>
      <c r="F39" s="15">
        <v>20</v>
      </c>
      <c r="G39" s="15">
        <v>22</v>
      </c>
      <c r="H39" s="15">
        <v>20</v>
      </c>
      <c r="I39" s="15">
        <v>21</v>
      </c>
      <c r="J39" s="15">
        <v>23</v>
      </c>
      <c r="K39" s="15">
        <v>19</v>
      </c>
      <c r="L39" s="15">
        <v>22</v>
      </c>
      <c r="M39" s="15">
        <v>20</v>
      </c>
      <c r="N39" s="15">
        <v>18</v>
      </c>
      <c r="O39" s="234">
        <f t="shared" si="0"/>
        <v>246</v>
      </c>
    </row>
    <row r="40" spans="2:15" s="14" customFormat="1" ht="13">
      <c r="B40" s="233">
        <v>2002</v>
      </c>
      <c r="C40" s="15">
        <v>21</v>
      </c>
      <c r="D40" s="15">
        <v>18</v>
      </c>
      <c r="E40" s="15">
        <v>20</v>
      </c>
      <c r="F40" s="15">
        <v>22</v>
      </c>
      <c r="G40" s="15">
        <v>21</v>
      </c>
      <c r="H40" s="15">
        <v>20</v>
      </c>
      <c r="I40" s="15">
        <v>22</v>
      </c>
      <c r="J40" s="15">
        <v>22</v>
      </c>
      <c r="K40" s="15">
        <v>21</v>
      </c>
      <c r="L40" s="15">
        <v>23</v>
      </c>
      <c r="M40" s="15">
        <v>20</v>
      </c>
      <c r="N40" s="15">
        <v>19</v>
      </c>
      <c r="O40" s="234">
        <f t="shared" si="0"/>
        <v>249</v>
      </c>
    </row>
    <row r="41" spans="2:15" s="14" customFormat="1" ht="13">
      <c r="B41" s="233">
        <v>2003</v>
      </c>
      <c r="C41" s="15">
        <v>22</v>
      </c>
      <c r="D41" s="15">
        <v>20</v>
      </c>
      <c r="E41" s="15">
        <v>19</v>
      </c>
      <c r="F41" s="15">
        <v>20</v>
      </c>
      <c r="G41" s="15">
        <v>21</v>
      </c>
      <c r="H41" s="15">
        <v>20</v>
      </c>
      <c r="I41" s="15">
        <v>22</v>
      </c>
      <c r="J41" s="15">
        <v>21</v>
      </c>
      <c r="K41" s="15">
        <v>22</v>
      </c>
      <c r="L41" s="15">
        <v>23</v>
      </c>
      <c r="M41" s="15">
        <v>20</v>
      </c>
      <c r="N41" s="15">
        <v>20</v>
      </c>
      <c r="O41" s="234">
        <f t="shared" si="0"/>
        <v>250</v>
      </c>
    </row>
    <row r="42" spans="2:15" s="14" customFormat="1" ht="13">
      <c r="B42" s="233">
        <v>2004</v>
      </c>
      <c r="C42" s="15">
        <v>21</v>
      </c>
      <c r="D42" s="15">
        <v>18</v>
      </c>
      <c r="E42" s="15">
        <v>23</v>
      </c>
      <c r="F42" s="15">
        <v>20</v>
      </c>
      <c r="G42" s="15">
        <v>21</v>
      </c>
      <c r="H42" s="15">
        <v>21</v>
      </c>
      <c r="I42" s="15">
        <v>21</v>
      </c>
      <c r="J42" s="15">
        <v>22</v>
      </c>
      <c r="K42" s="15">
        <v>21</v>
      </c>
      <c r="L42" s="15">
        <v>20</v>
      </c>
      <c r="M42" s="15">
        <v>20</v>
      </c>
      <c r="N42" s="15">
        <v>21</v>
      </c>
      <c r="O42" s="234">
        <f t="shared" si="0"/>
        <v>249</v>
      </c>
    </row>
    <row r="43" spans="2:15" s="14" customFormat="1" ht="13">
      <c r="B43" s="233">
        <v>2005</v>
      </c>
      <c r="C43" s="15">
        <v>20</v>
      </c>
      <c r="D43" s="15">
        <v>18</v>
      </c>
      <c r="E43" s="15">
        <v>22</v>
      </c>
      <c r="F43" s="15">
        <v>20</v>
      </c>
      <c r="G43" s="15">
        <v>21</v>
      </c>
      <c r="H43" s="15">
        <v>22</v>
      </c>
      <c r="I43" s="15">
        <v>21</v>
      </c>
      <c r="J43" s="15">
        <v>23</v>
      </c>
      <c r="K43" s="15">
        <v>21</v>
      </c>
      <c r="L43" s="15">
        <v>20</v>
      </c>
      <c r="M43" s="15">
        <v>20</v>
      </c>
      <c r="N43" s="15">
        <v>21</v>
      </c>
      <c r="O43" s="234">
        <f t="shared" si="0"/>
        <v>249</v>
      </c>
    </row>
    <row r="44" spans="2:15" s="14" customFormat="1" ht="13">
      <c r="B44" s="233">
        <v>2006</v>
      </c>
      <c r="C44" s="15">
        <v>21</v>
      </c>
      <c r="D44" s="15">
        <v>18</v>
      </c>
      <c r="E44" s="15">
        <v>23</v>
      </c>
      <c r="F44" s="15">
        <v>18</v>
      </c>
      <c r="G44" s="15">
        <v>22</v>
      </c>
      <c r="H44" s="15">
        <v>21</v>
      </c>
      <c r="I44" s="15">
        <v>21</v>
      </c>
      <c r="J44" s="15">
        <v>23</v>
      </c>
      <c r="K44" s="15">
        <v>20</v>
      </c>
      <c r="L44" s="15">
        <v>21</v>
      </c>
      <c r="M44" s="15">
        <v>19</v>
      </c>
      <c r="N44" s="15">
        <v>19</v>
      </c>
      <c r="O44" s="234">
        <f t="shared" si="0"/>
        <v>246</v>
      </c>
    </row>
    <row r="45" spans="2:15" s="14" customFormat="1" ht="13">
      <c r="B45" s="233">
        <v>2007</v>
      </c>
      <c r="C45" s="15">
        <v>21</v>
      </c>
      <c r="D45" s="15">
        <v>18</v>
      </c>
      <c r="E45" s="15">
        <v>22</v>
      </c>
      <c r="F45" s="15">
        <v>20</v>
      </c>
      <c r="G45" s="15">
        <v>22</v>
      </c>
      <c r="H45" s="15">
        <v>20</v>
      </c>
      <c r="I45" s="15">
        <v>21</v>
      </c>
      <c r="J45" s="15">
        <v>23</v>
      </c>
      <c r="K45" s="15">
        <v>19</v>
      </c>
      <c r="L45" s="15">
        <v>22</v>
      </c>
      <c r="M45" s="15">
        <v>19</v>
      </c>
      <c r="N45" s="15">
        <v>18</v>
      </c>
      <c r="O45" s="234">
        <f t="shared" si="0"/>
        <v>245</v>
      </c>
    </row>
    <row r="46" spans="2:15" s="14" customFormat="1" ht="13">
      <c r="B46" s="233">
        <v>2008</v>
      </c>
      <c r="C46" s="15">
        <v>21</v>
      </c>
      <c r="D46" s="15">
        <v>19</v>
      </c>
      <c r="E46" s="15">
        <v>20</v>
      </c>
      <c r="F46" s="15">
        <v>21</v>
      </c>
      <c r="G46" s="15">
        <v>20</v>
      </c>
      <c r="H46" s="15">
        <v>21</v>
      </c>
      <c r="I46" s="15">
        <v>22</v>
      </c>
      <c r="J46" s="15">
        <v>21</v>
      </c>
      <c r="K46" s="15">
        <v>22</v>
      </c>
      <c r="L46" s="15">
        <v>23</v>
      </c>
      <c r="M46" s="15">
        <v>19</v>
      </c>
      <c r="N46" s="15">
        <v>20</v>
      </c>
      <c r="O46" s="234">
        <f t="shared" si="0"/>
        <v>249</v>
      </c>
    </row>
    <row r="47" spans="2:15" s="14" customFormat="1" ht="13">
      <c r="B47" s="233">
        <v>2009</v>
      </c>
      <c r="C47" s="15">
        <v>21</v>
      </c>
      <c r="D47" s="15">
        <v>18</v>
      </c>
      <c r="E47" s="15">
        <v>22</v>
      </c>
      <c r="F47" s="15">
        <v>20</v>
      </c>
      <c r="G47" s="15">
        <v>20</v>
      </c>
      <c r="H47" s="15">
        <v>21</v>
      </c>
      <c r="I47" s="15">
        <v>22</v>
      </c>
      <c r="J47" s="15">
        <v>21</v>
      </c>
      <c r="K47" s="15">
        <v>21</v>
      </c>
      <c r="L47" s="15">
        <v>21</v>
      </c>
      <c r="M47" s="15">
        <v>19</v>
      </c>
      <c r="N47" s="15">
        <v>20</v>
      </c>
      <c r="O47" s="234">
        <f t="shared" si="0"/>
        <v>246</v>
      </c>
    </row>
    <row r="48" spans="2:15" s="14" customFormat="1" ht="13">
      <c r="B48" s="233">
        <v>2010</v>
      </c>
      <c r="C48" s="15">
        <v>19</v>
      </c>
      <c r="D48" s="15">
        <v>18</v>
      </c>
      <c r="E48" s="15">
        <v>23</v>
      </c>
      <c r="F48" s="15">
        <v>20</v>
      </c>
      <c r="G48" s="15">
        <v>21</v>
      </c>
      <c r="H48" s="15">
        <v>21</v>
      </c>
      <c r="I48" s="15">
        <v>21</v>
      </c>
      <c r="J48" s="15">
        <v>22</v>
      </c>
      <c r="K48" s="15">
        <v>21</v>
      </c>
      <c r="L48" s="15">
        <v>20</v>
      </c>
      <c r="M48" s="15">
        <v>20</v>
      </c>
      <c r="N48" s="15">
        <v>21</v>
      </c>
      <c r="O48" s="234">
        <f t="shared" si="0"/>
        <v>247</v>
      </c>
    </row>
    <row r="49" spans="2:15" s="14" customFormat="1" ht="13">
      <c r="B49" s="233">
        <v>2011</v>
      </c>
      <c r="C49" s="15">
        <v>20</v>
      </c>
      <c r="D49" s="15">
        <v>20</v>
      </c>
      <c r="E49" s="15">
        <v>21</v>
      </c>
      <c r="F49" s="15">
        <v>19</v>
      </c>
      <c r="G49" s="15">
        <v>22</v>
      </c>
      <c r="H49" s="15">
        <v>21</v>
      </c>
      <c r="I49" s="15">
        <v>21</v>
      </c>
      <c r="J49" s="15">
        <v>23</v>
      </c>
      <c r="K49" s="15">
        <v>21</v>
      </c>
      <c r="L49" s="15">
        <v>20</v>
      </c>
      <c r="M49" s="15">
        <v>20</v>
      </c>
      <c r="N49" s="15">
        <v>21</v>
      </c>
      <c r="O49" s="234">
        <f>SUM(C49:N49)</f>
        <v>249</v>
      </c>
    </row>
    <row r="50" spans="2:15" s="14" customFormat="1" ht="13">
      <c r="B50" s="233">
        <v>2012</v>
      </c>
      <c r="C50" s="15">
        <v>21</v>
      </c>
      <c r="D50" s="15">
        <v>19</v>
      </c>
      <c r="E50" s="15">
        <v>22</v>
      </c>
      <c r="F50" s="15">
        <v>20</v>
      </c>
      <c r="G50" s="15">
        <v>22</v>
      </c>
      <c r="H50" s="15">
        <v>20</v>
      </c>
      <c r="I50" s="15">
        <v>21</v>
      </c>
      <c r="J50" s="15">
        <v>23</v>
      </c>
      <c r="K50" s="15">
        <v>19</v>
      </c>
      <c r="L50" s="15">
        <v>22</v>
      </c>
      <c r="M50" s="15">
        <v>19</v>
      </c>
      <c r="N50" s="15">
        <v>18</v>
      </c>
      <c r="O50" s="234">
        <f>SUM(C50:N50)</f>
        <v>246</v>
      </c>
    </row>
    <row r="51" spans="2:15" s="14" customFormat="1" ht="13">
      <c r="B51" s="233">
        <v>2013</v>
      </c>
      <c r="C51" s="15">
        <v>21</v>
      </c>
      <c r="D51" s="15">
        <v>18</v>
      </c>
      <c r="E51" s="15">
        <v>20</v>
      </c>
      <c r="F51" s="15">
        <v>22</v>
      </c>
      <c r="G51" s="15">
        <v>21</v>
      </c>
      <c r="H51" s="15">
        <v>20</v>
      </c>
      <c r="I51" s="15">
        <v>22</v>
      </c>
      <c r="J51" s="15">
        <v>22</v>
      </c>
      <c r="K51" s="15">
        <v>21</v>
      </c>
      <c r="L51" s="15">
        <v>23</v>
      </c>
      <c r="M51" s="15">
        <v>19</v>
      </c>
      <c r="N51" s="15">
        <v>19</v>
      </c>
      <c r="O51" s="234">
        <f>SUM(C51:N51)</f>
        <v>248</v>
      </c>
    </row>
    <row r="52" spans="2:15" ht="13">
      <c r="B52" s="233">
        <v>2014</v>
      </c>
      <c r="C52" s="15">
        <v>22</v>
      </c>
      <c r="D52" s="15">
        <v>20</v>
      </c>
      <c r="E52" s="15">
        <v>19</v>
      </c>
      <c r="F52" s="15">
        <v>20</v>
      </c>
      <c r="G52" s="15">
        <v>21</v>
      </c>
      <c r="H52" s="15">
        <v>19</v>
      </c>
      <c r="I52" s="15">
        <v>22</v>
      </c>
      <c r="J52" s="15">
        <v>21</v>
      </c>
      <c r="K52" s="15">
        <v>22</v>
      </c>
      <c r="L52" s="15">
        <v>23</v>
      </c>
      <c r="M52" s="15">
        <v>19</v>
      </c>
      <c r="N52" s="15">
        <v>20</v>
      </c>
      <c r="O52" s="234">
        <v>248</v>
      </c>
    </row>
    <row r="53" spans="2:15" ht="13">
      <c r="B53" s="233">
        <v>2015</v>
      </c>
      <c r="C53" s="15">
        <v>21</v>
      </c>
      <c r="D53" s="15">
        <v>18</v>
      </c>
      <c r="E53" s="15">
        <v>22</v>
      </c>
      <c r="F53" s="15">
        <v>20</v>
      </c>
      <c r="G53" s="15">
        <v>20</v>
      </c>
      <c r="H53" s="15">
        <v>21</v>
      </c>
      <c r="I53" s="15">
        <v>22</v>
      </c>
      <c r="J53" s="15">
        <v>21</v>
      </c>
      <c r="K53" s="15">
        <v>21</v>
      </c>
      <c r="L53" s="15">
        <v>21</v>
      </c>
      <c r="M53" s="15">
        <v>19</v>
      </c>
      <c r="N53" s="15">
        <v>20</v>
      </c>
      <c r="O53" s="234">
        <v>246</v>
      </c>
    </row>
    <row r="54" spans="2:15" ht="13">
      <c r="B54" s="233">
        <v>2016</v>
      </c>
      <c r="C54" s="15">
        <v>19</v>
      </c>
      <c r="D54" s="15">
        <v>19</v>
      </c>
      <c r="E54" s="15">
        <v>22</v>
      </c>
      <c r="F54" s="15">
        <v>20</v>
      </c>
      <c r="G54" s="15">
        <v>21</v>
      </c>
      <c r="H54" s="15">
        <v>22</v>
      </c>
      <c r="I54" s="15">
        <v>21</v>
      </c>
      <c r="J54" s="15">
        <v>23</v>
      </c>
      <c r="K54" s="15">
        <v>21</v>
      </c>
      <c r="L54" s="15">
        <v>20</v>
      </c>
      <c r="M54" s="15">
        <v>20</v>
      </c>
      <c r="N54" s="15">
        <v>21</v>
      </c>
      <c r="O54" s="234">
        <v>249</v>
      </c>
    </row>
    <row r="55" spans="2:15" ht="13">
      <c r="B55" s="233">
        <v>2017</v>
      </c>
      <c r="C55" s="15">
        <v>21</v>
      </c>
      <c r="D55" s="15">
        <v>18</v>
      </c>
      <c r="E55" s="15">
        <v>23</v>
      </c>
      <c r="F55" s="15">
        <v>18</v>
      </c>
      <c r="G55" s="15">
        <v>22</v>
      </c>
      <c r="H55" s="15">
        <v>21</v>
      </c>
      <c r="I55" s="15">
        <v>21</v>
      </c>
      <c r="J55" s="15">
        <v>23</v>
      </c>
      <c r="K55" s="15">
        <v>20</v>
      </c>
      <c r="L55" s="15">
        <v>21</v>
      </c>
      <c r="M55" s="15">
        <v>19</v>
      </c>
      <c r="N55" s="15">
        <v>19</v>
      </c>
      <c r="O55" s="234">
        <v>246</v>
      </c>
    </row>
    <row r="56" spans="2:15" ht="13">
      <c r="B56" s="233">
        <v>2018</v>
      </c>
      <c r="C56" s="15">
        <v>21</v>
      </c>
      <c r="D56" s="15">
        <v>18</v>
      </c>
      <c r="E56" s="15">
        <v>21</v>
      </c>
      <c r="F56" s="15">
        <v>21</v>
      </c>
      <c r="G56" s="15">
        <v>21</v>
      </c>
      <c r="H56" s="15">
        <v>21</v>
      </c>
      <c r="I56" s="15">
        <v>21</v>
      </c>
      <c r="J56" s="15">
        <v>23</v>
      </c>
      <c r="K56" s="15">
        <v>19</v>
      </c>
      <c r="L56" s="15">
        <v>22</v>
      </c>
      <c r="M56" s="15">
        <v>19</v>
      </c>
      <c r="N56" s="15">
        <v>18</v>
      </c>
      <c r="O56" s="234">
        <v>245</v>
      </c>
    </row>
    <row r="57" spans="2:15" ht="13">
      <c r="B57" s="233">
        <v>2019</v>
      </c>
      <c r="C57" s="15">
        <v>21</v>
      </c>
      <c r="D57" s="15">
        <v>20</v>
      </c>
      <c r="E57" s="15">
        <v>19</v>
      </c>
      <c r="F57" s="15">
        <v>21</v>
      </c>
      <c r="G57" s="15">
        <v>22</v>
      </c>
      <c r="H57" s="15">
        <v>19</v>
      </c>
      <c r="I57" s="15">
        <v>22</v>
      </c>
      <c r="J57" s="15">
        <v>22</v>
      </c>
      <c r="K57" s="15">
        <v>21</v>
      </c>
      <c r="L57" s="15">
        <v>23</v>
      </c>
      <c r="M57" s="15">
        <v>19</v>
      </c>
      <c r="N57" s="15">
        <v>19</v>
      </c>
      <c r="O57" s="234">
        <v>248</v>
      </c>
    </row>
    <row r="58" spans="2:15" ht="13">
      <c r="B58" s="233">
        <v>2020</v>
      </c>
      <c r="C58" s="15">
        <v>22</v>
      </c>
      <c r="D58" s="15">
        <v>18</v>
      </c>
      <c r="E58" s="15">
        <v>22</v>
      </c>
      <c r="F58" s="15">
        <v>20</v>
      </c>
      <c r="G58" s="15">
        <v>20</v>
      </c>
      <c r="H58" s="15">
        <v>21</v>
      </c>
      <c r="I58" s="15">
        <v>23</v>
      </c>
      <c r="J58" s="15">
        <v>21</v>
      </c>
      <c r="K58" s="15">
        <v>21</v>
      </c>
      <c r="L58" s="15">
        <v>21</v>
      </c>
      <c r="M58" s="15">
        <v>20</v>
      </c>
      <c r="N58" s="15">
        <v>20</v>
      </c>
      <c r="O58" s="234">
        <v>249</v>
      </c>
    </row>
    <row r="59" spans="2:15" ht="13">
      <c r="B59" s="233">
        <v>2021</v>
      </c>
      <c r="C59" s="15">
        <v>19</v>
      </c>
      <c r="D59" s="15">
        <v>18</v>
      </c>
      <c r="E59" s="15">
        <v>23</v>
      </c>
      <c r="F59" s="15">
        <v>20</v>
      </c>
      <c r="G59" s="15">
        <v>21</v>
      </c>
      <c r="H59" s="15">
        <v>21</v>
      </c>
      <c r="I59" s="15">
        <v>21</v>
      </c>
      <c r="J59" s="15">
        <v>22</v>
      </c>
      <c r="K59" s="15">
        <v>21</v>
      </c>
      <c r="L59" s="15">
        <v>20</v>
      </c>
      <c r="M59" s="15">
        <v>20</v>
      </c>
      <c r="N59" s="15">
        <v>21</v>
      </c>
      <c r="O59" s="234">
        <v>247</v>
      </c>
    </row>
    <row r="60" spans="2:15" ht="13">
      <c r="B60" s="233">
        <v>2022</v>
      </c>
      <c r="C60" s="15">
        <v>21</v>
      </c>
      <c r="D60" s="15">
        <v>19</v>
      </c>
      <c r="E60" s="15">
        <v>22</v>
      </c>
      <c r="F60" s="15">
        <v>19</v>
      </c>
      <c r="G60" s="15">
        <v>22</v>
      </c>
      <c r="H60" s="15">
        <v>21</v>
      </c>
      <c r="I60" s="15">
        <v>21</v>
      </c>
      <c r="J60" s="15">
        <v>23</v>
      </c>
      <c r="K60" s="15">
        <v>21</v>
      </c>
      <c r="L60" s="15">
        <v>20</v>
      </c>
      <c r="M60" s="15">
        <v>20</v>
      </c>
      <c r="N60" s="15">
        <v>21</v>
      </c>
      <c r="O60" s="234">
        <v>250</v>
      </c>
    </row>
    <row r="61" spans="2:15" ht="13">
      <c r="B61" s="233">
        <v>2023</v>
      </c>
      <c r="C61" s="15">
        <v>22</v>
      </c>
      <c r="D61" s="15">
        <v>18</v>
      </c>
      <c r="E61" s="15">
        <v>23</v>
      </c>
      <c r="F61" s="15">
        <v>18</v>
      </c>
      <c r="G61" s="15">
        <v>22</v>
      </c>
      <c r="H61" s="15">
        <v>21</v>
      </c>
      <c r="I61" s="15">
        <v>21</v>
      </c>
      <c r="J61" s="15">
        <v>23</v>
      </c>
      <c r="K61" s="15">
        <v>20</v>
      </c>
      <c r="L61" s="15">
        <v>21</v>
      </c>
      <c r="M61" s="15">
        <v>20</v>
      </c>
      <c r="N61" s="15">
        <v>19</v>
      </c>
      <c r="O61" s="234">
        <v>248</v>
      </c>
    </row>
    <row r="62" spans="2:15" ht="13">
      <c r="B62" s="233">
        <v>2024</v>
      </c>
      <c r="C62" s="15">
        <v>22</v>
      </c>
      <c r="D62" s="15">
        <v>19</v>
      </c>
      <c r="E62" s="15">
        <v>20</v>
      </c>
      <c r="F62" s="15">
        <v>22</v>
      </c>
      <c r="G62" s="15">
        <v>21</v>
      </c>
      <c r="H62" s="15">
        <v>20</v>
      </c>
      <c r="I62" s="15">
        <v>23</v>
      </c>
      <c r="J62" s="15">
        <v>22</v>
      </c>
      <c r="K62" s="15">
        <v>21</v>
      </c>
      <c r="L62" s="15">
        <v>23</v>
      </c>
      <c r="M62" s="15">
        <v>19</v>
      </c>
      <c r="N62" s="15">
        <v>19</v>
      </c>
      <c r="O62" s="234">
        <v>251</v>
      </c>
    </row>
  </sheetData>
  <mergeCells count="1">
    <mergeCell ref="A1:B1"/>
  </mergeCells>
  <phoneticPr fontId="34" type="noConversion"/>
  <hyperlinks>
    <hyperlink ref="A1" location="Indice!A1" display="voltar" xr:uid="{00000000-0004-0000-1500-000000000000}"/>
    <hyperlink ref="A1:B1" location="Índice!A1" display="Voltar / Back" xr:uid="{D877743D-3176-4914-A3C0-2383F568C8D0}"/>
  </hyperlinks>
  <printOptions horizontalCentered="1" verticalCentered="1" gridLinesSet="0"/>
  <pageMargins left="0.39370078740157483" right="0.39370078740157483" top="0.39370078740157483" bottom="0.39370078740157483" header="0.39370078740157483" footer="0.39370078740157483"/>
  <pageSetup paperSize="9" scale="10" orientation="portrait" horizontalDpi="4294967292" verticalDpi="4294967292" r:id="rId1"/>
  <headerFooter alignWithMargins="0">
    <oddFooter>&amp;C&amp;1#&amp;"Calibri"&amp;10&amp;K000000INFORMAÇÃO INTERNA – INTERNAL INFORMATION</oddFooter>
  </headerFooter>
  <ignoredErrors>
    <ignoredError sqref="O6:O51"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7 6 8 e f 3 0 c - a 5 e a - 4 9 6 f - a c 2 b - f 4 7 9 3 3 2 1 a 0 4 d "   x m l n s = " h t t p : / / s c h e m a s . m i c r o s o f t . c o m / D a t a M a s h u p " > A A A A A N 8 G A A B Q S w M E F A A C A A g A h l b M T k l X / j m n A A A A + A A A A B I A H A B D b 2 5 m a W c v U G F j a 2 F n Z S 5 4 b W w g o h g A K K A U A A A A A A A A A A A A A A A A A A A A A A A A A A A A h Y / R C o I w G I V f R X b v N l e G y O + E u k 2 I g u h 2 6 N K R T n G z + W 5 d 9 E i 9 Q k J Z 3 X V 5 D t + B 7 z x u d 0 j H p v a u s j e q 1 Q k K M E W e 1 H l b K F 0 m a L B n P 0 I p h 5 3 I L 6 K U 3 g R r E 4 9 G J a i y t o s J c c 5 h t 8 B t X x J G a U B O 2 f a Q V 7 I R v t L G C p 1 L 9 F k V / 1 e I w / E l w x l e L X H I o h C H E Q M y 1 5 A p / U X Y Z I w p k J 8 S N k N t h 1 7 y z v r r P Z A 5 A n m / 4 E 9 Q S w M E F A A C A A g A h l b M 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Z W z E 7 9 9 + E g 1 g M A A K A S A A A T A B w A R m 9 y b X V s Y X M v U 2 V j d G l v b j E u b S C i G A A o o B Q A A A A A A A A A A A A A A A A A A A A A A A A A A A C N l 0 1 r H E c Q h u 8 C / Y d m H c I O b G x v Y j s J R g d p Z W G F E A t Z J A c h T O 9 M 7 a q k n m 7 R 3 W O U C P 2 Y k I P J 1 c I H X 7 V / z N 3 l B H 3 k L Z y 9 L N N P 1 8 c 8 u 4 e q R G 3 m 4 M 3 r z 9 / T 5 + t r 6 2 v p 2 E b q z D 7 5 z r 7 Z 4 X P 7 5 k X P K a 0 + U D I b x l F e X z P l s x N 8 p n L w 4 r w l 9 3 A 2 x E g + / x b i 6 T y E 0 3 F z c f i L 7 W l j h N K M j i 4 P Z z X c 5 6 P J 5 2 w P R g d 8 F s y m y x R t F 0 Y l 8 Y G d O 3 p 4 E K 1 P i x D 7 W X B D 7 w 9 + P 6 M 0 l t q T i 4 v R r / W Q z H j / K 7 P F 7 r g m b 8 w j c + t 4 z s 6 V V 2 t G E 5 N L r M l 0 n i 8 n 5 m J 0 Y v 2 j x 9 / / e + y H f k 5 R w I L e Y t D b i I G d K 6 C 3 j M H J o B Q / G Z x S Y x k w S J Q x C I M C f F B e s K M / l K 6 q q x 8 0 V w i I K w T E F Y 5 g D M Q V B k 6 p U V 0 h I K 4 Q E F c I i C s E x B X s q r r 6 U X O F g L h C Q F z h C M Z A X G H g l B r V F Q L i C g F x h Y C 4 Q k B c w a 6 K q + l j x R U E 1 R U E 1 Z U S w R h U V w p w S o 3 i C o L q C o L q C o L q C o L q C n d V X U 0 1 V w i I K w T E F Y 5 g D M Q V B k 6 p U V 0 h I K 4 Q E F c I i C s E x B X s q r r 6 V n O F g L h C Q F z h C M Z A X G H g l B r V F Q L i C g F x h Y C 4 Q k B c w a 6 q q + 8 0 V w i I K w T E F Y 5 g D M Q V B k 6 p U V 0 h I K 4 Q E F c I i C s E x B X s q r p 6 o r l C Q F w h I K 5 w B G M g r j B w S o 3 q C g F x h Y C 4 Q k B c I S C u Y F f V 1 V P N F Q L i C g F x h S M Y A 3 G F g V N q V F c I i C s E x B U C 4 g o B c Q W 7 q q 6 e a a 4 Q E F c I i C s c w R i I K w y c U q O 6 Q k B c I S C u E B B X C I g r 2 F V 1 p c 3 t E I g r b W 5 X I h g D c a X N 7 b h G d a X N 7 R C I K 2 1 u h 0 B c a X P 7 V J v b I R B X 2 t y u R D A G 4 k q b 2 3 G N 6 k q b 2 y E Q V 9 r c D o G 4 0 u b 2 q T a 3 Q y C u t L l d i e D / g s v m Z g e 2 c 3 L W y M 5 7 F l K 2 9 / b g c k b j + 6 v y T f i s h K / e W X c c k t m L o Q 9 v u Q v p J o e c Z X p J t q O Y x q j e x B z + c 2 v T u d e t d T a m j R w H O m r w p j 7 9 w q q u d l X X 9 + 3 d s q z v l l 0 + z q 0 / N R 2 V J j i b 8 f Z u A + z N t r f K 9 a 3 b N 1 u K m R f c 2 l y 2 / c J R 2 M + U o z U 7 7 K 1 v i a M F V 1 4 N O Z b u 2 K f y q j 3 5 X B 4 6 M q 0 9 y 3 b 1 b v V X M K W / d v V n Z H v 9 s f T w K h 9 T N N L z Y v A d + + W t 2 H T 9 E Z T Y v Z M 7 m J 5 i W / Q Z 7 s O c H d f c 4 f p 9 y b 1 P 1 h k q v 0 V 5 p f I P O 6 V 8 J / f 7 / 5 H b L m P w t F x d t S X n V c m 5 u Y w 8 H x J 7 S u l O t q s v Z r t j o T 7 F 1 d 8 d 5 2 C + M Q / G b t H s 7 R g y e z 8 9 K V V m k Q p B R s y 4 X P u 6 X G v u T w q X z f o a e + W f 9 f w T U E s B A i 0 A F A A C A A g A h l b M T k l X / j m n A A A A + A A A A B I A A A A A A A A A A A A A A A A A A A A A A E N v b m Z p Z y 9 Q Y W N r Y W d l L n h t b F B L A Q I t A B Q A A g A I A I Z W z E 4 P y u m r p A A A A O k A A A A T A A A A A A A A A A A A A A A A A P M A A A B b Q 2 9 u d G V u d F 9 U e X B l c 1 0 u e G 1 s U E s B A i 0 A F A A C A A g A h l b M T v 3 3 4 S D W A w A A o B I A A B M A A A A A A A A A A A A A A A A A 5 A E A A E Z v c m 1 1 b G F z L 1 N l Y 3 R p b 2 4 x L m 1 Q S w U G A A A A A A M A A w D C A A A A B w Y 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7 x E A A A A A A A D N E 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g L z 4 8 L 0 l 0 Z W 0 + P E l 0 Z W 0 + P E l 0 Z W 1 M b 2 N h d G l v b j 4 8 S X R l b V R 5 c G U + R m 9 y b X V s Y T w v S X R l b V R 5 c G U + P E l 0 Z W 1 Q Y X R o P l N l Y 3 R p b 2 4 x L 1 J l b m R h X 0 Z p e G F f R W 1 p c 3 M l Q z M l Q j V l c z w v S X R l b V B h d G g + P C 9 J d G V t T G 9 j Y X R p b 2 4 + P F N 0 Y W J s Z U V u d H J p Z X M + P E V u d H J 5 I F R 5 c G U 9 I k l z U H J p d m F 0 Z S I g V m F s d W U 9 I m w w I i A v P j x F b n R y e S B U e X B l P S J O Y X Z p Z 2 F 0 a W 9 u U 3 R l c E 5 h b W U i I F Z h b H V l P S J z T m F 2 Z W d h w 6 f D o 2 8 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U m V s Y X R p b 2 5 z a G l w S W 5 m b 0 N v b n R h a W 5 l c i I g V m F s d W U 9 I n N 7 J n F 1 b 3 Q 7 Y 2 9 s d W 1 u Q 2 9 1 b n Q m c X V v d D s 6 N y w m c X V v d D t r Z X l D b 2 x 1 b W 5 O Y W 1 l c y Z x d W 9 0 O z p b X S w m c X V v d D t x d W V y e V J l b G F 0 a W 9 u c 2 h p c H M m c X V v d D s 6 W 1 0 s J n F 1 b 3 Q 7 Y 2 9 s d W 1 u S W R l b n R p d G l l c y Z x d W 9 0 O z p b J n F 1 b 3 Q 7 U 2 V j d G l v b j E v U m V u Z G F f R m l 4 Y V 9 F b W l z c 8 O 1 Z X M v V G l w b y B B b H R l c m F k b z E u e 0 R J I C 8 g S W 5 0 Z X J i Y W 5 r I G R l c G 9 z a X Q g K E R J K S w w f S Z x d W 9 0 O y w m c X V v d D t T Z W N 0 a W 9 u M S 9 S Z W 5 k Y V 9 G a X h h X 0 V t a X N z w 7 V l c y 9 U a X B v I E F s d G V y Y W R v M S 5 7 Q 0 R C I C 8 g Q m F u a y B k Z X B v c 2 l 0 I G N l c n R p Z m l j Y X R l I C h D R E I p L D F 9 J n F 1 b 3 Q 7 L C Z x d W 9 0 O 1 N l Y 3 R p b 2 4 x L 1 J l b m R h X 0 Z p e G F f R W 1 p c 3 P D t W V z L 1 R p c G 8 g Q W x 0 Z X J h Z G 8 x L n t M Z X R y Y S B G a W 5 h b m N l a X J h L D J 9 J n F 1 b 3 Q 7 L C Z x d W 9 0 O 1 N l Y 3 R p b 2 4 x L 1 J l b m R h X 0 Z p e G F f R W 1 p c 3 P D t W V z L 1 R p c G 8 g Q W x 0 Z X J h Z G 8 x L n t P d X R y b 3 M g a W 5 z d H J 1 b W V u d G 9 z I G R l I G N h c H R h w 6 f D o 2 8 g Y m F u Y 8 O h c m l h w r k g L y B P d G h l c i B i Y W 5 r I G Z 1 b m R p b m c g a W 5 z d H J 1 b W V u d H P C u S w z f S Z x d W 9 0 O y w m c X V v d D t T Z W N 0 a W 9 u M S 9 S Z W 5 k Y V 9 G a X h h X 0 V t a X N z w 7 V l c y 9 U a X B v I E F s d G V y Y W R v M S 5 7 S W 5 z d H J 1 b W V u d G 9 z I G R v I G 1 l c m N h Z G 8 g a W 1 v Y m l s a c O h c m l v w r I g L y B S Z W F s I G V z d G F 0 Z S B t Y X J r Z X Q g a W 5 z d H J 1 b W V u d H P C s i w 0 f S Z x d W 9 0 O y w m c X V v d D t T Z W N 0 a W 9 u M S 9 S Z W 5 k Y V 9 G a X h h X 0 V t a X N z w 7 V l c y 9 U a X B v I E F s d G V y Y W R v M S 5 7 S W 5 z d H J 1 b W V u d G 9 z I G R v I G F n c m 9 u Z W f D s 2 N p b 8 K z I C 8 g Q W d y a W J 1 c 2 l u Z X N z I G l u c 3 R y d W 1 l b n R z w r M s N X 0 m c X V v d D s s J n F 1 b 3 Q 7 U 2 V j d G l v b j E v U m V u Z G F f R m l 4 Y V 9 F b W l z c 8 O 1 Z X M v V G l w b y B B b H R l c m F k b z E u e 0 l u c 3 R y d W 1 l b n R v c y B k Z S B j Y X B 0 Y c O n w 6 N v I G R l I G N y w 6 l k a X R v I C 0 g X G 5 Q R i B l I F B K N C A v I E N y Z W R p d C B m d W 5 k a W 5 n I G l u c 3 R y d W 1 l b n R z I C h Q R i B c d T A w M j Y g U E o p N C w 2 f S Z x d W 9 0 O 1 0 s J n F 1 b 3 Q 7 Q 2 9 s d W 1 u Q 2 9 1 b n Q m c X V v d D s 6 N y w m c X V v d D t L Z X l D b 2 x 1 b W 5 O Y W 1 l c y Z x d W 9 0 O z p b X S w m c X V v d D t D b 2 x 1 b W 5 J Z G V u d G l 0 a W V z J n F 1 b 3 Q 7 O l s m c X V v d D t T Z W N 0 a W 9 u M S 9 S Z W 5 k Y V 9 G a X h h X 0 V t a X N z w 7 V l c y 9 U a X B v I E F s d G V y Y W R v M S 5 7 R E k g L y B J b n R l c m J h b m s g Z G V w b 3 N p d C A o R E k p L D B 9 J n F 1 b 3 Q 7 L C Z x d W 9 0 O 1 N l Y 3 R p b 2 4 x L 1 J l b m R h X 0 Z p e G F f R W 1 p c 3 P D t W V z L 1 R p c G 8 g Q W x 0 Z X J h Z G 8 x L n t D R E I g L y B C Y W 5 r I G R l c G 9 z a X Q g Y 2 V y d G l m a W N h d G U g K E N E Q i k s M X 0 m c X V v d D s s J n F 1 b 3 Q 7 U 2 V j d G l v b j E v U m V u Z G F f R m l 4 Y V 9 F b W l z c 8 O 1 Z X M v V G l w b y B B b H R l c m F k b z E u e 0 x l d H J h I E Z p b m F u Y 2 V p c m E s M n 0 m c X V v d D s s J n F 1 b 3 Q 7 U 2 V j d G l v b j E v U m V u Z G F f R m l 4 Y V 9 F b W l z c 8 O 1 Z X M v V G l w b y B B b H R l c m F k b z E u e 0 9 1 d H J v c y B p b n N 0 c n V t Z W 5 0 b 3 M g Z G U g Y 2 F w d G H D p 8 O j b y B i Y W 5 j w 6 F y a W H C u S A v I E 9 0 a G V y I G J h b m s g Z n V u Z G l u Z y B p b n N 0 c n V t Z W 5 0 c 8 K 5 L D N 9 J n F 1 b 3 Q 7 L C Z x d W 9 0 O 1 N l Y 3 R p b 2 4 x L 1 J l b m R h X 0 Z p e G F f R W 1 p c 3 P D t W V z L 1 R p c G 8 g Q W x 0 Z X J h Z G 8 x L n t J b n N 0 c n V t Z W 5 0 b 3 M g Z G 8 g b W V y Y 2 F k b y B p b W 9 i a W x p w 6 F y a W / C s i A v I F J l Y W w g Z X N 0 Y X R l I G 1 h c m t l d C B p b n N 0 c n V t Z W 5 0 c 8 K y L D R 9 J n F 1 b 3 Q 7 L C Z x d W 9 0 O 1 N l Y 3 R p b 2 4 x L 1 J l b m R h X 0 Z p e G F f R W 1 p c 3 P D t W V z L 1 R p c G 8 g Q W x 0 Z X J h Z G 8 x L n t J b n N 0 c n V t Z W 5 0 b 3 M g Z G 8 g Y W d y b 2 5 l Z 8 O z Y 2 l v w r M g L y B B Z 3 J p Y n V z a W 5 l c 3 M g a W 5 z d H J 1 b W V u d H P C s y w 1 f S Z x d W 9 0 O y w m c X V v d D t T Z W N 0 a W 9 u M S 9 S Z W 5 k Y V 9 G a X h h X 0 V t a X N z w 7 V l c y 9 U a X B v I E F s d G V y Y W R v M S 5 7 S W 5 z d H J 1 b W V u d G 9 z I G R l I G N h c H R h w 6 f D o 2 8 g Z G U g Y 3 L D q W R p d G 8 g L S B c b l B G I G U g U E o 0 I C 8 g Q 3 J l Z G l 0 I G Z 1 b m R p b m c g a W 5 z d H J 1 b W V u d H M g K F B G I F x 1 M D A y N i B Q S i k 0 L D Z 9 J n F 1 b 3 Q 7 X S w m c X V v d D t S Z W x h d G l v b n N o a X B J b m Z v J n F 1 b 3 Q 7 O l t d f S I g L z 4 8 R W 5 0 c n k g V H l w Z T 0 i R m l s b F N 0 Y X R 1 c y I g V m F s d W U 9 I n N D b 2 1 w b G V 0 Z S I g L z 4 8 R W 5 0 c n k g V H l w Z T 0 i R m l s b E N v b H V t b k 5 h b W V z I i B W Y W x 1 Z T 0 i c 1 s m c X V v d D t E S S A v I E l u d G V y Y m F u a y B k Z X B v c 2 l 0 I C h E S S k m c X V v d D s s J n F 1 b 3 Q 7 Q 0 R C I C 8 g Q m F u a y B k Z X B v c 2 l 0 I G N l c n R p Z m l j Y X R l I C h D R E I p J n F 1 b 3 Q 7 L C Z x d W 9 0 O 0 x l d H J h I E Z p b m F u Y 2 V p c m E m c X V v d D s s J n F 1 b 3 Q 7 T 3 V 0 c m 9 z I G l u c 3 R y d W 1 l b n R v c y B k Z S B j Y X B 0 Y c O n w 6 N v I G J h b m P D o X J p Y c K 5 I C 8 g T 3 R o Z X I g Y m F u a y B m d W 5 k a W 5 n I G l u c 3 R y d W 1 l b n R z w r k m c X V v d D s s J n F 1 b 3 Q 7 S W 5 z d H J 1 b W V u d G 9 z I G R v I G 1 l c m N h Z G 8 g a W 1 v Y m l s a c O h c m l v w r I g L y B S Z W F s I G V z d G F 0 Z S B t Y X J r Z X Q g a W 5 z d H J 1 b W V u d H P C s i Z x d W 9 0 O y w m c X V v d D t J b n N 0 c n V t Z W 5 0 b 3 M g Z G 8 g Y W d y b 2 5 l Z 8 O z Y 2 l v w r M g L y B B Z 3 J p Y n V z a W 5 l c 3 M g a W 5 z d H J 1 b W V u d H P C s y Z x d W 9 0 O y w m c X V v d D t J b n N 0 c n V t Z W 5 0 b 3 M g Z G U g Y 2 F w d G H D p 8 O j b y B k Z S B j c s O p Z G l 0 b y A t I F x u U E Y g Z S B Q S j Q g L y B D c m V k a X Q g Z n V u Z G l u Z y B p b n N 0 c n V t Z W 5 0 c y A o U E Y g X H U w M D I 2 I F B K K T Q m c X V v d D t d I i A v P j x F b n R y e S B U e X B l P S J G a W x s Q 2 9 s d W 1 u V H l w Z X M i I F Z h b H V l P S J z Q l F V R k J R V U Z C U T 0 9 I i A v P j x F b n R y e S B U e X B l P S J G a W x s T G F z d F V w Z G F 0 Z W Q i I F Z h b H V l P S J k M j A x O S 0 w N i 0 x M l Q x M z o 1 M T o z N S 4 w N j I z N D I x W i I g L z 4 8 R W 5 0 c n k g V H l w Z T 0 i R m l s b E V y c m 9 y Q 2 9 1 b n Q i I F Z h b H V l P S J s M C I g L z 4 8 R W 5 0 c n k g V H l w Z T 0 i R m l s b E V y c m 9 y Q 2 9 k Z S I g V m F s d W U 9 I n N V b m t u b 3 d u I i A v P j x F b n R y e S B U e X B l P S J G a W x s Q 2 9 1 b n Q i I F Z h b H V l P S J s M T Q 5 I i A v P j x F b n R y e S B U e X B l P S J B Z G R l Z F R v R G F 0 Y U 1 v Z G V s I i B W Y W x 1 Z T 0 i b D A i I C 8 + P E V u d H J 5 I F R 5 c G U 9 I l F 1 Z X J 5 S U Q i I F Z h b H V l P S J z N D l l Z j c x M z A t N j U 1 Y i 0 0 N G N i L W F j N G Q t O D Y y N D M 5 M T Y 1 M z Z h I i A v P j w v U 3 R h Y m x l R W 5 0 c m l l c z 4 8 L 0 l 0 Z W 0 + P E l 0 Z W 0 + P E l 0 Z W 1 M b 2 N h d G l v b j 4 8 S X R l b V R 5 c G U + R m 9 y b X V s Y T w v S X R l b V R 5 c G U + P E l 0 Z W 1 Q Y X R o P l N l Y 3 R p b 2 4 x L 1 J l b m R h X 0 Z p e G F f R W 1 p c 3 M l Q z M l Q j V l c y 9 G b 2 5 0 Z T w v S X R l b V B h d G g + P C 9 J d G V t T G 9 j Y X R p b 2 4 + P F N 0 Y W J s Z U V u d H J p Z X M g L z 4 8 L 0 l 0 Z W 0 + P E l 0 Z W 0 + P E l 0 Z W 1 M b 2 N h d G l v b j 4 8 S X R l b V R 5 c G U + R m 9 y b X V s Y T w v S X R l b V R 5 c G U + P E l 0 Z W 1 Q Y X R o P l N l Y 3 R p b 2 4 x L 1 J l b m R h X 0 Z p e G F f R W 1 p c 3 M l Q z M l Q j V l c y 9 U a X B v J T I w Q W x 0 Z X J h Z G 8 8 L 0 l 0 Z W 1 Q Y X R o P j w v S X R l b U x v Y 2 F 0 a W 9 u P j x T d G F i b G V F b n R y a W V z I C 8 + P C 9 J d G V t P j x J d G V t P j x J d G V t T G 9 j Y X R p b 2 4 + P E l 0 Z W 1 U e X B l P k Z v c m 1 1 b G E 8 L 0 l 0 Z W 1 U e X B l P j x J d G V t U G F 0 a D 5 T Z W N 0 a W 9 u M S 9 S Z W 5 k Y V 9 G a X h h X 0 V t a X N z J U M z J U I 1 Z X M v V G F i Z W x h J T I w V H J h b n N w b 3 N 0 Y T w v S X R l b V B h d G g + P C 9 J d G V t T G 9 j Y X R p b 2 4 + P F N 0 Y W J s Z U V u d H J p Z X M g L z 4 8 L 0 l 0 Z W 0 + P E l 0 Z W 0 + P E l 0 Z W 1 M b 2 N h d G l v b j 4 8 S X R l b V R 5 c G U + R m 9 y b X V s Y T w v S X R l b V R 5 c G U + P E l 0 Z W 1 Q Y X R o P l N l Y 3 R p b 2 4 x L 1 J l b m R h X 0 Z p e G F f R W 1 p c 3 M l Q z M l Q j V l c y 9 D Y W J l J U M z J U E 3 Y W x o b 3 M l M j B Q c m 9 t b 3 Z p Z G 9 z P C 9 J d G V t U G F 0 a D 4 8 L 0 l 0 Z W 1 M b 2 N h d G l v b j 4 8 U 3 R h Y m x l R W 5 0 c m l l c y A v P j w v S X R l b T 4 8 S X R l b T 4 8 S X R l b U x v Y 2 F 0 a W 9 u P j x J d G V t V H l w Z T 5 G b 3 J t d W x h P C 9 J d G V t V H l w Z T 4 8 S X R l b V B h d G g + U 2 V j d G l v b j E v U m V u Z G F f R m l 4 Y V 9 F b W l z c y V D M y V C N W V z L 1 R p c G 8 l M j B B b H R l c m F k b z E 8 L 0 l 0 Z W 1 Q Y X R o P j w v S X R l b U x v Y 2 F 0 a W 9 u P j x T d G F i b G V F b n R y a W V z I C 8 + P C 9 J d G V t P j w v S X R l b X M + P C 9 M b 2 N h b F B h Y 2 t h Z 2 V N Z X R h Z G F 0 Y U Z p b G U + F g A A A F B L B Q Y A A A A A A A A A A A A A A A A A A A A A A A D a A A A A A Q A A A N C M n d 8 B F d E R j H o A w E / C l + s B A A A A h 3 f f + 2 8 F o k + + H 3 x 4 1 U e Q 1 g A A A A A C A A A A A A A D Z g A A w A A A A B A A A A C 2 W V 0 R Y Q T i Z H J w U H 3 E B M G M A A A A A A S A A A C g A A A A E A A A A M F k x D e G N s M 0 U I c o i e m I e 0 1 Q A A A A J o J T T N N x u k Z 3 m P p f / 7 v I A Z j 2 r L N D w C n 8 s L w w S b H 9 t s W 9 X W 5 r A I g p c l H a K K I s 7 f 8 Y Q i k h c Z t o 0 s o X j l C l 4 4 p W m 2 O s m S M + Q F o / n s 7 1 3 g Y 7 8 N 8 U A A A A 8 u K e 2 0 P / z m Y K T Y c p Q q N t d m p H X R A = < / D a t a M a s h u p > 
</file>

<file path=customXml/itemProps1.xml><?xml version="1.0" encoding="utf-8"?>
<ds:datastoreItem xmlns:ds="http://schemas.openxmlformats.org/officeDocument/2006/customXml" ds:itemID="{4771DA75-2339-4D65-B427-1A657F8E330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3</vt:i4>
      </vt:variant>
    </vt:vector>
  </HeadingPairs>
  <TitlesOfParts>
    <vt:vector size="10" baseType="lpstr">
      <vt:lpstr>Índice</vt:lpstr>
      <vt:lpstr>Listado - Ações_Equities</vt:lpstr>
      <vt:lpstr>Listado - FICC</vt:lpstr>
      <vt:lpstr>Balcão</vt:lpstr>
      <vt:lpstr>Infra para Financiamentos</vt:lpstr>
      <vt:lpstr>Tecnologia, Dados e Serviços</vt:lpstr>
      <vt:lpstr># Pregões</vt:lpstr>
      <vt:lpstr>Índice!Area_de_impressao</vt:lpstr>
      <vt:lpstr>'Listado - Ações_Equities'!Area_de_impressao</vt:lpstr>
      <vt:lpstr>'Listado - Ações_Equities'!Titulos_de_impressao</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2017-11-16T11:40:54Z</dcterms:created>
  <dcterms:modified xsi:type="dcterms:W3CDTF">2024-03-12T18:02:18Z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aeda764-ac5d-4c78-8b24-fe1405747852_Enabled">
    <vt:lpwstr>true</vt:lpwstr>
  </property>
  <property fmtid="{D5CDD505-2E9C-101B-9397-08002B2CF9AE}" pid="3" name="MSIP_Label_4aeda764-ac5d-4c78-8b24-fe1405747852_SetDate">
    <vt:lpwstr>2023-03-22T15:05:24Z</vt:lpwstr>
  </property>
  <property fmtid="{D5CDD505-2E9C-101B-9397-08002B2CF9AE}" pid="4" name="MSIP_Label_4aeda764-ac5d-4c78-8b24-fe1405747852_Method">
    <vt:lpwstr>Standard</vt:lpwstr>
  </property>
  <property fmtid="{D5CDD505-2E9C-101B-9397-08002B2CF9AE}" pid="5" name="MSIP_Label_4aeda764-ac5d-4c78-8b24-fe1405747852_Name">
    <vt:lpwstr>4aeda764-ac5d-4c78-8b24-fe1405747852</vt:lpwstr>
  </property>
  <property fmtid="{D5CDD505-2E9C-101B-9397-08002B2CF9AE}" pid="6" name="MSIP_Label_4aeda764-ac5d-4c78-8b24-fe1405747852_SiteId">
    <vt:lpwstr>f9cfd8cb-c4a5-4677-b65d-3150dda310c9</vt:lpwstr>
  </property>
  <property fmtid="{D5CDD505-2E9C-101B-9397-08002B2CF9AE}" pid="7" name="MSIP_Label_4aeda764-ac5d-4c78-8b24-fe1405747852_ActionId">
    <vt:lpwstr>00ffd4ff-62c5-46ba-95bc-bacad28a7e45</vt:lpwstr>
  </property>
  <property fmtid="{D5CDD505-2E9C-101B-9397-08002B2CF9AE}" pid="8" name="MSIP_Label_4aeda764-ac5d-4c78-8b24-fe1405747852_ContentBits">
    <vt:lpwstr>2</vt:lpwstr>
  </property>
</Properties>
</file>