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NASCORUSR\Shares\Coordenadoria\2071\#000 - PASTA NOVA\01. Rotinas de RI\Resultados Financeiros Trimestrais\3T21\DFs Website\"/>
    </mc:Choice>
  </mc:AlternateContent>
  <xr:revisionPtr revIDLastSave="0" documentId="13_ncr:1_{CEEC869D-4EC7-4ED4-B3E2-71AACD3490CB}" xr6:coauthVersionLast="47" xr6:coauthVersionMax="47" xr10:uidLastSave="{00000000-0000-0000-0000-000000000000}"/>
  <bookViews>
    <workbookView xWindow="-4320" yWindow="-16320" windowWidth="29040" windowHeight="15840" tabRatio="680" firstSheet="1" activeTab="1" xr2:uid="{1B06AF79-A63F-4867-8433-389F82BC24CC}"/>
  </bookViews>
  <sheets>
    <sheet name="Income Statement_Old" sheetId="7" state="hidden" r:id="rId1"/>
    <sheet name="Income Statement_New" sheetId="2" r:id="rId2"/>
    <sheet name="Balance Sheet " sheetId="5" r:id="rId3"/>
    <sheet name="Cash Flow Statement" sheetId="6" r:id="rId4"/>
    <sheet name="Listado - Ações" sheetId="8" r:id="rId5"/>
    <sheet name="Listado - Juros, Moedas, Mercad" sheetId="9" r:id="rId6"/>
    <sheet name="Balcao " sheetId="10" r:id="rId7"/>
    <sheet name="Infra_Financiamento" sheetId="11" r:id="rId8"/>
    <sheet name="Tecnologia, dados e serviços" sheetId="1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</externalReferences>
  <definedNames>
    <definedName name="\0" localSheetId="2">[1]Patrimonial!#REF!</definedName>
    <definedName name="\0">[1]Patrimonial!#REF!</definedName>
    <definedName name="\a" localSheetId="2">#REF!</definedName>
    <definedName name="\a">#REF!</definedName>
    <definedName name="\B">#REF!</definedName>
    <definedName name="\C" localSheetId="2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2">#REF!</definedName>
    <definedName name="\i">#REF!</definedName>
    <definedName name="\J">#REF!</definedName>
    <definedName name="\M" localSheetId="2">#REF!</definedName>
    <definedName name="\M">#REF!</definedName>
    <definedName name="\p" localSheetId="2">#REF!</definedName>
    <definedName name="\p">#REF!</definedName>
    <definedName name="\PP">'[2]Mgmt Quarterly Case'!#REF!</definedName>
    <definedName name="\S" localSheetId="2">#REF!</definedName>
    <definedName name="\S">#REF!</definedName>
    <definedName name="\xx">'[3]Mgmt Quarterly Case'!#REF!</definedName>
    <definedName name="\xy">'[3]Mgmt Quarterly Case'!#REF!</definedName>
    <definedName name="\y" localSheetId="2">#REF!</definedName>
    <definedName name="\y">#REF!</definedName>
    <definedName name="____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2" hidden="1">{"Page 1",#N/A,TRUE,"Sheet1";"Page 2",#N/A,TRUE,"Sheet1"}</definedName>
    <definedName name="________BU4" hidden="1">{"Page 1",#N/A,TRUE,"Sheet1";"Page 2",#N/A,TRUE,"Sheet1"}</definedName>
    <definedName name="___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2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2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2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2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2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2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2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2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2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2">#REF!</definedName>
    <definedName name="_11A">#REF!</definedName>
    <definedName name="_11B" localSheetId="2">#REF!</definedName>
    <definedName name="_11B">#REF!</definedName>
    <definedName name="_11C" localSheetId="2">#REF!</definedName>
    <definedName name="_11C">#REF!</definedName>
    <definedName name="_12" localSheetId="2">#REF!</definedName>
    <definedName name="_12">#REF!</definedName>
    <definedName name="_12__123Graph_DGROWTH_REVS_B" hidden="1">#REF!</definedName>
    <definedName name="_13" localSheetId="2">#REF!</definedName>
    <definedName name="_13">#REF!</definedName>
    <definedName name="_13__123Graph_XChart_1A" hidden="1">#REF!</definedName>
    <definedName name="_14" localSheetId="2">#REF!</definedName>
    <definedName name="_14">#REF!</definedName>
    <definedName name="_14__123Graph_XChart_2A" hidden="1">#REF!</definedName>
    <definedName name="_15" localSheetId="2">#REF!</definedName>
    <definedName name="_15">#REF!</definedName>
    <definedName name="_16" localSheetId="2">#REF!</definedName>
    <definedName name="_16">#REF!</definedName>
    <definedName name="_17" localSheetId="2">#REF!</definedName>
    <definedName name="_17">#REF!</definedName>
    <definedName name="_18" localSheetId="2">#REF!</definedName>
    <definedName name="_18">#REF!</definedName>
    <definedName name="_19" localSheetId="2">#REF!</definedName>
    <definedName name="_19">#REF!</definedName>
    <definedName name="_1A" localSheetId="2">#REF!</definedName>
    <definedName name="_1A">#REF!</definedName>
    <definedName name="_2" localSheetId="2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2">#REF!</definedName>
    <definedName name="_20">#REF!</definedName>
    <definedName name="_20_Jul_94">#REF!</definedName>
    <definedName name="_2004_Revenue">#REF!</definedName>
    <definedName name="_21" localSheetId="2">#REF!</definedName>
    <definedName name="_21">#REF!</definedName>
    <definedName name="_22" localSheetId="2">#REF!</definedName>
    <definedName name="_22">#REF!</definedName>
    <definedName name="_23" localSheetId="2">#REF!</definedName>
    <definedName name="_23">#REF!</definedName>
    <definedName name="_24" localSheetId="2">#REF!</definedName>
    <definedName name="_24">#REF!</definedName>
    <definedName name="_25" localSheetId="2">#REF!</definedName>
    <definedName name="_25">#REF!</definedName>
    <definedName name="_26" localSheetId="2">#REF!</definedName>
    <definedName name="_26">#REF!</definedName>
    <definedName name="_2A" localSheetId="2">#REF!</definedName>
    <definedName name="_2A">#REF!</definedName>
    <definedName name="_3" localSheetId="2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2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2">#REF!</definedName>
    <definedName name="_4A">#REF!</definedName>
    <definedName name="_5" localSheetId="2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2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2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2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2">#REF!</definedName>
    <definedName name="_8A">#REF!</definedName>
    <definedName name="_8B" localSheetId="2">#REF!</definedName>
    <definedName name="_8B">#REF!</definedName>
    <definedName name="_9" localSheetId="2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2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2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2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2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2" hidden="1">#REF!</definedName>
    <definedName name="_bdm.A5552BD11C13456FA16FFB39ECAAF9ED.edm" hidden="1">#REF!</definedName>
    <definedName name="_bdm.AAED2E590989470DA8E000A4D9141322.edm" localSheetId="2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2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2" hidden="1">{"Page 1",#N/A,TRUE,"Sheet1";"Page 2",#N/A,TRUE,"Sheet1"}</definedName>
    <definedName name="_BU4" hidden="1">{"Page 1",#N/A,TRUE,"Sheet1";"Page 2",#N/A,TRUE,"Sheet1"}</definedName>
    <definedName name="_cab1" localSheetId="2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2">[1]Patrimonial!#REF!</definedName>
    <definedName name="_DRE1">[1]Patrimonial!#REF!</definedName>
    <definedName name="_DRE2" localSheetId="2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2" hidden="1">#REF!</definedName>
    <definedName name="_Fill" hidden="1">#REF!</definedName>
    <definedName name="_xlnm._FilterDatabase" localSheetId="4" hidden="1">'Listado - Ações'!$E$3:$I$3</definedName>
    <definedName name="_FYE2">'[8]DCF Inputs'!$H$11</definedName>
    <definedName name="_huh3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2" hidden="1">[18]Factset!#REF!</definedName>
    <definedName name="_Key1" hidden="1">[18]Factset!#REF!</definedName>
    <definedName name="_Key2" localSheetId="2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2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2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2">#REF!</definedName>
    <definedName name="_sem1">#REF!</definedName>
    <definedName name="_sem2" localSheetId="2">#REF!</definedName>
    <definedName name="_sem2">#REF!</definedName>
    <definedName name="_Sort" localSheetId="2" hidden="1">[18]Factset!#REF!</definedName>
    <definedName name="_Sort" hidden="1">[18]Factset!#REF!</definedName>
    <definedName name="_SUB1" localSheetId="2">#REF!</definedName>
    <definedName name="_SUB1">#REF!</definedName>
    <definedName name="_SUB2" localSheetId="2">#REF!</definedName>
    <definedName name="_SUB2">#REF!</definedName>
    <definedName name="_SUB3" localSheetId="2">#REF!</definedName>
    <definedName name="_SUB3">#REF!</definedName>
    <definedName name="_SUB4" localSheetId="2">#REF!</definedName>
    <definedName name="_SUB4">#REF!</definedName>
    <definedName name="_SUB5" localSheetId="2">#REF!</definedName>
    <definedName name="_SUB5">#REF!</definedName>
    <definedName name="_SUB6" localSheetId="2">#REF!</definedName>
    <definedName name="_SUB6">#REF!</definedName>
    <definedName name="_SYN2">'[8]DCF Inputs'!$Q$18</definedName>
    <definedName name="_Table1_In1" localSheetId="2" hidden="1">[20]Consolidated!#REF!</definedName>
    <definedName name="_Table1_In1" hidden="1">[20]Consolidated!#REF!</definedName>
    <definedName name="_Table1_Out" localSheetId="2" hidden="1">[20]Consolidated!#REF!</definedName>
    <definedName name="_Table1_Out" hidden="1">[20]Consolidated!#REF!</definedName>
    <definedName name="_Table2_In1" localSheetId="2" hidden="1">[20]Consolidated!#REF!</definedName>
    <definedName name="_Table2_In1" hidden="1">[20]Consolidated!#REF!</definedName>
    <definedName name="_Table2_In2" localSheetId="2" hidden="1">#REF!</definedName>
    <definedName name="_Table2_In2" hidden="1">#REF!</definedName>
    <definedName name="_Table2_Out" localSheetId="2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2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2">'[21]Analysis Range $500M and 10%'!#REF!</definedName>
    <definedName name="aa" hidden="1">{"'REL CUSTODIF'!$B$1:$H$72"}</definedName>
    <definedName name="AAA" localSheetId="2">[22]PATRIMON!#REF!</definedName>
    <definedName name="AAA">[22]PATRIMON!#REF!</definedName>
    <definedName name="AAA_DOCTOPS" hidden="1">"AAA_SET"</definedName>
    <definedName name="AAA_duser" hidden="1">"OFF"</definedName>
    <definedName name="aaaa" localSheetId="2">Word</definedName>
    <definedName name="aaaa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2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2">#REF!</definedName>
    <definedName name="abr">#REF!</definedName>
    <definedName name="ABRSP" localSheetId="2">#REF!</definedName>
    <definedName name="ABRSP">#REF!</definedName>
    <definedName name="ABRVIN" localSheetId="2">#REF!</definedName>
    <definedName name="ABRVIN">#REF!</definedName>
    <definedName name="abrytd" localSheetId="2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2">#REF!</definedName>
    <definedName name="ACTUAL">#REF!</definedName>
    <definedName name="ACUMSP" localSheetId="2">#REF!</definedName>
    <definedName name="ACUMSP">#REF!</definedName>
    <definedName name="ACUMVIN" localSheetId="2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2">#REF!</definedName>
    <definedName name="ADM.HONORARIOS">#REF!</definedName>
    <definedName name="ADM.PARTIC.ESTAT" localSheetId="2">#REF!</definedName>
    <definedName name="ADM.PARTIC.ESTAT">#REF!</definedName>
    <definedName name="Admin">#REF!</definedName>
    <definedName name="ADR_EXRATE">[37]EquityTemplate!$A$106:$IV$106</definedName>
    <definedName name="ads" localSheetId="2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2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2">#REF!</definedName>
    <definedName name="AFIL.REC.ME">#REF!</definedName>
    <definedName name="AFIL.REC.MI" localSheetId="2">#REF!</definedName>
    <definedName name="AFIL.REC.MI">#REF!</definedName>
    <definedName name="Agenda" localSheetId="2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2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2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2">#REF!</definedName>
    <definedName name="ago">#REF!</definedName>
    <definedName name="AGOSP" localSheetId="2">#REF!</definedName>
    <definedName name="AGOSP">#REF!</definedName>
    <definedName name="AGOVIN" localSheetId="2">#REF!</definedName>
    <definedName name="AGOVIN">#REF!</definedName>
    <definedName name="agoytd" localSheetId="2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2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2">{18}</definedName>
    <definedName name="AllTables">{18}</definedName>
    <definedName name="ALSDQK">#REF!</definedName>
    <definedName name="amort">#REF!</definedName>
    <definedName name="AMORT.INV" localSheetId="2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2">#REF!</definedName>
    <definedName name="APL.FIN">#REF!</definedName>
    <definedName name="APOIO_INV">'[42]Grafico Por investidor-PÓS FM'!$A$289:$A$309</definedName>
    <definedName name="appendix4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2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2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2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2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2">{18}</definedName>
    <definedName name="at">{18}</definedName>
    <definedName name="ATI">#N/A</definedName>
    <definedName name="ATIVO">#N/A</definedName>
    <definedName name="ATIVO2" localSheetId="2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2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2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2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2">'[48]16-10-03'!#REF!</definedName>
    <definedName name="BAL_Amount">'[48]16-10-03'!#REF!</definedName>
    <definedName name="BALANCE" localSheetId="2">#REF!</definedName>
    <definedName name="BALANCE">#REF!</definedName>
    <definedName name="balance1">#REF!</definedName>
    <definedName name="BALANCO" localSheetId="2">[1]Patrimonial!#REF!</definedName>
    <definedName name="BALANCO">[1]Patrimonial!#REF!</definedName>
    <definedName name="BALANCO1" localSheetId="2">[1]Patrimonial!#REF!</definedName>
    <definedName name="BALANCO1">[1]Patrimonial!#REF!</definedName>
    <definedName name="banco">[49]Critica!$A$1:$D$1022</definedName>
    <definedName name="_xlnm.Database">#REF!</definedName>
    <definedName name="BANCOS1" localSheetId="2">#REF!</definedName>
    <definedName name="BANCOS1">#REF!</definedName>
    <definedName name="BANCOS2" localSheetId="2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2" hidden="1">#REF!</definedName>
    <definedName name="BLPH1" hidden="1">#REF!</definedName>
    <definedName name="BLPH10" localSheetId="2" hidden="1">[55]Historical!#REF!</definedName>
    <definedName name="BLPH10" hidden="1">[55]Historical!#REF!</definedName>
    <definedName name="BLPH11" localSheetId="2" hidden="1">#REF!</definedName>
    <definedName name="BLPH11" hidden="1">#REF!</definedName>
    <definedName name="BLPH12" localSheetId="2" hidden="1">#REF!</definedName>
    <definedName name="BLPH12" hidden="1">#REF!</definedName>
    <definedName name="BLPH13" localSheetId="2" hidden="1">#REF!</definedName>
    <definedName name="BLPH13" hidden="1">#REF!</definedName>
    <definedName name="BLPH14" localSheetId="2" hidden="1">#REF!</definedName>
    <definedName name="BLPH14" hidden="1">#REF!</definedName>
    <definedName name="BLPH15" localSheetId="2" hidden="1">#REF!</definedName>
    <definedName name="BLPH15" hidden="1">#REF!</definedName>
    <definedName name="BLPH16" localSheetId="2" hidden="1">#REF!</definedName>
    <definedName name="BLPH16" hidden="1">#REF!</definedName>
    <definedName name="BLPH17" localSheetId="2" hidden="1">#REF!</definedName>
    <definedName name="BLPH17" hidden="1">#REF!</definedName>
    <definedName name="BLPH18" localSheetId="2" hidden="1">#REF!</definedName>
    <definedName name="BLPH18" hidden="1">#REF!</definedName>
    <definedName name="BLPH19" localSheetId="2" hidden="1">#REF!</definedName>
    <definedName name="BLPH19" hidden="1">#REF!</definedName>
    <definedName name="BLPH2" localSheetId="2" hidden="1">#REF!</definedName>
    <definedName name="BLPH2" hidden="1">#REF!</definedName>
    <definedName name="BLPH20" localSheetId="2" hidden="1">#REF!</definedName>
    <definedName name="BLPH20" hidden="1">#REF!</definedName>
    <definedName name="BLPH21" localSheetId="2" hidden="1">#REF!</definedName>
    <definedName name="BLPH21" hidden="1">#REF!</definedName>
    <definedName name="BLPH22" localSheetId="2" hidden="1">#REF!</definedName>
    <definedName name="BLPH22" hidden="1">#REF!</definedName>
    <definedName name="BLPH23" localSheetId="2" hidden="1">#REF!</definedName>
    <definedName name="BLPH23" hidden="1">#REF!</definedName>
    <definedName name="BLPH24" localSheetId="2" hidden="1">#REF!</definedName>
    <definedName name="BLPH24" hidden="1">#REF!</definedName>
    <definedName name="BLPH3" localSheetId="2" hidden="1">#REF!</definedName>
    <definedName name="BLPH3" hidden="1">#REF!</definedName>
    <definedName name="BLPH4" localSheetId="2" hidden="1">#REF!</definedName>
    <definedName name="BLPH4" hidden="1">#REF!</definedName>
    <definedName name="BLPH5" localSheetId="2" hidden="1">#REF!</definedName>
    <definedName name="BLPH5" hidden="1">#REF!</definedName>
    <definedName name="BLPH58" localSheetId="2" hidden="1">[56]Indian_Second_hist!#REF!</definedName>
    <definedName name="BLPH58" hidden="1">[56]Indian_Second_hist!#REF!</definedName>
    <definedName name="BLPH59" localSheetId="2" hidden="1">[56]Indian_Second_hist!#REF!</definedName>
    <definedName name="BLPH59" hidden="1">[56]Indian_Second_hist!#REF!</definedName>
    <definedName name="BLPH6" localSheetId="2" hidden="1">[55]Historical!#REF!</definedName>
    <definedName name="BLPH6" hidden="1">[55]Historical!#REF!</definedName>
    <definedName name="BLPH60" localSheetId="2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2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2">#REF!</definedName>
    <definedName name="bsglass">#REF!</definedName>
    <definedName name="bslamp" localSheetId="2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2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2">#REF!</definedName>
    <definedName name="C.C.COLIGADAS">#REF!</definedName>
    <definedName name="C.M.B" localSheetId="2">#REF!</definedName>
    <definedName name="C.M.B">#REF!</definedName>
    <definedName name="C.P.V" localSheetId="2">#REF!</definedName>
    <definedName name="C.P.V">#REF!</definedName>
    <definedName name="c_c" localSheetId="2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2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>[61]!Calculation</definedName>
    <definedName name="calendar">#REF!</definedName>
    <definedName name="cap">#REF!</definedName>
    <definedName name="Capex" localSheetId="2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2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2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2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2">#REF!</definedName>
    <definedName name="cod_arren">#REF!</definedName>
    <definedName name="cod_arrevsa" localSheetId="2">#REF!</definedName>
    <definedName name="cod_arrevsa">#REF!</definedName>
    <definedName name="cod_credn" localSheetId="2">#REF!</definedName>
    <definedName name="cod_credn">#REF!</definedName>
    <definedName name="cod_crednsa" localSheetId="2">#REF!</definedName>
    <definedName name="cod_crednsa">#REF!</definedName>
    <definedName name="cod_credvsa" localSheetId="2">#REF!</definedName>
    <definedName name="cod_credvsa">#REF!</definedName>
    <definedName name="COD_EST" localSheetId="2">#REF!</definedName>
    <definedName name="COD_EST">#REF!</definedName>
    <definedName name="cod_outcredn" localSheetId="2">#REF!</definedName>
    <definedName name="cod_outcredn">#REF!</definedName>
    <definedName name="cod_outcrednsa" localSheetId="2">#REF!</definedName>
    <definedName name="cod_outcrednsa">#REF!</definedName>
    <definedName name="cod_outcredvsa" localSheetId="2">#REF!</definedName>
    <definedName name="cod_outcredvsa">#REF!</definedName>
    <definedName name="code">[83]Assump!$U$1</definedName>
    <definedName name="codn_sa" localSheetId="2">#REF!</definedName>
    <definedName name="codn_sa">#REF!</definedName>
    <definedName name="codpdd_sa" localSheetId="2">#REF!</definedName>
    <definedName name="codpdd_sa">#REF!</definedName>
    <definedName name="codv_sa" localSheetId="2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2">#REF!</definedName>
    <definedName name="Comb.CI.Aplicação">#REF!</definedName>
    <definedName name="Comb.CI.Ativo" localSheetId="2">#REF!</definedName>
    <definedName name="Comb.CI.Ativo">#REF!</definedName>
    <definedName name="Comb.CI.Origem" localSheetId="2">#REF!</definedName>
    <definedName name="Comb.CI.Origem">#REF!</definedName>
    <definedName name="Comb.CI.Passivo" localSheetId="2">#REF!</definedName>
    <definedName name="Comb.CI.Passivo">#REF!</definedName>
    <definedName name="Comb.CI.Resultado" localSheetId="2">#REF!</definedName>
    <definedName name="Comb.CI.Resultado">#REF!</definedName>
    <definedName name="Comb.LS.Aplicação" localSheetId="2">#REF!</definedName>
    <definedName name="Comb.LS.Aplicação">#REF!</definedName>
    <definedName name="Comb.LS.Ativo" localSheetId="2">#REF!</definedName>
    <definedName name="Comb.LS.Ativo">#REF!</definedName>
    <definedName name="Comb.LS.Origem" localSheetId="2">#REF!</definedName>
    <definedName name="Comb.LS.Origem">#REF!</definedName>
    <definedName name="Comb.LS.Passivo" localSheetId="2">#REF!</definedName>
    <definedName name="Comb.LS.Passivo">#REF!</definedName>
    <definedName name="Comb.LS.Resultado" localSheetId="2">#REF!</definedName>
    <definedName name="Comb.LS.Resultado">#REF!</definedName>
    <definedName name="CombinadoEaling" localSheetId="2">#REF!</definedName>
    <definedName name="CombinadoEaling">#REF!</definedName>
    <definedName name="CombinadoEmbraco" localSheetId="2">#REF!</definedName>
    <definedName name="CombinadoEmbraco">#REF!</definedName>
    <definedName name="CombinadoEna" localSheetId="2">#REF!</definedName>
    <definedName name="CombinadoEna">#REF!</definedName>
    <definedName name="CombinadoHG" localSheetId="2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2">#REF!</definedName>
    <definedName name="COMPRAS">#REF!</definedName>
    <definedName name="compresult" localSheetId="2" hidden="1">{"FCB_ALL",#N/A,FALSE,"FCB"}</definedName>
    <definedName name="compresult" hidden="1">{"FCB_ALL",#N/A,FALSE,"FCB"}</definedName>
    <definedName name="compresults" localSheetId="2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2">#REF!</definedName>
    <definedName name="CONT.REC">#REF!</definedName>
    <definedName name="CONT.REC.ME" localSheetId="2">#REF!</definedName>
    <definedName name="CONT.REC.ME">#REF!</definedName>
    <definedName name="conta" localSheetId="2">#REF!</definedName>
    <definedName name="conta">#REF!</definedName>
    <definedName name="CONTAS.PAGAR" localSheetId="2">#REF!</definedName>
    <definedName name="CONTAS.PAGAR">#REF!</definedName>
    <definedName name="CONTR.SOCIAL" localSheetId="2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2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2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2">#REF!</definedName>
    <definedName name="cusprd01">#REF!</definedName>
    <definedName name="cusprd02" localSheetId="2">#REF!</definedName>
    <definedName name="cusprd02">#REF!</definedName>
    <definedName name="cusprd03" localSheetId="2">#REF!</definedName>
    <definedName name="cusprd03">#REF!</definedName>
    <definedName name="cusprd04" localSheetId="2">#REF!</definedName>
    <definedName name="cusprd04">#REF!</definedName>
    <definedName name="cusprd05" localSheetId="2">#REF!</definedName>
    <definedName name="cusprd05">#REF!</definedName>
    <definedName name="cusprd06" localSheetId="2">#REF!</definedName>
    <definedName name="cusprd06">#REF!</definedName>
    <definedName name="Cust_Name">#REF!</definedName>
    <definedName name="Customer" localSheetId="2">#REF!</definedName>
    <definedName name="Customer">#REF!</definedName>
    <definedName name="CustomIndexDate">#REF!</definedName>
    <definedName name="CustomIndexValue">#REF!</definedName>
    <definedName name="Cwvu.GREY_ALL." localSheetId="2" hidden="1">#REF!</definedName>
    <definedName name="Cwvu.GREY_ALL." hidden="1">#REF!</definedName>
    <definedName name="CXPRICE">#REF!</definedName>
    <definedName name="CZ">#REF!</definedName>
    <definedName name="d" localSheetId="2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2">#REF!</definedName>
    <definedName name="DATA">#REF!</definedName>
    <definedName name="DATA1">#REF!</definedName>
    <definedName name="Data2" localSheetId="2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2">#REF!</definedName>
    <definedName name="DATEANTERIOR">#REF!</definedName>
    <definedName name="DATEFINAL" localSheetId="2">#REF!</definedName>
    <definedName name="DATEFINAL">#REF!</definedName>
    <definedName name="DateHeader">#REF!</definedName>
    <definedName name="DATESTAMP">[27]Inputs!$F$5</definedName>
    <definedName name="dattrans" localSheetId="2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2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2">#REF!</definedName>
    <definedName name="DemoFin">#REF!</definedName>
    <definedName name="DemoFinEaling" localSheetId="2">#REF!</definedName>
    <definedName name="DemoFinEaling">#REF!</definedName>
    <definedName name="DemoFinEna" localSheetId="2">#REF!</definedName>
    <definedName name="DemoFinEna">#REF!</definedName>
    <definedName name="DemoFinHG" localSheetId="2">#REF!</definedName>
    <definedName name="DemoFinHG">#REF!</definedName>
    <definedName name="DEN">#REF!</definedName>
    <definedName name="DEP.REC" localSheetId="2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2">#REF!</definedName>
    <definedName name="DEPREC.ACUM">#REF!</definedName>
    <definedName name="DEPREC.ADM" localSheetId="2">#REF!</definedName>
    <definedName name="DEPREC.ADM">#REF!</definedName>
    <definedName name="DEPREC.COML" localSheetId="2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2">#REF!</definedName>
    <definedName name="DESP.ADM">#REF!</definedName>
    <definedName name="DESP.ANTEC" localSheetId="2">#REF!</definedName>
    <definedName name="DESP.ANTEC">#REF!</definedName>
    <definedName name="DESP.REC.N.OP" localSheetId="2">#REF!</definedName>
    <definedName name="DESP.REC.N.OP">#REF!</definedName>
    <definedName name="desp.rec.ñ.op">[98]Índice!$L$16</definedName>
    <definedName name="DESP.VENDAS" localSheetId="2">#REF!</definedName>
    <definedName name="DESP.VENDAS">#REF!</definedName>
    <definedName name="Detail_Expense_Summary">#REF!</definedName>
    <definedName name="develop">[104]Summary!$G$7:$AZ$57</definedName>
    <definedName name="dez" localSheetId="2">#REF!</definedName>
    <definedName name="dez">#REF!</definedName>
    <definedName name="DEZSP" localSheetId="2">#REF!</definedName>
    <definedName name="DEZSP">#REF!</definedName>
    <definedName name="DEZVIN" localSheetId="2">#REF!</definedName>
    <definedName name="DEZVIN">#REF!</definedName>
    <definedName name="dezytd" localSheetId="2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2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2">#REF!</definedName>
    <definedName name="DISPONIVEL">#REF!</definedName>
    <definedName name="Disposals">#REF!</definedName>
    <definedName name="DIV.PAGAR" localSheetId="2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2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2">[1]Patrimonial!#REF!</definedName>
    <definedName name="DOAR">[1]Patrimonial!#REF!</definedName>
    <definedName name="DOAR1" localSheetId="2">[1]Patrimonial!#REF!</definedName>
    <definedName name="DOAR1">[1]Patrimonial!#REF!</definedName>
    <definedName name="DocType" localSheetId="2">Word</definedName>
    <definedName name="DocType">Word</definedName>
    <definedName name="doctype_2" localSheetId="2">Word</definedName>
    <definedName name="doctype_2">Word</definedName>
    <definedName name="doctype_3" localSheetId="2">Word</definedName>
    <definedName name="doctype_3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2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2">Word</definedName>
    <definedName name="dsf">Word</definedName>
    <definedName name="dsf_2" localSheetId="2">Word</definedName>
    <definedName name="dsf_2">Word</definedName>
    <definedName name="dsf_4" localSheetId="2">Word</definedName>
    <definedName name="dsf_4">Word</definedName>
    <definedName name="dsf_5" localSheetId="2">Word</definedName>
    <definedName name="dsf_5">Word</definedName>
    <definedName name="dsfsdfdsf" localSheetId="2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2">#REF!</definedName>
    <definedName name="DUP.DESC">#REF!</definedName>
    <definedName name="Dupont1" localSheetId="2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2">[22]PATRIMON!#REF!</definedName>
    <definedName name="E">[22]PATRIMON!#REF!</definedName>
    <definedName name="EALCBCR" localSheetId="2">#REF!</definedName>
    <definedName name="EALCBCR">#REF!</definedName>
    <definedName name="EARTADCR" localSheetId="2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2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2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2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2">#REF!</definedName>
    <definedName name="EMB">#REF!</definedName>
    <definedName name="EMBCBUF" localSheetId="2">#REF!</definedName>
    <definedName name="EMBCBUF">#REF!</definedName>
    <definedName name="EMBCELCR" localSheetId="2">#REF!</definedName>
    <definedName name="EMBCELCR">#REF!</definedName>
    <definedName name="EMBCELUS">'[98]Empresas_US$'!$D$9</definedName>
    <definedName name="EMBELCR" localSheetId="2">#REF!</definedName>
    <definedName name="EMBELCR">#REF!</definedName>
    <definedName name="EMBELUS">'[98]Empresas_US$'!$C$7</definedName>
    <definedName name="EMBIADCR" localSheetId="2">#REF!</definedName>
    <definedName name="EMBIADCR">#REF!</definedName>
    <definedName name="EMBTADUF" localSheetId="2">#REF!</definedName>
    <definedName name="EMBTADUF">#REF!</definedName>
    <definedName name="Empresa" localSheetId="2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2">#REF!</definedName>
    <definedName name="EQUIVALENCIA">#REF!</definedName>
    <definedName name="erate">#REF!</definedName>
    <definedName name="erew" localSheetId="2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2">#REF!</definedName>
    <definedName name="EST.MATERIAIS">#REF!</definedName>
    <definedName name="ESTOQUE" localSheetId="2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2">#REF!</definedName>
    <definedName name="EXIG.LIGADAS">#REF!</definedName>
    <definedName name="EXIGIVEL" localSheetId="2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2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2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2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2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2" hidden="1">{"'REL CUSTODIF'!$B$1:$H$72"}</definedName>
    <definedName name="fer" hidden="1">{"'REL CUSTODIF'!$B$1:$H$72"}</definedName>
    <definedName name="Feriados">#REF!</definedName>
    <definedName name="fev" localSheetId="2">#REF!</definedName>
    <definedName name="fev">#REF!</definedName>
    <definedName name="FEVSP" localSheetId="2">#REF!</definedName>
    <definedName name="FEVSP">#REF!</definedName>
    <definedName name="FEVVIN" localSheetId="2">#REF!</definedName>
    <definedName name="FEVVIN">#REF!</definedName>
    <definedName name="fevytd" localSheetId="2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>OFFSET([75]!START,0,0,1,1)</definedName>
    <definedName name="FILEID">[27]Inputs!$F$6</definedName>
    <definedName name="fill1" localSheetId="2" hidden="1">'[15]Football Field'!#REF!</definedName>
    <definedName name="fill1" hidden="1">'[15]Football Field'!#REF!</definedName>
    <definedName name="FINAN.LIQ" localSheetId="2">#REF!</definedName>
    <definedName name="FINAN.LIQ">#REF!</definedName>
    <definedName name="FINANC.AF" localSheetId="2">#REF!</definedName>
    <definedName name="FINANC.AF">#REF!</definedName>
    <definedName name="FINANC.LP" localSheetId="2">#REF!</definedName>
    <definedName name="FINANC.LP">#REF!</definedName>
    <definedName name="FINANC.LP.AF" localSheetId="2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2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2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2">#REF!</definedName>
    <definedName name="FORNEC.AFILIADAS">#REF!</definedName>
    <definedName name="FORNECEDORES" localSheetId="2">#REF!</definedName>
    <definedName name="FORNECEDORES">#REF!</definedName>
    <definedName name="FP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2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2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>[34]!GetData</definedName>
    <definedName name="gf" hidden="1">[12]VFLUORI!$A$10:$A$21</definedName>
    <definedName name="gfewrg" localSheetId="2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2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2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2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2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2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2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2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2">#REF!</definedName>
    <definedName name="i" hidden="1">{"Qtr Op Mgd Q3",#N/A,FALSE,"Qtr-Op (Mng)";"Qtr Op Rpt Q3",#N/A,FALSE,"Qtr-Op (Rpt)";"Operating Vs Reported",#N/A,FALSE,"Rpt-Op Inc"}</definedName>
    <definedName name="I.R" localSheetId="2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2">#REF!</definedName>
    <definedName name="IMOBILIZADO">#REF!</definedName>
    <definedName name="IMP.RECOLHER" localSheetId="2">#REF!</definedName>
    <definedName name="IMP.RECOLHER">#REF!</definedName>
    <definedName name="IMP.RENDA" localSheetId="2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2">#REF!</definedName>
    <definedName name="IMPOS.DIF.ATIVO">#REF!</definedName>
    <definedName name="IMPOS.DIF.PASSIVO" localSheetId="2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2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2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2">#REF!</definedName>
    <definedName name="INV.COLIGADAS">#REF!</definedName>
    <definedName name="INV.OUTROS" localSheetId="2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2">#REF!</definedName>
    <definedName name="INVESTIMENTOS">#REF!</definedName>
    <definedName name="investment">#REF!</definedName>
    <definedName name="invoiceno">#REF!</definedName>
    <definedName name="invoicing" localSheetId="2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2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2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2">#REF!</definedName>
    <definedName name="j">#REF!</definedName>
    <definedName name="jan" localSheetId="2">#REF!</definedName>
    <definedName name="jan">#REF!</definedName>
    <definedName name="JanOff">#REF!</definedName>
    <definedName name="JanOn">#REF!</definedName>
    <definedName name="JANSP" localSheetId="2">#REF!</definedName>
    <definedName name="JANSP">#REF!</definedName>
    <definedName name="January">#REF!</definedName>
    <definedName name="JANVIN" localSheetId="2">#REF!</definedName>
    <definedName name="JANVIN">#REF!</definedName>
    <definedName name="janytd" localSheetId="2">#REF!</definedName>
    <definedName name="janytd">#REF!</definedName>
    <definedName name="jjjjjjjjjj">#REF!</definedName>
    <definedName name="JOE">#REF!</definedName>
    <definedName name="JUAREZ">#REF!</definedName>
    <definedName name="jul" localSheetId="2">#REF!</definedName>
    <definedName name="jul">#REF!</definedName>
    <definedName name="JULSP" localSheetId="2">#REF!</definedName>
    <definedName name="JULSP">#REF!</definedName>
    <definedName name="JULVIN" localSheetId="2">#REF!</definedName>
    <definedName name="JULVIN">#REF!</definedName>
    <definedName name="July">#REF!</definedName>
    <definedName name="JulyOff">#REF!</definedName>
    <definedName name="JulyOn">#REF!</definedName>
    <definedName name="julytd" localSheetId="2">#REF!</definedName>
    <definedName name="julytd">#REF!</definedName>
    <definedName name="jun" localSheetId="2">#REF!</definedName>
    <definedName name="jun">#REF!</definedName>
    <definedName name="June">#REF!</definedName>
    <definedName name="JuneOff">#REF!</definedName>
    <definedName name="JunOn">#REF!</definedName>
    <definedName name="JUNSP" localSheetId="2">#REF!</definedName>
    <definedName name="JUNSP">#REF!</definedName>
    <definedName name="JUNVIN" localSheetId="2">#REF!</definedName>
    <definedName name="JUNVIN">#REF!</definedName>
    <definedName name="junytd" localSheetId="2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2" hidden="1">{#N/A,#N/A,FALSE,"Sheet1"}</definedName>
    <definedName name="kjdslf" hidden="1">{#N/A,#N/A,FALSE,"Sheet1"}</definedName>
    <definedName name="kjk">#REF!</definedName>
    <definedName name="kmh" localSheetId="2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2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2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2">#REF!</definedName>
    <definedName name="LEASING">#REF!</definedName>
    <definedName name="LEASING1" localSheetId="2">#REF!</definedName>
    <definedName name="LEASING1">#REF!</definedName>
    <definedName name="leda" localSheetId="2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2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2">#REF!</definedName>
    <definedName name="LUCROS.EXERC">#REF!</definedName>
    <definedName name="LUCROS.EXERCICIO" localSheetId="2">#REF!</definedName>
    <definedName name="LUCROS.EXERCICIO">#REF!</definedName>
    <definedName name="M.PER" localSheetId="2">#REF!</definedName>
    <definedName name="M.PER">#REF!</definedName>
    <definedName name="M.YTD" localSheetId="2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2">#REF!</definedName>
    <definedName name="mai">#REF!</definedName>
    <definedName name="Maintenance">[28]Assumptions!#REF!</definedName>
    <definedName name="MAISP" localSheetId="2">#REF!</definedName>
    <definedName name="MAISP">#REF!</definedName>
    <definedName name="MAIVIN" localSheetId="2">#REF!</definedName>
    <definedName name="MAIVIN">#REF!</definedName>
    <definedName name="maiytd" localSheetId="2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2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2">#REF!</definedName>
    <definedName name="MARSP">#REF!</definedName>
    <definedName name="MARVIN" localSheetId="2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2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2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2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2" hidden="1">{"'REL CUSTODIF'!$B$1:$H$72"}</definedName>
    <definedName name="Merc" hidden="1">{"'REL CUSTODIF'!$B$1:$H$72"}</definedName>
    <definedName name="merger">'[131]Fin''ls'!#REF!</definedName>
    <definedName name="MES_SEQ" localSheetId="2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2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2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2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2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>[61]!Model_5yr</definedName>
    <definedName name="modelCase">[135]inputs!$G$9</definedName>
    <definedName name="ModelHdr">#REF!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2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2">[1]Patrimonial!#REF!</definedName>
    <definedName name="MUTACAO">[1]Patrimonial!#REF!</definedName>
    <definedName name="MUTACAO1" localSheetId="2">[1]Patrimonial!#REF!</definedName>
    <definedName name="MUTACAO1">[1]Patrimonial!#REF!</definedName>
    <definedName name="MUTUO.ATIVO" localSheetId="2">#REF!</definedName>
    <definedName name="MUTUO.ATIVO">#REF!</definedName>
    <definedName name="MUTUO.PASSIVO" localSheetId="2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2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2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2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2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2">#REF!</definedName>
    <definedName name="nov">#REF!</definedName>
    <definedName name="November">#REF!</definedName>
    <definedName name="NovOff">#REF!</definedName>
    <definedName name="NovOn">#REF!</definedName>
    <definedName name="NOVSP" localSheetId="2">#REF!</definedName>
    <definedName name="NOVSP">#REF!</definedName>
    <definedName name="NOVVIN" localSheetId="2">#REF!</definedName>
    <definedName name="NOVVIN">#REF!</definedName>
    <definedName name="novytd" localSheetId="2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2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2">#REF!</definedName>
    <definedName name="out">#REF!</definedName>
    <definedName name="OUTPUT">#REF!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2">#REF!</definedName>
    <definedName name="OUTRAS.REC">#REF!</definedName>
    <definedName name="OUTRAS.REC.DESP" localSheetId="2">#REF!</definedName>
    <definedName name="OUTRAS.REC.DESP">#REF!</definedName>
    <definedName name="OUTSP" localSheetId="2">#REF!</definedName>
    <definedName name="OUTSP">#REF!</definedName>
    <definedName name="OUTVIN" localSheetId="2">#REF!</definedName>
    <definedName name="OUTVIN">#REF!</definedName>
    <definedName name="outytd" localSheetId="2">#REF!</definedName>
    <definedName name="outytd">#REF!</definedName>
    <definedName name="own_case">#REF!</definedName>
    <definedName name="OWNERS">#REF!</definedName>
    <definedName name="Ownership">#REF!</definedName>
    <definedName name="p" localSheetId="2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2">#REF!</definedName>
    <definedName name="PART.MINORITARIOS">#REF!</definedName>
    <definedName name="part.minoritários">[98]Índice!$K$18</definedName>
    <definedName name="PARTIC.ESTAT" localSheetId="2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2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2">#REF!</definedName>
    <definedName name="PCLD">#REF!</definedName>
    <definedName name="PCLD.ME" localSheetId="2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2">#REF!</definedName>
    <definedName name="PLMONTH">#REF!</definedName>
    <definedName name="PM_val">'[25]A I'!$D$20</definedName>
    <definedName name="pmv">#REF!</definedName>
    <definedName name="pn" localSheetId="2">{"Client Name or Project Name"}</definedName>
    <definedName name="pn">{"Client Name or Project Name"}</definedName>
    <definedName name="porra">#REF!</definedName>
    <definedName name="port">#REF!</definedName>
    <definedName name="Pos" localSheetId="2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2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2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2">#REF!</definedName>
    <definedName name="Print_Area_MI">#REF!</definedName>
    <definedName name="Print_Buttons">#REF!</definedName>
    <definedName name="Print_DCF">[149]!Print_DCF</definedName>
    <definedName name="Print_ibt">[150]!Print_ibt</definedName>
    <definedName name="Print_image">[150]!Print_image</definedName>
    <definedName name="Print_Network_Comments">#REF!</definedName>
    <definedName name="Print_Titles_MI">#REF!,#REF!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>[151]!PrintModelReports</definedName>
    <definedName name="PrintPage">[61]!PrintPage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2">#REF!</definedName>
    <definedName name="PROD.ACAB">#REF!</definedName>
    <definedName name="PROD.PROC" localSheetId="2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2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2">#REF!</definedName>
    <definedName name="PROV.GARANTIA">#REF!</definedName>
    <definedName name="PROV.IR.CS" localSheetId="2">#REF!</definedName>
    <definedName name="PROV.IR.CS">#REF!</definedName>
    <definedName name="PROV.LP.CONTIG" localSheetId="2">#REF!</definedName>
    <definedName name="PROV.LP.CONTIG">#REF!</definedName>
    <definedName name="PROVISÕES" localSheetId="2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2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2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2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2">#REF!</definedName>
    <definedName name="quadros">#REF!</definedName>
    <definedName name="QUANT" localSheetId="2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2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2">#REF!</definedName>
    <definedName name="recl.traba">#REF!</definedName>
    <definedName name="redo" localSheetId="2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2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2">#REF!</definedName>
    <definedName name="REPUBLIC">#REF!</definedName>
    <definedName name="REPUBLIC1" localSheetId="2">#REF!</definedName>
    <definedName name="REPUBLIC1">#REF!</definedName>
    <definedName name="repurchase">#REF!</definedName>
    <definedName name="repurchase_cash">#REF!</definedName>
    <definedName name="RES.CM.CAPITAL" localSheetId="2">#REF!</definedName>
    <definedName name="RES.CM.CAPITAL">#REF!</definedName>
    <definedName name="RES.CM.ESP" localSheetId="2">#REF!</definedName>
    <definedName name="RES.CM.ESP">#REF!</definedName>
    <definedName name="RES.INC.FISCAL" localSheetId="2">#REF!</definedName>
    <definedName name="RES.INC.FISCAL">#REF!</definedName>
    <definedName name="RES.LUCROS.AC" localSheetId="2">#REF!</definedName>
    <definedName name="RES.LUCROS.AC">#REF!</definedName>
    <definedName name="RES.MINORITARIOS" localSheetId="2">#REF!</definedName>
    <definedName name="RES.MINORITARIOS">#REF!</definedName>
    <definedName name="Research">#REF!</definedName>
    <definedName name="RESERVA.CAPITAL" localSheetId="2">#REF!</definedName>
    <definedName name="RESERVA.CAPITAL">#REF!</definedName>
    <definedName name="RESERVA.REAVAL" localSheetId="2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2" hidden="1">{"FCB_ALL",#N/A,FALSE,"FCB"}</definedName>
    <definedName name="results" hidden="1">{"FCB_ALL",#N/A,FALSE,"FCB"}</definedName>
    <definedName name="Retire_Debt">#REF!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2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2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2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2">#REF!</definedName>
    <definedName name="SAFRA">#REF!</definedName>
    <definedName name="SAL.ENCARGOS" localSheetId="2">#REF!</definedName>
    <definedName name="SAL.ENCARGOS">#REF!</definedName>
    <definedName name="SALDO" localSheetId="2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2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2">#REF!</definedName>
    <definedName name="SCIA">#REF!</definedName>
    <definedName name="SCIA1" localSheetId="2">#REF!</definedName>
    <definedName name="SCIA1">#REF!</definedName>
    <definedName name="sd" localSheetId="2" hidden="1">{"Page 1",#N/A,TRUE,"Sheet1";"Page 2",#N/A,TRUE,"Sheet1"}</definedName>
    <definedName name="sd" hidden="1">{"Page 1",#N/A,TRUE,"Sheet1";"Page 2",#N/A,TRUE,"Sheet1"}</definedName>
    <definedName name="sdafsdfzSDfasdf" localSheetId="2" hidden="1">{#N/A,#N/A,FALSE,"Sheet1"}</definedName>
    <definedName name="sdafsdfzSDfasdf" hidden="1">{#N/A,#N/A,FALSE,"Sheet1"}</definedName>
    <definedName name="sdf" localSheetId="2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2">{"Client Name or Project Name"}</definedName>
    <definedName name="SedName">{"Client Name or Project Name"}</definedName>
    <definedName name="SedTables" localSheetId="2">{18}</definedName>
    <definedName name="SedTables">{18}</definedName>
    <definedName name="Seg_LBO_Summ" localSheetId="2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>[61]!SelectCreditRatios</definedName>
    <definedName name="SelectedData">[166]Network!#REF!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2">#REF!</definedName>
    <definedName name="set">#REF!</definedName>
    <definedName name="SET_3">#REF!</definedName>
    <definedName name="sete" localSheetId="2">#REF!</definedName>
    <definedName name="sete">#REF!</definedName>
    <definedName name="SETOFBOOKSNAME1">[59]CRITERIA1!$B$2</definedName>
    <definedName name="SETSP" localSheetId="2">#REF!</definedName>
    <definedName name="SETSP">#REF!</definedName>
    <definedName name="setup">'[89]Sales - Total'!$D$149</definedName>
    <definedName name="SETVIN" localSheetId="2">#REF!</definedName>
    <definedName name="SETVIN">#REF!</definedName>
    <definedName name="setytd" localSheetId="2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2">#REF!</definedName>
    <definedName name="SING1">#REF!</definedName>
    <definedName name="SING2" localSheetId="2">#REF!</definedName>
    <definedName name="SING2">#REF!</definedName>
    <definedName name="SING3" localSheetId="2">#REF!</definedName>
    <definedName name="SING3">#REF!</definedName>
    <definedName name="SING4" localSheetId="2">#REF!</definedName>
    <definedName name="SING4">#REF!</definedName>
    <definedName name="SING5" localSheetId="2">#REF!</definedName>
    <definedName name="SING5">#REF!</definedName>
    <definedName name="SING6" localSheetId="2">#REF!</definedName>
    <definedName name="SING6">#REF!</definedName>
    <definedName name="SINGM" localSheetId="2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2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2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2">#REF!</definedName>
    <definedName name="Tabela">#REF!</definedName>
    <definedName name="Tables" localSheetId="2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2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2">#REF!</definedName>
    <definedName name="teste3">#REF!</definedName>
    <definedName name="tester" localSheetId="2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2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2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>OFFSET([129]!START,0,0,1,1)</definedName>
    <definedName name="tradcomp" localSheetId="2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2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2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2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2">#REF!</definedName>
    <definedName name="trim1">#REF!</definedName>
    <definedName name="trim2" localSheetId="2">#REF!</definedName>
    <definedName name="trim2">#REF!</definedName>
    <definedName name="trim3" localSheetId="2">#REF!</definedName>
    <definedName name="trim3">#REF!</definedName>
    <definedName name="trim4" localSheetId="2">#REF!</definedName>
    <definedName name="trim4">#REF!</definedName>
    <definedName name="TSO">[28]Assumptions!$B$37</definedName>
    <definedName name="ttt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2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>[180]!UpdateLBOsensitivityAnalysis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2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2">#REF!</definedName>
    <definedName name="valor_arren">#REF!</definedName>
    <definedName name="valor_arrevsa" localSheetId="2">#REF!</definedName>
    <definedName name="valor_arrevsa">#REF!</definedName>
    <definedName name="valor_crednsa" localSheetId="2">#REF!</definedName>
    <definedName name="valor_crednsa">#REF!</definedName>
    <definedName name="valor_credvsa" localSheetId="2">#REF!</definedName>
    <definedName name="valor_credvsa">#REF!</definedName>
    <definedName name="valor_outcredn" localSheetId="2">#REF!</definedName>
    <definedName name="valor_outcredn">#REF!</definedName>
    <definedName name="valor_outcrednsa" localSheetId="2">#REF!</definedName>
    <definedName name="valor_outcrednsa">#REF!</definedName>
    <definedName name="valor_outcredvsa" localSheetId="2">#REF!</definedName>
    <definedName name="valor_outcredvsa">#REF!</definedName>
    <definedName name="valorn_sa" localSheetId="2">#REF!</definedName>
    <definedName name="valorn_sa">#REF!</definedName>
    <definedName name="valorpdd_sa" localSheetId="2">#REF!</definedName>
    <definedName name="valorpdd_sa">#REF!</definedName>
    <definedName name="valorv_sa" localSheetId="2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2">#REF!</definedName>
    <definedName name="VENDAS.ME">#REF!</definedName>
    <definedName name="VENDAS.MI" localSheetId="2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2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2" hidden="1">{#N/A,#N/A,FALSE,"Inputs - Prices &amp; Forecasts"}</definedName>
    <definedName name="Web" hidden="1">{#N/A,#N/A,FALSE,"Inputs - Prices &amp; Forecasts"}</definedName>
    <definedName name="week" localSheetId="2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2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2" hidden="1">{#N/A,#N/A,FALSE,"Sheet1"}</definedName>
    <definedName name="wrn" hidden="1">{#N/A,#N/A,FALSE,"Sheet1"}</definedName>
    <definedName name="wrn.Acquiror._.Financial._.Statements." localSheetId="2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2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2" hidden="1">{#N/A,#N/A,FALSE,"Sheet1"}</definedName>
    <definedName name="wrn.Auto._.Comp." hidden="1">{#N/A,#N/A,FALSE,"Sheet1"}</definedName>
    <definedName name="wrn.Auto._.Comp2." localSheetId="2" hidden="1">{#N/A,#N/A,FALSE,"Sheet1"}</definedName>
    <definedName name="wrn.Auto._.Comp2." hidden="1">{#N/A,#N/A,FALSE,"Sheet1"}</definedName>
    <definedName name="wrn.Base." localSheetId="2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2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2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2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2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2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2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2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2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2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2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2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2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2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2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2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2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2" hidden="1">{"Page 1",#N/A,TRUE,"Sheet1";"Page 2",#N/A,TRUE,"Sheet1"}</definedName>
    <definedName name="wrn.Ex.._.A." hidden="1">{"Page 1",#N/A,TRUE,"Sheet1";"Page 2",#N/A,TRUE,"Sheet1"}</definedName>
    <definedName name="wrn.FCB." localSheetId="2" hidden="1">{"FCB_ALL",#N/A,FALSE,"FCB"}</definedName>
    <definedName name="wrn.FCB." hidden="1">{"FCB_ALL",#N/A,FALSE,"FCB"}</definedName>
    <definedName name="wrn.fcb2" localSheetId="2" hidden="1">{"FCB_ALL",#N/A,FALSE,"FCB"}</definedName>
    <definedName name="wrn.fcb2" hidden="1">{"FCB_ALL",#N/A,FALSE,"FCB"}</definedName>
    <definedName name="wrn.filecopy." localSheetId="2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2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2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2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2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2" hidden="1">{"vue1",#N/A,FALSE,"synthese";"vue2",#N/A,FALSE,"synthese"}</definedName>
    <definedName name="wrn.imp." hidden="1">{"vue1",#N/A,FALSE,"synthese";"vue2",#N/A,FALSE,"synthese"}</definedName>
    <definedName name="wrn.INVESTIMENTOS._.CORRENTES." localSheetId="2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2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2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2" hidden="1">{"LBO Summary",#N/A,FALSE,"Summary"}</definedName>
    <definedName name="wrn.LBO._.Summary." hidden="1">{"LBO Summary",#N/A,FALSE,"Summary"}</definedName>
    <definedName name="wrn.lh97." localSheetId="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2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2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2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2" hidden="1">{"Monthly",#N/A,FALSE,"1.2"}</definedName>
    <definedName name="wrn.Monthly._.Act._.P_L." hidden="1">{"Monthly",#N/A,FALSE,"1.2"}</definedName>
    <definedName name="wrn.Mor._.Pack._.January." localSheetId="2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2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2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2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2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2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2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2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2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2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2" hidden="1">{"inputs raw data",#N/A,TRUE,"INPUT"}</definedName>
    <definedName name="wrn.print._.raw._.data._.entry." hidden="1">{"inputs raw data",#N/A,TRUE,"INPUT"}</definedName>
    <definedName name="wrn.print._.standalone." localSheetId="2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2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2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2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2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2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2" hidden="1">{"Quarters",#N/A,FALSE,"1.2"}</definedName>
    <definedName name="wrn.Qtrs_PL." hidden="1">{"Quarters",#N/A,FALSE,"1.2"}</definedName>
    <definedName name="wrn.Region._.Totals." localSheetId="2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2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2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2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2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2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2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2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2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2" hidden="1">{"FCB_ALL",#N/A,FALSE,"FCB";"GREY_ALL",#N/A,FALSE,"GREY"}</definedName>
    <definedName name="wrn.STAND_ALONE_BOTH." hidden="1">{"FCB_ALL",#N/A,FALSE,"FCB";"GREY_ALL",#N/A,FALSE,"GREY"}</definedName>
    <definedName name="wrn.Statements." localSheetId="2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2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2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2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2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2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2" hidden="1">{"test2",#N/A,TRUE,"Prices"}</definedName>
    <definedName name="wrn.test." hidden="1">{"test2",#N/A,TRUE,"Prices"}</definedName>
    <definedName name="wrn.Transaction._.Overview." localSheetId="2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2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2" hidden="1">{"Variance Q4",#N/A,FALSE,"Var"}</definedName>
    <definedName name="wrn.Variance._.Q4" hidden="1">{"Variance Q4",#N/A,FALSE,"Var"}</definedName>
    <definedName name="wrn.YTD_ROY_PL." localSheetId="2" hidden="1">{"ROY_YTD",#N/A,FALSE,"1.2"}</definedName>
    <definedName name="wrn.YTD_ROY_PL." hidden="1">{"ROY_YTD",#N/A,FALSE,"1.2"}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2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2">'[182]Sales Analysis- Jul'!$H$31</definedName>
    <definedName name="xx" hidden="1">{#N/A,#N/A,FALSE,"Sheet1"}</definedName>
    <definedName name="XXX">#REF!</definedName>
    <definedName name="y" localSheetId="2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2">#REF!</definedName>
    <definedName name="YTDCONSOL">#REF!</definedName>
    <definedName name="YTDGLASS" localSheetId="2">#REF!</definedName>
    <definedName name="YTDGLASS">#REF!</definedName>
    <definedName name="YTDLAMP" localSheetId="2">#REF!</definedName>
    <definedName name="YTDLAMP">#REF!</definedName>
    <definedName name="yy" localSheetId="2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74" i="2" l="1"/>
  <c r="V94" i="2" l="1"/>
  <c r="P67" i="6" l="1"/>
  <c r="Y115" i="2" l="1"/>
  <c r="Y113" i="2"/>
  <c r="Y112" i="2"/>
  <c r="Y111" i="2"/>
  <c r="Y110" i="2"/>
  <c r="Y109" i="2"/>
  <c r="Y108" i="2"/>
  <c r="Y105" i="2"/>
  <c r="Y104" i="2"/>
  <c r="Y103" i="2"/>
  <c r="Y101" i="2"/>
  <c r="Y100" i="2"/>
  <c r="Y99" i="2"/>
  <c r="Q126" i="7" l="1"/>
  <c r="Q122" i="7"/>
  <c r="Q118" i="7"/>
  <c r="R31" i="7" l="1"/>
  <c r="I125" i="7" l="1"/>
  <c r="H125" i="7"/>
  <c r="G125" i="7"/>
  <c r="F125" i="7"/>
  <c r="I124" i="7"/>
  <c r="I126" i="7" s="1"/>
  <c r="H124" i="7"/>
  <c r="G124" i="7"/>
  <c r="G126" i="7" s="1"/>
  <c r="F124" i="7"/>
  <c r="F126" i="7" s="1"/>
  <c r="I121" i="7"/>
  <c r="H121" i="7"/>
  <c r="G121" i="7"/>
  <c r="F121" i="7"/>
  <c r="I120" i="7"/>
  <c r="I122" i="7" s="1"/>
  <c r="H120" i="7"/>
  <c r="H122" i="7" s="1"/>
  <c r="G120" i="7"/>
  <c r="F120" i="7"/>
  <c r="F122" i="7" s="1"/>
  <c r="J117" i="7"/>
  <c r="J121" i="7" s="1"/>
  <c r="I116" i="7"/>
  <c r="I118" i="7" s="1"/>
  <c r="H116" i="7"/>
  <c r="H118" i="7" s="1"/>
  <c r="G116" i="7"/>
  <c r="G118" i="7" s="1"/>
  <c r="F116" i="7"/>
  <c r="F118" i="7" s="1"/>
  <c r="J74" i="7"/>
  <c r="J72" i="7"/>
  <c r="E70" i="7"/>
  <c r="D70" i="7"/>
  <c r="C70" i="7"/>
  <c r="J69" i="7"/>
  <c r="J68" i="7"/>
  <c r="J67" i="7"/>
  <c r="J66" i="7"/>
  <c r="J65" i="7"/>
  <c r="J64" i="7"/>
  <c r="J124" i="7" s="1"/>
  <c r="E64" i="7"/>
  <c r="J63" i="7"/>
  <c r="J120" i="7" s="1"/>
  <c r="J60" i="7"/>
  <c r="J59" i="7"/>
  <c r="J58" i="7"/>
  <c r="J116" i="7" s="1"/>
  <c r="J118" i="7" s="1"/>
  <c r="J55" i="7"/>
  <c r="J54" i="7"/>
  <c r="J52" i="7"/>
  <c r="E52" i="7"/>
  <c r="E53" i="7" s="1"/>
  <c r="D52" i="7"/>
  <c r="D53" i="7" s="1"/>
  <c r="C52" i="7"/>
  <c r="C53" i="7" s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 l="1"/>
  <c r="G122" i="7"/>
  <c r="H126" i="7"/>
  <c r="J122" i="7"/>
  <c r="J125" i="7"/>
  <c r="J126" i="7" s="1"/>
  <c r="G67" i="6"/>
  <c r="G68" i="6" s="1"/>
</calcChain>
</file>

<file path=xl/sharedStrings.xml><?xml version="1.0" encoding="utf-8"?>
<sst xmlns="http://schemas.openxmlformats.org/spreadsheetml/2006/main" count="1904" uniqueCount="672">
  <si>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</si>
  <si>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</si>
  <si>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</si>
  <si>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</si>
  <si>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</si>
  <si>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</si>
  <si>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</si>
  <si>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</si>
  <si>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</si>
  <si>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</si>
  <si>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</si>
  <si>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</si>
  <si>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</si>
  <si>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</si>
  <si>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</si>
  <si>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</si>
  <si>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</si>
  <si>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Sistema de Contratos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</si>
  <si>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</si>
  <si>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</si>
  <si>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</si>
  <si>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</si>
  <si>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</si>
  <si>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</si>
  <si>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</si>
  <si>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</si>
  <si>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</si>
  <si>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</si>
  <si>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</si>
  <si>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</si>
  <si>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</si>
  <si>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</si>
  <si>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</si>
  <si>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</si>
  <si>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</si>
  <si>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</si>
  <si>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</si>
  <si>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</si>
  <si>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</si>
  <si>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</si>
  <si>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</si>
  <si>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</si>
  <si>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</si>
  <si>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</si>
  <si>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</si>
  <si>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</si>
  <si>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</si>
  <si>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</si>
  <si>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</si>
  <si>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</si>
  <si>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</si>
  <si>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</si>
  <si>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</si>
  <si>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</si>
  <si>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</si>
  <si>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</si>
  <si>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</si>
  <si>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</si>
  <si>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</si>
  <si>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</si>
  <si>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</si>
  <si>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</si>
  <si>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</si>
  <si>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</si>
  <si>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</si>
  <si>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</si>
  <si>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</si>
  <si>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</si>
  <si>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</si>
  <si>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</si>
  <si>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</si>
  <si>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</si>
  <si>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</si>
  <si>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</si>
  <si>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</si>
  <si>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</si>
  <si>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</si>
  <si>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</si>
  <si>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</si>
  <si>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</si>
  <si>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</si>
  <si>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</si>
  <si>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</si>
  <si>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</si>
  <si>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</si>
  <si>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</si>
  <si>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</si>
  <si>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</si>
  <si>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</si>
  <si>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</si>
  <si>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</si>
  <si>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</si>
  <si>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</si>
  <si>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</si>
  <si>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</si>
  <si>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</si>
  <si>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</si>
  <si>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</si>
  <si>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</si>
  <si>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</si>
  <si>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</si>
  <si>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</si>
  <si>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</si>
  <si>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</si>
  <si>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</si>
  <si>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</si>
  <si>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</si>
  <si>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</si>
  <si>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</si>
  <si>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</si>
  <si>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</si>
  <si>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</si>
  <si>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</si>
  <si>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</si>
  <si>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</si>
  <si>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</si>
  <si>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</si>
  <si>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</si>
  <si>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</si>
  <si>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</si>
  <si>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</si>
  <si>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</si>
  <si>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</si>
  <si>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</si>
  <si>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</si>
  <si>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</si>
  <si>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</si>
  <si>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</si>
  <si>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</si>
  <si>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</si>
  <si>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</si>
  <si>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</si>
  <si>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</si>
  <si>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</si>
  <si>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</si>
  <si>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</si>
  <si>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</si>
  <si>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</si>
  <si>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</si>
  <si>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</si>
  <si>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</si>
  <si>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</si>
  <si>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</si>
  <si>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</si>
  <si>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</si>
  <si>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</si>
  <si>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</si>
  <si>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</si>
  <si>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</si>
  <si>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</si>
  <si>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</si>
  <si>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</si>
  <si>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</si>
  <si>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</si>
  <si>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</si>
  <si>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</si>
  <si>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</si>
  <si>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</si>
  <si>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</si>
  <si>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</si>
  <si>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</si>
  <si>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</si>
  <si>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</si>
  <si>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</si>
  <si>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</si>
  <si>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</si>
  <si>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</si>
  <si>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</si>
  <si>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</si>
  <si>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</si>
  <si>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</si>
  <si>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</si>
  <si>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</si>
  <si>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</si>
  <si>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</si>
  <si>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</si>
  <si>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</si>
  <si>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</si>
  <si>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</si>
  <si>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</si>
  <si>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</si>
  <si>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</si>
  <si>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</si>
  <si>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</si>
  <si>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</si>
  <si>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</si>
  <si>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</si>
  <si>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</si>
  <si>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</si>
  <si>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</si>
  <si>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</si>
  <si>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</si>
  <si>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</si>
  <si>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</si>
  <si>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</si>
  <si>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</si>
  <si>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</si>
  <si>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</si>
  <si>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</si>
  <si>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</si>
  <si>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</si>
  <si>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</si>
  <si>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</si>
  <si>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</si>
  <si>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</si>
  <si>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</si>
  <si>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</si>
  <si>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</si>
  <si>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</si>
  <si>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</si>
  <si>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</si>
  <si>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</si>
  <si>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</si>
  <si>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</si>
  <si>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</si>
  <si>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</si>
  <si>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</si>
  <si>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</si>
  <si>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</si>
  <si>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</si>
  <si>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</si>
  <si>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</si>
  <si>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</si>
  <si>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</si>
  <si>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</si>
  <si>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</si>
  <si>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</si>
  <si>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</si>
  <si>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</si>
  <si>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</si>
  <si>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</si>
  <si>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</si>
  <si>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</si>
  <si>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</si>
  <si>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</si>
  <si>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</si>
  <si>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</si>
  <si>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</si>
  <si>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</si>
  <si>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</si>
  <si>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</si>
  <si>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</si>
  <si>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</si>
  <si>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</si>
  <si>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</si>
  <si>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</si>
  <si>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allocated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</si>
  <si>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</si>
  <si>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</si>
  <si>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</si>
  <si>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</si>
  <si>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</si>
  <si>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</si>
  <si>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</si>
  <si>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</si>
  <si>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</si>
  <si>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</si>
  <si>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</si>
  <si>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</si>
  <si>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</si>
  <si>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</si>
  <si>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</si>
  <si>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</si>
  <si>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</si>
  <si>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</si>
  <si>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</si>
  <si>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</si>
  <si>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</si>
  <si>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</si>
  <si>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</si>
  <si>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</si>
  <si>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</si>
  <si>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</si>
  <si>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</si>
  <si>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</si>
  <si>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</si>
  <si>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</si>
  <si>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</si>
  <si>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</si>
  <si>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</si>
  <si>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</si>
  <si>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</si>
  <si>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</si>
  <si>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</si>
  <si>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</si>
  <si>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</si>
  <si>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</si>
  <si>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</si>
  <si>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</si>
  <si>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</si>
  <si>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</si>
  <si>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</si>
  <si>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</si>
  <si>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</si>
  <si>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</si>
  <si>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</si>
  <si>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</si>
  <si>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</si>
  <si>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</si>
  <si>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</si>
  <si>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</si>
  <si>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</si>
  <si>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</si>
  <si>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</si>
  <si>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</si>
  <si>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</si>
  <si>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</si>
  <si>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</si>
  <si>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</si>
  <si>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</si>
  <si>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</si>
  <si>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</si>
  <si>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</si>
  <si>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</si>
  <si>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</si>
  <si>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</si>
  <si>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</si>
  <si>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</si>
  <si>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</si>
  <si>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</si>
  <si>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</si>
  <si>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</si>
  <si>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</si>
  <si>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</si>
  <si>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</si>
  <si>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</si>
  <si>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</si>
  <si>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</si>
  <si>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</si>
  <si>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</si>
  <si>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</si>
  <si>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</si>
  <si>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</si>
  <si>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</si>
  <si>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</si>
  <si>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</si>
  <si>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</si>
  <si>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</si>
  <si>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</si>
  <si>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</si>
  <si>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</si>
  <si>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</si>
  <si>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</si>
  <si>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</si>
  <si>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</si>
  <si>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</si>
  <si>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</si>
  <si>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</si>
  <si>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</si>
  <si>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</si>
  <si>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</si>
  <si>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</si>
  <si>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</si>
  <si>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</si>
  <si>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</si>
  <si>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</si>
  <si>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</si>
  <si>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</si>
  <si>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</si>
  <si>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</si>
  <si>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</si>
  <si>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</si>
  <si>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</si>
  <si>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</si>
  <si>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</si>
  <si>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</si>
  <si>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</si>
  <si>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</si>
  <si>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</si>
  <si>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</si>
  <si>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</si>
  <si>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</si>
  <si>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</si>
  <si>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</si>
  <si>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</si>
  <si>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</si>
  <si>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</si>
  <si>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</si>
  <si>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</si>
  <si>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</si>
  <si>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</si>
  <si>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</si>
  <si>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</si>
  <si>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</si>
  <si>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</si>
  <si>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</si>
  <si>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</si>
  <si>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</si>
  <si>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</si>
  <si>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</si>
  <si>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</si>
  <si>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</si>
  <si>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</si>
  <si>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</si>
  <si>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</si>
  <si>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</si>
  <si>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</si>
  <si>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</si>
  <si>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</si>
  <si>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</si>
  <si>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</si>
  <si>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</si>
  <si>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</si>
  <si>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</si>
  <si>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</si>
  <si>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</si>
  <si>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</si>
  <si>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</si>
  <si>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</si>
  <si>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</si>
  <si>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</si>
  <si>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</si>
  <si>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</si>
  <si>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</si>
  <si>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</si>
  <si>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</si>
  <si>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</si>
  <si>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</si>
  <si>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</si>
  <si>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</si>
  <si>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</si>
  <si>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</si>
  <si>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</si>
  <si>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</si>
  <si>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</si>
  <si>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</si>
  <si>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</si>
  <si>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</si>
  <si>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</si>
  <si>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</si>
  <si>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</si>
  <si>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</si>
  <si>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</si>
  <si>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</si>
  <si>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</si>
  <si>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</si>
  <si>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</si>
  <si>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</si>
  <si>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</si>
  <si>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</si>
  <si>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</si>
  <si>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</si>
  <si>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</si>
  <si>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</si>
  <si>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</si>
  <si>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</si>
  <si>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</si>
  <si>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</si>
  <si>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</si>
  <si>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</si>
  <si>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</si>
  <si>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</si>
  <si>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</si>
  <si>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</si>
  <si>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</si>
  <si>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</si>
  <si>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</si>
  <si>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</si>
  <si>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</si>
  <si>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</si>
  <si>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</si>
  <si>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</si>
  <si>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</si>
  <si>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</si>
  <si>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</si>
  <si>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</si>
  <si>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</si>
  <si>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</si>
  <si>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</si>
  <si>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</si>
  <si>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</si>
  <si>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</si>
  <si>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</si>
  <si>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</si>
  <si>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</si>
  <si>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</si>
  <si>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</si>
  <si>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</si>
  <si>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</si>
  <si>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</si>
  <si>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</si>
  <si>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</si>
  <si>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</si>
  <si>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</si>
  <si>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</si>
  <si>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</si>
  <si>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</si>
  <si>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</si>
  <si>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</si>
  <si>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</si>
  <si>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</si>
  <si>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</si>
  <si>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</si>
  <si>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</si>
  <si>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</si>
  <si>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</si>
  <si>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</si>
  <si>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</si>
  <si>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</si>
  <si>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</si>
  <si>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Aquisição de controlada</t>
  </si>
  <si>
    <t>Acquisition of subsidiary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</si>
  <si>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</si>
  <si>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</si>
  <si>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</si>
  <si>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</si>
  <si>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</si>
  <si>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</si>
  <si>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</si>
  <si>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</si>
  <si>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</si>
  <si>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</si>
  <si>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</si>
  <si>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</si>
  <si>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</si>
  <si>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</si>
  <si>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</si>
  <si>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</si>
  <si>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</si>
  <si>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</si>
  <si>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</si>
  <si>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</si>
  <si>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</si>
  <si>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</si>
  <si>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</si>
  <si>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</si>
  <si>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</si>
  <si>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</si>
  <si>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</si>
  <si>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</si>
  <si>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</si>
  <si>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</si>
  <si>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</si>
  <si>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</si>
  <si>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</si>
  <si>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</si>
  <si>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</si>
  <si>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</si>
  <si>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</si>
  <si>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</si>
  <si>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</si>
  <si>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</si>
  <si>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</si>
  <si>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</si>
  <si>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</si>
  <si>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</si>
  <si>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</si>
  <si>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</si>
  <si>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</si>
  <si>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</si>
  <si>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</si>
  <si>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</si>
  <si>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</si>
  <si>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</si>
  <si>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</si>
  <si>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</si>
  <si>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</si>
  <si>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</si>
  <si>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</si>
  <si>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</si>
  <si>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</si>
  <si>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</si>
  <si>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</si>
  <si>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</si>
  <si>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</si>
  <si>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</si>
  <si>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</si>
  <si>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</si>
  <si>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</si>
  <si>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</si>
  <si>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</si>
  <si>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</si>
  <si>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</si>
  <si>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</si>
  <si>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</si>
  <si>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</si>
  <si>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</si>
  <si>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</si>
  <si>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</si>
  <si>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</si>
  <si>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</si>
  <si>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</si>
  <si>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</si>
  <si>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</si>
  <si>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</si>
  <si>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</si>
  <si>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</si>
  <si>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</si>
  <si>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</si>
  <si>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</si>
  <si>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</si>
  <si>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</si>
  <si>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</si>
  <si>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</si>
  <si>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</si>
  <si>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</si>
  <si>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</si>
  <si>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</si>
  <si>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</si>
  <si>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</si>
  <si>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</si>
  <si>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</si>
  <si>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</si>
  <si>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</si>
  <si>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</si>
  <si>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</si>
  <si>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</si>
  <si>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</si>
  <si>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</si>
  <si>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</si>
  <si>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</si>
  <si>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</si>
  <si>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</si>
  <si>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</si>
  <si>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</si>
  <si>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</si>
  <si>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Outros (total em bilhões)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</si>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</sst>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</numFmts>
  <fonts count="5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Segoe UI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</borders>
  <cellStyleXfs count="18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88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Border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165" fontId="18" fillId="6" borderId="0" xfId="3" applyNumberFormat="1" applyFont="1" applyFill="1" applyAlignment="1">
      <alignment horizontal="center" vertical="center" wrapText="1"/>
    </xf>
    <xf numFmtId="165" fontId="19" fillId="6" borderId="0" xfId="3" applyNumberFormat="1" applyFont="1" applyFill="1" applyAlignment="1">
      <alignment horizontal="center" vertical="center" wrapText="1"/>
    </xf>
    <xf numFmtId="165" fontId="20" fillId="6" borderId="0" xfId="3" applyNumberFormat="1" applyFont="1" applyFill="1" applyAlignment="1">
      <alignment horizontal="center" vertical="center" wrapText="1"/>
    </xf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15" fillId="4" borderId="0" xfId="3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18" fillId="6" borderId="0" xfId="4" applyFont="1" applyFill="1" applyAlignment="1">
      <alignment horizontal="center" vertical="center" wrapText="1"/>
    </xf>
    <xf numFmtId="1" fontId="18" fillId="6" borderId="0" xfId="4" applyNumberFormat="1" applyFont="1" applyFill="1" applyAlignment="1">
      <alignment horizontal="center" vertical="center" wrapText="1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168" fontId="21" fillId="0" borderId="0" xfId="6" applyNumberFormat="1" applyFont="1" applyAlignment="1">
      <alignment horizontal="right"/>
    </xf>
    <xf numFmtId="37" fontId="7" fillId="4" borderId="0" xfId="8" applyFont="1" applyFill="1"/>
    <xf numFmtId="37" fontId="29" fillId="4" borderId="0" xfId="8" applyFont="1" applyFill="1"/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 indent="1"/>
    </xf>
    <xf numFmtId="0" fontId="34" fillId="0" borderId="0" xfId="0" applyFont="1" applyFill="1" applyBorder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37" fontId="38" fillId="0" borderId="0" xfId="4" applyFont="1" applyFill="1"/>
    <xf numFmtId="166" fontId="39" fillId="0" borderId="0" xfId="4" applyNumberFormat="1" applyFont="1" applyFill="1"/>
    <xf numFmtId="168" fontId="37" fillId="0" borderId="0" xfId="4" applyNumberFormat="1" applyFont="1" applyFill="1"/>
    <xf numFmtId="168" fontId="38" fillId="0" borderId="0" xfId="4" applyNumberFormat="1" applyFont="1" applyFill="1"/>
    <xf numFmtId="0" fontId="11" fillId="0" borderId="0" xfId="0" applyFont="1" applyFill="1" applyBorder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38" fillId="0" borderId="0" xfId="4" applyFont="1"/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 wrapText="1"/>
    </xf>
    <xf numFmtId="165" fontId="42" fillId="6" borderId="3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3" fillId="2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 indent="1"/>
    </xf>
    <xf numFmtId="164" fontId="2" fillId="0" borderId="0" xfId="1" applyNumberFormat="1" applyFont="1" applyFill="1" applyBorder="1" applyAlignment="1"/>
    <xf numFmtId="0" fontId="0" fillId="0" borderId="0" xfId="0" applyFont="1"/>
    <xf numFmtId="0" fontId="3" fillId="2" borderId="0" xfId="0" applyFont="1" applyFill="1" applyBorder="1" applyAlignment="1">
      <alignment vertical="center"/>
    </xf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 applyFill="1" applyBorder="1"/>
    <xf numFmtId="169" fontId="49" fillId="0" borderId="0" xfId="8" applyNumberFormat="1" applyFont="1" applyBorder="1" applyAlignment="1">
      <alignment horizontal="right"/>
    </xf>
    <xf numFmtId="169" fontId="48" fillId="0" borderId="0" xfId="8" applyNumberFormat="1" applyFont="1" applyBorder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0" fontId="0" fillId="0" borderId="0" xfId="0" applyFont="1" applyFill="1"/>
    <xf numFmtId="164" fontId="1" fillId="3" borderId="0" xfId="0" applyNumberFormat="1" applyFont="1" applyFill="1"/>
    <xf numFmtId="0" fontId="1" fillId="3" borderId="0" xfId="0" applyFont="1" applyFill="1"/>
    <xf numFmtId="0" fontId="1" fillId="0" borderId="0" xfId="0" applyFont="1" applyFill="1"/>
    <xf numFmtId="10" fontId="0" fillId="0" borderId="0" xfId="17" applyNumberFormat="1" applyFont="1" applyFill="1"/>
    <xf numFmtId="3" fontId="1" fillId="0" borderId="0" xfId="0" applyNumberFormat="1" applyFont="1" applyFill="1"/>
    <xf numFmtId="0" fontId="11" fillId="0" borderId="0" xfId="0" applyFont="1" applyFill="1" applyBorder="1" applyAlignment="1">
      <alignment horizontal="left" indent="3"/>
    </xf>
    <xf numFmtId="0" fontId="34" fillId="0" borderId="0" xfId="0" applyFont="1" applyFill="1" applyBorder="1" applyAlignment="1">
      <alignment horizontal="left" indent="3"/>
    </xf>
    <xf numFmtId="0" fontId="4" fillId="0" borderId="0" xfId="0" applyFont="1" applyFill="1" applyBorder="1" applyAlignment="1">
      <alignment horizontal="left" indent="2"/>
    </xf>
    <xf numFmtId="0" fontId="33" fillId="0" borderId="0" xfId="0" applyFont="1" applyFill="1" applyBorder="1" applyAlignment="1">
      <alignment horizontal="left" indent="2"/>
    </xf>
    <xf numFmtId="168" fontId="14" fillId="0" borderId="0" xfId="6" applyNumberFormat="1" applyFont="1" applyFill="1"/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 applyFill="1"/>
    <xf numFmtId="37" fontId="12" fillId="0" borderId="0" xfId="4" applyFont="1" applyFill="1"/>
    <xf numFmtId="37" fontId="23" fillId="0" borderId="0" xfId="3" applyFont="1" applyFill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 applyFill="1"/>
    <xf numFmtId="37" fontId="15" fillId="0" borderId="0" xfId="3" applyFont="1" applyFill="1"/>
    <xf numFmtId="0" fontId="2" fillId="0" borderId="0" xfId="2" applyFill="1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Fill="1" applyAlignment="1">
      <alignment horizontal="right"/>
    </xf>
    <xf numFmtId="0" fontId="1" fillId="0" borderId="0" xfId="0" applyFont="1"/>
    <xf numFmtId="3" fontId="52" fillId="0" borderId="0" xfId="0" applyNumberFormat="1" applyFont="1" applyAlignment="1">
      <alignment vertical="center" wrapText="1"/>
    </xf>
    <xf numFmtId="37" fontId="7" fillId="0" borderId="0" xfId="8" applyFont="1" applyFill="1" applyAlignment="1">
      <alignment horizontal="left"/>
    </xf>
    <xf numFmtId="37" fontId="29" fillId="0" borderId="0" xfId="8" applyFont="1" applyFill="1" applyAlignment="1">
      <alignment horizontal="left"/>
    </xf>
    <xf numFmtId="169" fontId="17" fillId="0" borderId="0" xfId="2" applyNumberFormat="1" applyFont="1" applyFill="1"/>
    <xf numFmtId="169" fontId="48" fillId="0" borderId="0" xfId="8" applyNumberFormat="1" applyFont="1" applyFill="1" applyAlignment="1">
      <alignment horizontal="right"/>
    </xf>
    <xf numFmtId="168" fontId="7" fillId="4" borderId="0" xfId="6" quotePrefix="1" applyNumberFormat="1" applyFont="1" applyFill="1"/>
    <xf numFmtId="168" fontId="49" fillId="0" borderId="0" xfId="3" applyNumberFormat="1" applyFont="1" applyBorder="1"/>
    <xf numFmtId="166" fontId="0" fillId="0" borderId="0" xfId="17" applyNumberFormat="1" applyFont="1"/>
    <xf numFmtId="0" fontId="11" fillId="0" borderId="0" xfId="0" applyFont="1" applyAlignment="1">
      <alignment horizontal="left" indent="2"/>
    </xf>
    <xf numFmtId="0" fontId="34" fillId="0" borderId="0" xfId="0" applyFont="1" applyAlignment="1">
      <alignment horizontal="left" indent="2"/>
    </xf>
    <xf numFmtId="37" fontId="40" fillId="6" borderId="0" xfId="4" applyFont="1" applyFill="1" applyAlignment="1">
      <alignment horizontal="center" vertical="center" wrapText="1"/>
    </xf>
    <xf numFmtId="37" fontId="45" fillId="6" borderId="3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3" xfId="4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37" fontId="18" fillId="6" borderId="0" xfId="4" applyFont="1" applyFill="1" applyAlignment="1">
      <alignment horizontal="center" vertical="center" wrapText="1"/>
    </xf>
    <xf numFmtId="0" fontId="53" fillId="6" borderId="0" xfId="0" applyFont="1" applyFill="1" applyAlignment="1">
      <alignment horizontal="center" vertical="center"/>
    </xf>
    <xf numFmtId="0" fontId="53" fillId="6" borderId="4" xfId="0" applyFont="1" applyFill="1" applyBorder="1" applyAlignment="1">
      <alignment horizontal="center" vertical="center"/>
    </xf>
    <xf numFmtId="0" fontId="53" fillId="6" borderId="5" xfId="0" applyFont="1" applyFill="1" applyBorder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wrapText="1"/>
    </xf>
    <xf numFmtId="171" fontId="54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5" fillId="0" borderId="0" xfId="1" applyNumberFormat="1" applyFont="1" applyFill="1" applyBorder="1" applyAlignment="1">
      <alignment horizontal="right" vertical="center"/>
    </xf>
    <xf numFmtId="0" fontId="56" fillId="0" borderId="0" xfId="0" applyFont="1"/>
    <xf numFmtId="0" fontId="26" fillId="0" borderId="0" xfId="0" applyFont="1" applyAlignment="1">
      <alignment horizontal="left" vertical="center" wrapText="1"/>
    </xf>
    <xf numFmtId="171" fontId="54" fillId="0" borderId="0" xfId="0" applyNumberFormat="1" applyFont="1" applyAlignment="1">
      <alignment horizontal="right" vertical="center"/>
    </xf>
    <xf numFmtId="0" fontId="26" fillId="0" borderId="6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wrapText="1"/>
    </xf>
    <xf numFmtId="166" fontId="55" fillId="0" borderId="6" xfId="17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left" wrapText="1"/>
    </xf>
    <xf numFmtId="171" fontId="54" fillId="0" borderId="7" xfId="0" applyNumberFormat="1" applyFont="1" applyBorder="1" applyAlignment="1">
      <alignment horizontal="right"/>
    </xf>
    <xf numFmtId="0" fontId="26" fillId="0" borderId="6" xfId="0" applyFont="1" applyBorder="1" applyAlignment="1">
      <alignment horizontal="center" vertical="center" wrapText="1"/>
    </xf>
    <xf numFmtId="173" fontId="55" fillId="0" borderId="6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174" fontId="54" fillId="0" borderId="0" xfId="1" applyNumberFormat="1" applyFont="1" applyFill="1" applyBorder="1"/>
    <xf numFmtId="3" fontId="54" fillId="0" borderId="0" xfId="0" applyNumberFormat="1" applyFont="1" applyAlignment="1">
      <alignment horizontal="right"/>
    </xf>
    <xf numFmtId="0" fontId="26" fillId="0" borderId="3" xfId="0" applyFont="1" applyBorder="1" applyAlignment="1">
      <alignment vertical="center" wrapText="1"/>
    </xf>
    <xf numFmtId="0" fontId="26" fillId="0" borderId="3" xfId="0" applyFont="1" applyBorder="1" applyAlignment="1">
      <alignment horizontal="left" wrapText="1"/>
    </xf>
    <xf numFmtId="171" fontId="54" fillId="0" borderId="3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7" fillId="0" borderId="0" xfId="17" applyNumberFormat="1" applyFont="1" applyBorder="1" applyAlignment="1">
      <alignment horizontal="center"/>
    </xf>
    <xf numFmtId="174" fontId="54" fillId="0" borderId="0" xfId="1" applyNumberFormat="1" applyFont="1" applyFill="1" applyAlignment="1"/>
    <xf numFmtId="175" fontId="54" fillId="0" borderId="0" xfId="1" applyNumberFormat="1" applyFont="1" applyFill="1" applyAlignment="1"/>
    <xf numFmtId="171" fontId="26" fillId="0" borderId="7" xfId="0" applyNumberFormat="1" applyFont="1" applyBorder="1"/>
    <xf numFmtId="0" fontId="26" fillId="0" borderId="3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wrapText="1"/>
    </xf>
    <xf numFmtId="175" fontId="54" fillId="0" borderId="3" xfId="1" applyNumberFormat="1" applyFont="1" applyFill="1" applyBorder="1" applyAlignment="1"/>
    <xf numFmtId="0" fontId="58" fillId="0" borderId="0" xfId="0" applyFont="1"/>
    <xf numFmtId="3" fontId="26" fillId="0" borderId="0" xfId="0" applyNumberFormat="1" applyFont="1" applyAlignment="1">
      <alignment horizontal="right"/>
    </xf>
    <xf numFmtId="0" fontId="26" fillId="0" borderId="6" xfId="0" applyFont="1" applyBorder="1" applyAlignment="1">
      <alignment horizontal="left" wrapText="1"/>
    </xf>
    <xf numFmtId="3" fontId="26" fillId="0" borderId="7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3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3" xfId="0" applyFont="1" applyBorder="1" applyAlignment="1">
      <alignment horizontal="left" vertical="center" wrapText="1"/>
    </xf>
    <xf numFmtId="3" fontId="26" fillId="0" borderId="3" xfId="0" applyNumberFormat="1" applyFont="1" applyBorder="1" applyAlignment="1">
      <alignment horizontal="right"/>
    </xf>
    <xf numFmtId="0" fontId="26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wrapText="1"/>
    </xf>
    <xf numFmtId="3" fontId="26" fillId="0" borderId="10" xfId="0" applyNumberFormat="1" applyFont="1" applyBorder="1" applyAlignment="1">
      <alignment horizontal="right"/>
    </xf>
    <xf numFmtId="0" fontId="0" fillId="0" borderId="11" xfId="0" applyBorder="1"/>
    <xf numFmtId="173" fontId="26" fillId="0" borderId="0" xfId="0" applyNumberFormat="1" applyFont="1" applyAlignment="1">
      <alignment horizontal="right"/>
    </xf>
    <xf numFmtId="173" fontId="26" fillId="0" borderId="9" xfId="0" applyNumberFormat="1" applyFont="1" applyBorder="1" applyAlignment="1">
      <alignment horizontal="right"/>
    </xf>
    <xf numFmtId="173" fontId="26" fillId="0" borderId="12" xfId="0" applyNumberFormat="1" applyFont="1" applyBorder="1" applyAlignment="1">
      <alignment horizontal="right"/>
    </xf>
    <xf numFmtId="173" fontId="26" fillId="0" borderId="3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7" xfId="0" applyNumberFormat="1" applyFont="1" applyBorder="1" applyAlignment="1">
      <alignment horizontal="right"/>
    </xf>
    <xf numFmtId="0" fontId="26" fillId="0" borderId="1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166" fontId="24" fillId="0" borderId="13" xfId="17" applyNumberFormat="1" applyFont="1" applyFill="1" applyBorder="1" applyAlignment="1">
      <alignment horizontal="right"/>
    </xf>
    <xf numFmtId="168" fontId="24" fillId="0" borderId="0" xfId="1" applyNumberFormat="1" applyFont="1" applyFill="1" applyBorder="1" applyAlignment="1">
      <alignment horizontal="right" vertical="center"/>
    </xf>
    <xf numFmtId="173" fontId="24" fillId="0" borderId="13" xfId="0" applyNumberFormat="1" applyFont="1" applyBorder="1" applyAlignment="1">
      <alignment horizontal="right"/>
    </xf>
    <xf numFmtId="0" fontId="26" fillId="0" borderId="2" xfId="0" applyFont="1" applyBorder="1" applyAlignment="1">
      <alignment vertical="center" wrapText="1"/>
    </xf>
  </cellXfs>
  <cellStyles count="18">
    <cellStyle name="Normal" xfId="0" builtinId="0"/>
    <cellStyle name="Normal 11" xfId="2" xr:uid="{33C55B2D-CDC9-4EB6-A116-899624D8FF9A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50.xml"/><Relationship Id="rId170" Type="http://schemas.openxmlformats.org/officeDocument/2006/relationships/externalLink" Target="externalLinks/externalLink161.xml"/><Relationship Id="rId191" Type="http://schemas.openxmlformats.org/officeDocument/2006/relationships/externalLink" Target="externalLinks/externalLink182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4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181" Type="http://schemas.openxmlformats.org/officeDocument/2006/relationships/externalLink" Target="externalLinks/externalLink172.xml"/><Relationship Id="rId22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30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71" Type="http://schemas.openxmlformats.org/officeDocument/2006/relationships/externalLink" Target="externalLinks/externalLink162.xml"/><Relationship Id="rId192" Type="http://schemas.openxmlformats.org/officeDocument/2006/relationships/externalLink" Target="externalLinks/externalLink183.xml"/><Relationship Id="rId12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4.xml"/><Relationship Id="rId108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52.xml"/><Relationship Id="rId182" Type="http://schemas.openxmlformats.org/officeDocument/2006/relationships/externalLink" Target="externalLinks/externalLink17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51" Type="http://schemas.openxmlformats.org/officeDocument/2006/relationships/externalLink" Target="externalLinks/externalLink142.xml"/><Relationship Id="rId172" Type="http://schemas.openxmlformats.org/officeDocument/2006/relationships/externalLink" Target="externalLinks/externalLink163.xml"/><Relationship Id="rId193" Type="http://schemas.openxmlformats.org/officeDocument/2006/relationships/theme" Target="theme/theme1.xml"/><Relationship Id="rId13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2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188" Type="http://schemas.openxmlformats.org/officeDocument/2006/relationships/externalLink" Target="externalLinks/externalLink17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162" Type="http://schemas.openxmlformats.org/officeDocument/2006/relationships/externalLink" Target="externalLinks/externalLink153.xml"/><Relationship Id="rId183" Type="http://schemas.openxmlformats.org/officeDocument/2006/relationships/externalLink" Target="externalLinks/externalLink17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externalLink" Target="externalLinks/externalLink169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143.xml"/><Relationship Id="rId173" Type="http://schemas.openxmlformats.org/officeDocument/2006/relationships/externalLink" Target="externalLinks/externalLink164.xml"/><Relationship Id="rId194" Type="http://schemas.openxmlformats.org/officeDocument/2006/relationships/styles" Target="styles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163" Type="http://schemas.openxmlformats.org/officeDocument/2006/relationships/externalLink" Target="externalLinks/externalLink154.xml"/><Relationship Id="rId184" Type="http://schemas.openxmlformats.org/officeDocument/2006/relationships/externalLink" Target="externalLinks/externalLink175.xml"/><Relationship Id="rId189" Type="http://schemas.openxmlformats.org/officeDocument/2006/relationships/externalLink" Target="externalLinks/externalLink18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44.xml"/><Relationship Id="rId174" Type="http://schemas.openxmlformats.org/officeDocument/2006/relationships/externalLink" Target="externalLinks/externalLink165.xml"/><Relationship Id="rId179" Type="http://schemas.openxmlformats.org/officeDocument/2006/relationships/externalLink" Target="externalLinks/externalLink170.xml"/><Relationship Id="rId195" Type="http://schemas.openxmlformats.org/officeDocument/2006/relationships/sharedStrings" Target="sharedStrings.xml"/><Relationship Id="rId190" Type="http://schemas.openxmlformats.org/officeDocument/2006/relationships/externalLink" Target="externalLinks/externalLink181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55.xml"/><Relationship Id="rId169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1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externalLink" Target="externalLinks/externalLink166.xml"/><Relationship Id="rId196" Type="http://schemas.openxmlformats.org/officeDocument/2006/relationships/calcChain" Target="calcChain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186" Type="http://schemas.openxmlformats.org/officeDocument/2006/relationships/externalLink" Target="externalLinks/externalLink177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externalLink" Target="externalLinks/externalLink167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Relationship Id="rId70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57.xml"/><Relationship Id="rId187" Type="http://schemas.openxmlformats.org/officeDocument/2006/relationships/externalLink" Target="externalLinks/externalLink178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60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72.xml"/><Relationship Id="rId135" Type="http://schemas.openxmlformats.org/officeDocument/2006/relationships/externalLink" Target="externalLinks/externalLink126.xml"/><Relationship Id="rId156" Type="http://schemas.openxmlformats.org/officeDocument/2006/relationships/externalLink" Target="externalLinks/externalLink147.xml"/><Relationship Id="rId177" Type="http://schemas.openxmlformats.org/officeDocument/2006/relationships/externalLink" Target="externalLinks/externalLink168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DOCUME~1/u347154/LOCALS~1/Temp/Dealogic/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Documents%20and%20Settings/u333976/Local%20Settings/Temp/c.data.u333976.notes_cdi/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al/Coordenadoria/DN-GRIN/RELAT&#211;RIOS%20FINANCEIROS/2018/4T18/DRE/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Alan_Dados/Diretoria%20de%20Produtos/BI%20II/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GS/Models/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ASG/DARI/BM&amp;F%20BOVESPA/Relat&#243;rio%20para%20CA/Fevereiro/Fevereiro/Banco%20de%20Dados%20PERFIL%20ANALITICO/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DPC/GPL/Realizado%202010/Despesas/Janeiro/Relat&#243;rios%20Diretorias/Or&#231;amento%202010/Deprecia&#231;&#227;o/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&#231;&#245;es%20locais/Temporary%20Internet%20Files/Content.Outlook/UX4XZFP3/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Leh/Models/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kinzer/Local%20Settings/Temporary%20Internet%20Files/OLK35/Bb%202/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IAN/VOL001/Dados/CIPR/K_GISA/Formador%20de%20Mercado%20-%20Op&#231;&#245;es/Relat&#243;rio%20Mensal/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002/DF/DF-DFI/DF-GPL/DF-CCON/Custos/Alimenta&#231;&#227;o%20do%20Modelo/relat&#243;rios/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aula/Desktop/Or&#231;amento/Planilhas%20Or&#231;amento/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edeiros/Meus%20documentos/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DPC/GPL/Realizado%202010/Despesas/Janeiro/Relat&#243;rios%20Diretorias/Or&#231;amento%202010/Or&#231;amento%20de%20Receitas/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onite/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-mssilva/Meus%20documentos/Rascunhos%20do%20SharePoint/bmfsv9521prjp/PWA/pmo_projetos/Project%20Documents/Controle%20Financeiro%20de%20TI/Recursos/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Industry%20Data/Report/2005/2005_02/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</sheetNames>
    <sheetDataSet>
      <sheetData sheetId="0" refreshError="1"/>
      <sheetData sheetId="1" refreshError="1"/>
      <sheetData sheetId="2" refreshError="1"/>
      <sheetData sheetId="3"/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Forecast"/>
      <sheetName val="Monthly_Forecast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"/>
      <sheetName val="Sheet3"/>
      <sheetName val="Tran Summ"/>
      <sheetName val="Tran_Sum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"/>
      <sheetName val="Add_Callout"/>
      <sheetName val="INPU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  <sheetName val="Add_Callout"/>
      <sheetName val="Scatter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  <sheetName val="Stacked_Column_w_labels"/>
      <sheetName val="1997_IP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40625" defaultRowHeight="15" outlineLevelCol="1"/>
  <cols>
    <col min="1" max="1" width="75.5703125" style="126" bestFit="1" customWidth="1"/>
    <col min="2" max="2" width="71.5703125" style="116" bestFit="1" customWidth="1" collapsed="1"/>
    <col min="3" max="4" width="22.28515625" style="117" bestFit="1" customWidth="1" collapsed="1"/>
    <col min="5" max="5" width="22.28515625" style="117" bestFit="1" customWidth="1"/>
    <col min="6" max="6" width="22.28515625" style="117" hidden="1" customWidth="1" outlineLevel="1"/>
    <col min="7" max="9" width="10.5703125" style="117" hidden="1" customWidth="1" outlineLevel="1"/>
    <col min="10" max="10" width="22.28515625" style="117" bestFit="1" customWidth="1" collapsed="1"/>
    <col min="11" max="14" width="10.5703125" style="117" customWidth="1" outlineLevel="1"/>
    <col min="15" max="15" width="17" style="117" customWidth="1"/>
    <col min="16" max="19" width="10.5703125" style="117" customWidth="1" outlineLevel="1"/>
    <col min="20" max="16384" width="12.140625" style="117"/>
  </cols>
  <sheetData>
    <row r="1" spans="1:22" s="115" customFormat="1">
      <c r="A1" s="83" t="s">
        <v>22</v>
      </c>
      <c r="B1" s="83" t="s">
        <v>22</v>
      </c>
    </row>
    <row r="2" spans="1:22">
      <c r="A2" s="116" t="s">
        <v>23</v>
      </c>
      <c r="B2" s="116" t="s">
        <v>24</v>
      </c>
    </row>
    <row r="3" spans="1:22">
      <c r="A3" s="116"/>
    </row>
    <row r="4" spans="1:22" s="120" customFormat="1" ht="27" customHeight="1">
      <c r="A4" s="118" t="s">
        <v>439</v>
      </c>
      <c r="B4" s="118" t="s">
        <v>440</v>
      </c>
      <c r="C4" s="119" t="s">
        <v>441</v>
      </c>
      <c r="D4" s="119" t="s">
        <v>441</v>
      </c>
      <c r="E4" s="119" t="s">
        <v>441</v>
      </c>
      <c r="F4" s="119" t="s">
        <v>441</v>
      </c>
      <c r="G4" s="119" t="s">
        <v>442</v>
      </c>
      <c r="H4" s="119" t="s">
        <v>442</v>
      </c>
      <c r="I4" s="119" t="s">
        <v>442</v>
      </c>
      <c r="J4" s="119" t="s">
        <v>441</v>
      </c>
      <c r="K4" s="119" t="s">
        <v>442</v>
      </c>
      <c r="L4" s="119" t="s">
        <v>442</v>
      </c>
      <c r="M4" s="119" t="s">
        <v>442</v>
      </c>
      <c r="N4" s="119" t="s">
        <v>442</v>
      </c>
      <c r="O4" s="119" t="s">
        <v>442</v>
      </c>
      <c r="P4" s="119" t="s">
        <v>26</v>
      </c>
      <c r="Q4" s="119" t="s">
        <v>26</v>
      </c>
      <c r="R4" s="119" t="s">
        <v>26</v>
      </c>
      <c r="S4" s="119" t="s">
        <v>26</v>
      </c>
    </row>
    <row r="5" spans="1:22" s="120" customFormat="1" ht="11.25" customHeight="1">
      <c r="A5" s="118"/>
      <c r="B5" s="118"/>
      <c r="C5" s="119">
        <v>2014</v>
      </c>
      <c r="D5" s="119">
        <v>2015</v>
      </c>
      <c r="E5" s="119">
        <v>2016</v>
      </c>
      <c r="F5" s="119" t="s">
        <v>28</v>
      </c>
      <c r="G5" s="119" t="s">
        <v>69</v>
      </c>
      <c r="H5" s="121" t="s">
        <v>70</v>
      </c>
      <c r="I5" s="121" t="s">
        <v>71</v>
      </c>
      <c r="J5" s="121">
        <v>2017</v>
      </c>
      <c r="K5" s="121" t="s">
        <v>32</v>
      </c>
      <c r="L5" s="121" t="s">
        <v>72</v>
      </c>
      <c r="M5" s="121" t="s">
        <v>73</v>
      </c>
      <c r="N5" s="121" t="s">
        <v>74</v>
      </c>
      <c r="O5" s="121">
        <v>2018</v>
      </c>
      <c r="P5" s="121" t="s">
        <v>494</v>
      </c>
      <c r="Q5" s="121" t="s">
        <v>503</v>
      </c>
      <c r="R5" s="121" t="s">
        <v>508</v>
      </c>
      <c r="S5" s="121" t="s">
        <v>513</v>
      </c>
    </row>
    <row r="6" spans="1:22" s="120" customFormat="1" ht="11.25" customHeight="1">
      <c r="A6" s="118"/>
      <c r="B6" s="118"/>
      <c r="C6" s="119">
        <v>2014</v>
      </c>
      <c r="D6" s="119">
        <v>2015</v>
      </c>
      <c r="E6" s="119">
        <v>2016</v>
      </c>
      <c r="F6" s="119" t="s">
        <v>27</v>
      </c>
      <c r="G6" s="121" t="s">
        <v>484</v>
      </c>
      <c r="H6" s="121" t="s">
        <v>30</v>
      </c>
      <c r="I6" s="121" t="s">
        <v>31</v>
      </c>
      <c r="J6" s="121">
        <v>2017</v>
      </c>
      <c r="K6" s="121" t="s">
        <v>76</v>
      </c>
      <c r="L6" s="121" t="s">
        <v>77</v>
      </c>
      <c r="M6" s="121" t="s">
        <v>78</v>
      </c>
      <c r="N6" s="121" t="s">
        <v>79</v>
      </c>
      <c r="O6" s="121">
        <v>2018</v>
      </c>
      <c r="P6" s="121" t="s">
        <v>495</v>
      </c>
      <c r="Q6" s="121" t="s">
        <v>502</v>
      </c>
      <c r="R6" s="121" t="s">
        <v>509</v>
      </c>
      <c r="S6" s="121" t="s">
        <v>514</v>
      </c>
    </row>
    <row r="7" spans="1:22" s="90" customFormat="1">
      <c r="A7" s="122" t="s">
        <v>33</v>
      </c>
      <c r="B7" s="123" t="s">
        <v>443</v>
      </c>
      <c r="C7" s="88">
        <v>3383203</v>
      </c>
      <c r="D7" s="88">
        <v>3728704</v>
      </c>
      <c r="E7" s="88">
        <v>4005118</v>
      </c>
      <c r="F7" s="97">
        <v>1043494</v>
      </c>
      <c r="G7" s="97">
        <v>1079205</v>
      </c>
      <c r="H7" s="97">
        <v>1170837</v>
      </c>
      <c r="I7" s="97">
        <v>1145565</v>
      </c>
      <c r="J7" s="88">
        <f>F7+G7+H7+I7</f>
        <v>4439101</v>
      </c>
      <c r="K7" s="97">
        <v>1234565</v>
      </c>
      <c r="L7" s="97">
        <v>1386172</v>
      </c>
      <c r="M7" s="97">
        <v>1272492</v>
      </c>
      <c r="N7" s="97">
        <v>1458646</v>
      </c>
      <c r="O7" s="88">
        <v>5351875</v>
      </c>
      <c r="P7" s="97">
        <v>1531869.0746417532</v>
      </c>
      <c r="Q7" s="97">
        <v>1579871.4093199901</v>
      </c>
      <c r="R7" s="97">
        <v>1706591.2038099882</v>
      </c>
      <c r="S7" s="97">
        <v>1758175.5630099883</v>
      </c>
    </row>
    <row r="8" spans="1:22" s="90" customFormat="1">
      <c r="A8" s="122" t="s">
        <v>444</v>
      </c>
      <c r="B8" s="123" t="s">
        <v>445</v>
      </c>
      <c r="C8" s="88">
        <v>866577</v>
      </c>
      <c r="D8" s="88">
        <v>1074531</v>
      </c>
      <c r="E8" s="88">
        <v>1050397</v>
      </c>
      <c r="F8" s="97">
        <v>250551</v>
      </c>
      <c r="G8" s="97">
        <v>285167</v>
      </c>
      <c r="H8" s="97">
        <v>288325</v>
      </c>
      <c r="I8" s="97">
        <v>284064</v>
      </c>
      <c r="J8" s="88">
        <f>F8+G8+H8+I8</f>
        <v>1108107</v>
      </c>
      <c r="K8" s="97">
        <v>309202</v>
      </c>
      <c r="L8" s="97">
        <v>395147</v>
      </c>
      <c r="M8" s="97">
        <v>331854</v>
      </c>
      <c r="N8" s="97">
        <v>361883</v>
      </c>
      <c r="O8" s="88">
        <v>1398086</v>
      </c>
      <c r="P8" s="97">
        <v>395274.7063299999</v>
      </c>
      <c r="Q8" s="97">
        <v>480676.38347000029</v>
      </c>
      <c r="R8" s="97">
        <v>510319.88916000008</v>
      </c>
      <c r="S8" s="97">
        <v>516601.22737999994</v>
      </c>
    </row>
    <row r="9" spans="1:22">
      <c r="A9" s="124" t="s">
        <v>0</v>
      </c>
      <c r="B9" s="125" t="s">
        <v>53</v>
      </c>
      <c r="C9" s="93">
        <v>850607</v>
      </c>
      <c r="D9" s="93">
        <v>1053513</v>
      </c>
      <c r="E9" s="93">
        <v>1030072</v>
      </c>
      <c r="F9" s="91">
        <v>245522</v>
      </c>
      <c r="G9" s="91">
        <v>280577</v>
      </c>
      <c r="H9" s="91">
        <v>283645</v>
      </c>
      <c r="I9" s="91">
        <v>279353</v>
      </c>
      <c r="J9" s="93">
        <f>F9+G9+H9+I9</f>
        <v>1089097</v>
      </c>
      <c r="K9" s="91">
        <v>304613</v>
      </c>
      <c r="L9" s="91">
        <v>389793</v>
      </c>
      <c r="M9" s="117">
        <v>327071</v>
      </c>
      <c r="N9" s="117">
        <v>356089</v>
      </c>
      <c r="O9" s="93">
        <v>1377566</v>
      </c>
      <c r="P9" s="117">
        <v>389288.76177999988</v>
      </c>
      <c r="Q9" s="117">
        <v>474369.51491000026</v>
      </c>
      <c r="R9" s="117">
        <v>504352.60199000005</v>
      </c>
      <c r="S9" s="117">
        <v>510369.38579999993</v>
      </c>
      <c r="T9" s="90"/>
      <c r="U9" s="90"/>
      <c r="V9" s="90"/>
    </row>
    <row r="10" spans="1:22">
      <c r="A10" s="124" t="s">
        <v>16</v>
      </c>
      <c r="B10" s="125" t="s">
        <v>446</v>
      </c>
      <c r="C10" s="93">
        <v>15970</v>
      </c>
      <c r="D10" s="93">
        <v>20894</v>
      </c>
      <c r="E10" s="93">
        <v>20325</v>
      </c>
      <c r="F10" s="91">
        <v>5029</v>
      </c>
      <c r="G10" s="91">
        <v>4590</v>
      </c>
      <c r="H10" s="91">
        <v>4680</v>
      </c>
      <c r="I10" s="91">
        <v>4711</v>
      </c>
      <c r="J10" s="93">
        <f>F10+G10+H10+I10</f>
        <v>19010</v>
      </c>
      <c r="K10" s="91">
        <v>4589</v>
      </c>
      <c r="L10" s="91">
        <v>5354</v>
      </c>
      <c r="M10" s="117">
        <v>4783</v>
      </c>
      <c r="N10" s="117">
        <v>5794</v>
      </c>
      <c r="O10" s="93">
        <v>20520</v>
      </c>
      <c r="P10" s="117">
        <v>5985.9445500000083</v>
      </c>
      <c r="Q10" s="117">
        <v>6306.8685599999963</v>
      </c>
      <c r="R10" s="117">
        <v>5967.2871699999978</v>
      </c>
      <c r="S10" s="117">
        <v>6231.8415799999966</v>
      </c>
      <c r="T10" s="90"/>
      <c r="U10" s="90"/>
      <c r="V10" s="90"/>
    </row>
    <row r="11" spans="1:22">
      <c r="A11" s="122" t="s">
        <v>447</v>
      </c>
      <c r="B11" s="123" t="s">
        <v>448</v>
      </c>
      <c r="C11" s="88">
        <v>977373</v>
      </c>
      <c r="D11" s="88">
        <v>903016</v>
      </c>
      <c r="E11" s="88">
        <v>977848</v>
      </c>
      <c r="F11" s="97">
        <v>272393</v>
      </c>
      <c r="G11" s="97">
        <v>270498</v>
      </c>
      <c r="H11" s="97">
        <v>286933</v>
      </c>
      <c r="I11" s="97">
        <v>306192</v>
      </c>
      <c r="J11" s="88">
        <f t="shared" ref="J11:J31" si="0">F11+G11+H11+I11</f>
        <v>1136016</v>
      </c>
      <c r="K11" s="97">
        <v>354305</v>
      </c>
      <c r="L11" s="97">
        <v>399442</v>
      </c>
      <c r="M11" s="97">
        <v>322305</v>
      </c>
      <c r="N11" s="97">
        <v>458485</v>
      </c>
      <c r="O11" s="88">
        <v>1534537</v>
      </c>
      <c r="P11" s="97">
        <v>484792.02611000015</v>
      </c>
      <c r="Q11" s="97">
        <v>462775.24344000011</v>
      </c>
      <c r="R11" s="97">
        <v>547692.99308999989</v>
      </c>
      <c r="S11" s="97">
        <v>561687.83701999998</v>
      </c>
      <c r="T11" s="90"/>
      <c r="U11" s="90"/>
      <c r="V11" s="90"/>
    </row>
    <row r="12" spans="1:22">
      <c r="A12" s="124" t="s">
        <v>449</v>
      </c>
      <c r="B12" s="125" t="s">
        <v>450</v>
      </c>
      <c r="C12" s="93">
        <v>162620</v>
      </c>
      <c r="D12" s="93">
        <v>146645</v>
      </c>
      <c r="E12" s="93">
        <v>156613</v>
      </c>
      <c r="F12" s="91">
        <v>44066</v>
      </c>
      <c r="G12" s="91">
        <v>43131</v>
      </c>
      <c r="H12" s="91">
        <v>45430</v>
      </c>
      <c r="I12" s="91">
        <v>47444</v>
      </c>
      <c r="J12" s="93">
        <f t="shared" si="0"/>
        <v>180071</v>
      </c>
      <c r="K12" s="91">
        <v>55769</v>
      </c>
      <c r="L12" s="91">
        <v>60823</v>
      </c>
      <c r="M12" s="117">
        <v>50103</v>
      </c>
      <c r="N12" s="117">
        <v>67804</v>
      </c>
      <c r="O12" s="93">
        <v>234499</v>
      </c>
      <c r="P12" s="117">
        <v>69875.088650000005</v>
      </c>
      <c r="Q12" s="117">
        <v>65269.436930000018</v>
      </c>
      <c r="R12" s="117">
        <v>74099.897889999993</v>
      </c>
      <c r="S12" s="117">
        <v>80061.888560000007</v>
      </c>
      <c r="T12" s="90"/>
      <c r="U12" s="90"/>
      <c r="V12" s="90"/>
    </row>
    <row r="13" spans="1:22" s="90" customFormat="1">
      <c r="A13" s="124" t="s">
        <v>451</v>
      </c>
      <c r="B13" s="125" t="s">
        <v>452</v>
      </c>
      <c r="C13" s="93">
        <v>793493</v>
      </c>
      <c r="D13" s="93">
        <v>734866</v>
      </c>
      <c r="E13" s="93">
        <v>802558</v>
      </c>
      <c r="F13" s="91">
        <v>222310</v>
      </c>
      <c r="G13" s="91">
        <v>221833</v>
      </c>
      <c r="H13" s="91">
        <v>232331</v>
      </c>
      <c r="I13" s="91">
        <v>247746</v>
      </c>
      <c r="J13" s="93">
        <f t="shared" si="0"/>
        <v>924220</v>
      </c>
      <c r="K13" s="91">
        <v>293713</v>
      </c>
      <c r="L13" s="91">
        <v>330128</v>
      </c>
      <c r="M13" s="117">
        <v>266073</v>
      </c>
      <c r="N13" s="117">
        <v>375762</v>
      </c>
      <c r="O13" s="93">
        <v>1265676</v>
      </c>
      <c r="P13" s="117">
        <v>403213.70848000009</v>
      </c>
      <c r="Q13" s="117">
        <v>381321.14622000011</v>
      </c>
      <c r="R13" s="117">
        <v>447724.45042999997</v>
      </c>
      <c r="S13" s="117">
        <v>457425.21299999999</v>
      </c>
    </row>
    <row r="14" spans="1:22">
      <c r="A14" s="124" t="s">
        <v>12</v>
      </c>
      <c r="B14" s="125" t="s">
        <v>54</v>
      </c>
      <c r="C14" s="93">
        <v>21260</v>
      </c>
      <c r="D14" s="93">
        <v>21505</v>
      </c>
      <c r="E14" s="93">
        <v>18677</v>
      </c>
      <c r="F14" s="91">
        <v>6017</v>
      </c>
      <c r="G14" s="91">
        <v>5534</v>
      </c>
      <c r="H14" s="91">
        <v>9172</v>
      </c>
      <c r="I14" s="91">
        <v>11002</v>
      </c>
      <c r="J14" s="93">
        <f t="shared" si="0"/>
        <v>31725</v>
      </c>
      <c r="K14" s="91">
        <v>4823</v>
      </c>
      <c r="L14" s="91">
        <v>8491</v>
      </c>
      <c r="M14" s="117">
        <v>6129</v>
      </c>
      <c r="N14" s="117">
        <v>14919</v>
      </c>
      <c r="O14" s="93">
        <v>34362</v>
      </c>
      <c r="P14" s="117">
        <v>11703.22898</v>
      </c>
      <c r="Q14" s="117">
        <v>16184.660290000002</v>
      </c>
      <c r="R14" s="117">
        <v>25868.644769999999</v>
      </c>
      <c r="S14" s="117">
        <v>24200.735459999996</v>
      </c>
      <c r="T14" s="90"/>
      <c r="U14" s="90"/>
      <c r="V14" s="90"/>
    </row>
    <row r="15" spans="1:22">
      <c r="A15" s="122" t="s">
        <v>453</v>
      </c>
      <c r="B15" s="123" t="s">
        <v>454</v>
      </c>
      <c r="C15" s="88">
        <v>744956</v>
      </c>
      <c r="D15" s="88">
        <v>905064</v>
      </c>
      <c r="E15" s="88">
        <v>1061704</v>
      </c>
      <c r="F15" s="97">
        <v>274949</v>
      </c>
      <c r="G15" s="97">
        <v>277757</v>
      </c>
      <c r="H15" s="97">
        <v>276782</v>
      </c>
      <c r="I15" s="97">
        <v>271882</v>
      </c>
      <c r="J15" s="88">
        <f t="shared" si="0"/>
        <v>1101370</v>
      </c>
      <c r="K15" s="97">
        <v>288908</v>
      </c>
      <c r="L15" s="97">
        <v>302205</v>
      </c>
      <c r="M15" s="97">
        <v>312136</v>
      </c>
      <c r="N15" s="97">
        <v>314273</v>
      </c>
      <c r="O15" s="88">
        <v>1217522</v>
      </c>
      <c r="P15" s="97">
        <v>315904.55186998943</v>
      </c>
      <c r="Q15" s="97">
        <v>317066.35843998985</v>
      </c>
      <c r="R15" s="97">
        <v>329075.17679998849</v>
      </c>
      <c r="S15" s="97">
        <v>344396.78328998829</v>
      </c>
      <c r="T15" s="90"/>
      <c r="U15" s="90"/>
      <c r="V15" s="90"/>
    </row>
    <row r="16" spans="1:22">
      <c r="A16" s="124" t="s">
        <v>455</v>
      </c>
      <c r="B16" s="125" t="s">
        <v>456</v>
      </c>
      <c r="C16" s="93">
        <v>115058</v>
      </c>
      <c r="D16" s="93">
        <v>118706</v>
      </c>
      <c r="E16" s="93">
        <v>110016</v>
      </c>
      <c r="F16" s="91">
        <v>25164</v>
      </c>
      <c r="G16" s="91">
        <v>28657</v>
      </c>
      <c r="H16" s="91">
        <v>29596</v>
      </c>
      <c r="I16" s="91">
        <v>30301</v>
      </c>
      <c r="J16" s="93">
        <f t="shared" si="0"/>
        <v>113718</v>
      </c>
      <c r="K16" s="91">
        <v>29624</v>
      </c>
      <c r="L16" s="91">
        <v>33511</v>
      </c>
      <c r="M16" s="117">
        <v>34354</v>
      </c>
      <c r="N16" s="117">
        <v>33285</v>
      </c>
      <c r="O16" s="93">
        <v>130774</v>
      </c>
      <c r="P16" s="117">
        <v>31880.192340000045</v>
      </c>
      <c r="Q16" s="117">
        <v>37030.930630000003</v>
      </c>
      <c r="R16" s="117">
        <v>38222.903779999993</v>
      </c>
      <c r="S16" s="117">
        <v>41779.606959999997</v>
      </c>
      <c r="T16" s="90"/>
      <c r="U16" s="90"/>
      <c r="V16" s="90"/>
    </row>
    <row r="17" spans="1:22">
      <c r="A17" s="124" t="s">
        <v>4</v>
      </c>
      <c r="B17" s="125" t="s">
        <v>428</v>
      </c>
      <c r="C17" s="93">
        <v>283798</v>
      </c>
      <c r="D17" s="93">
        <v>379693</v>
      </c>
      <c r="E17" s="93">
        <v>486612</v>
      </c>
      <c r="F17" s="91">
        <v>124734</v>
      </c>
      <c r="G17" s="91">
        <v>124634</v>
      </c>
      <c r="H17" s="91">
        <v>123506</v>
      </c>
      <c r="I17" s="91">
        <v>124126</v>
      </c>
      <c r="J17" s="93">
        <f t="shared" si="0"/>
        <v>497000</v>
      </c>
      <c r="K17" s="91">
        <v>126092</v>
      </c>
      <c r="L17" s="91">
        <v>134461</v>
      </c>
      <c r="M17" s="117">
        <v>140831</v>
      </c>
      <c r="N17" s="117">
        <v>140350</v>
      </c>
      <c r="O17" s="93">
        <v>541734</v>
      </c>
      <c r="P17" s="117">
        <v>140789.39982999855</v>
      </c>
      <c r="Q17" s="117">
        <v>142454.96967999879</v>
      </c>
      <c r="R17" s="117">
        <v>147324.63574999833</v>
      </c>
      <c r="S17" s="117">
        <v>153990.62695999886</v>
      </c>
      <c r="T17" s="90"/>
      <c r="U17" s="90"/>
      <c r="V17" s="90"/>
    </row>
    <row r="18" spans="1:22">
      <c r="A18" s="124" t="s">
        <v>457</v>
      </c>
      <c r="B18" s="125" t="s">
        <v>426</v>
      </c>
      <c r="C18" s="93">
        <v>177805</v>
      </c>
      <c r="D18" s="93">
        <v>189474</v>
      </c>
      <c r="E18" s="93">
        <v>226522</v>
      </c>
      <c r="F18" s="91">
        <v>60551</v>
      </c>
      <c r="G18" s="91">
        <v>61196</v>
      </c>
      <c r="H18" s="91">
        <v>60958</v>
      </c>
      <c r="I18" s="91">
        <v>61257</v>
      </c>
      <c r="J18" s="93">
        <f t="shared" si="0"/>
        <v>243962</v>
      </c>
      <c r="K18" s="91">
        <v>74976</v>
      </c>
      <c r="L18" s="91">
        <v>73760</v>
      </c>
      <c r="M18" s="117">
        <v>73411</v>
      </c>
      <c r="N18" s="117">
        <v>73825</v>
      </c>
      <c r="O18" s="93">
        <v>295972</v>
      </c>
      <c r="P18" s="117">
        <v>76323.496989990861</v>
      </c>
      <c r="Q18" s="117">
        <v>77413.175749991075</v>
      </c>
      <c r="R18" s="117">
        <v>78735.639169990158</v>
      </c>
      <c r="S18" s="117">
        <v>80413.489019989313</v>
      </c>
      <c r="T18" s="90"/>
      <c r="U18" s="90"/>
      <c r="V18" s="90"/>
    </row>
    <row r="19" spans="1:22">
      <c r="A19" s="124" t="s">
        <v>458</v>
      </c>
      <c r="B19" s="125" t="s">
        <v>459</v>
      </c>
      <c r="C19" s="93">
        <v>85438</v>
      </c>
      <c r="D19" s="93">
        <v>122636</v>
      </c>
      <c r="E19" s="93">
        <v>144364</v>
      </c>
      <c r="F19" s="91">
        <v>38352</v>
      </c>
      <c r="G19" s="91">
        <v>35916</v>
      </c>
      <c r="H19" s="91">
        <v>36172</v>
      </c>
      <c r="I19" s="91">
        <v>28144</v>
      </c>
      <c r="J19" s="93">
        <f t="shared" si="0"/>
        <v>138584</v>
      </c>
      <c r="K19" s="91">
        <v>27752</v>
      </c>
      <c r="L19" s="91">
        <v>28514</v>
      </c>
      <c r="M19" s="117">
        <v>31589</v>
      </c>
      <c r="N19" s="117">
        <v>34226</v>
      </c>
      <c r="O19" s="93">
        <v>122081</v>
      </c>
      <c r="P19" s="117">
        <v>35652.027949999982</v>
      </c>
      <c r="Q19" s="117">
        <v>30447.946579999978</v>
      </c>
      <c r="R19" s="117">
        <v>32585.37009000004</v>
      </c>
      <c r="S19" s="117">
        <v>33892.723309999979</v>
      </c>
      <c r="T19" s="90"/>
      <c r="U19" s="90"/>
      <c r="V19" s="90"/>
    </row>
    <row r="20" spans="1:22">
      <c r="A20" s="124" t="s">
        <v>12</v>
      </c>
      <c r="B20" s="125" t="s">
        <v>427</v>
      </c>
      <c r="C20" s="93">
        <v>82857</v>
      </c>
      <c r="D20" s="93">
        <v>94555</v>
      </c>
      <c r="E20" s="93">
        <v>94190</v>
      </c>
      <c r="F20" s="91">
        <v>26148</v>
      </c>
      <c r="G20" s="91">
        <v>27354</v>
      </c>
      <c r="H20" s="91">
        <v>26550</v>
      </c>
      <c r="I20" s="91">
        <v>28054</v>
      </c>
      <c r="J20" s="93">
        <f t="shared" si="0"/>
        <v>108106</v>
      </c>
      <c r="K20" s="91">
        <v>30464</v>
      </c>
      <c r="L20" s="91">
        <v>31959</v>
      </c>
      <c r="M20" s="117">
        <v>31951</v>
      </c>
      <c r="N20" s="117">
        <v>32587</v>
      </c>
      <c r="O20" s="93">
        <v>126961</v>
      </c>
      <c r="P20" s="117">
        <v>31259.434759999989</v>
      </c>
      <c r="Q20" s="117">
        <v>29719.335800000001</v>
      </c>
      <c r="R20" s="117">
        <v>32206.628010000019</v>
      </c>
      <c r="S20" s="117">
        <v>34320.337040000137</v>
      </c>
      <c r="T20" s="90"/>
      <c r="U20" s="90"/>
      <c r="V20" s="90"/>
    </row>
    <row r="21" spans="1:22">
      <c r="A21" s="122" t="s">
        <v>460</v>
      </c>
      <c r="B21" s="123" t="s">
        <v>461</v>
      </c>
      <c r="C21" s="88">
        <v>391442</v>
      </c>
      <c r="D21" s="88">
        <v>364484</v>
      </c>
      <c r="E21" s="88">
        <v>366777</v>
      </c>
      <c r="F21" s="97">
        <v>103658</v>
      </c>
      <c r="G21" s="97">
        <v>104388</v>
      </c>
      <c r="H21" s="97">
        <v>107034</v>
      </c>
      <c r="I21" s="97">
        <v>108556</v>
      </c>
      <c r="J21" s="88">
        <f t="shared" si="0"/>
        <v>423636</v>
      </c>
      <c r="K21" s="97">
        <v>120298</v>
      </c>
      <c r="L21" s="97">
        <v>125134</v>
      </c>
      <c r="M21" s="97">
        <v>138261</v>
      </c>
      <c r="N21" s="97">
        <v>142871</v>
      </c>
      <c r="O21" s="88">
        <v>526564</v>
      </c>
      <c r="P21" s="97">
        <v>157481.12565999993</v>
      </c>
      <c r="Q21" s="97">
        <v>170431.73972999983</v>
      </c>
      <c r="R21" s="97">
        <v>137043.64606999958</v>
      </c>
      <c r="S21" s="97">
        <v>111752.83793999974</v>
      </c>
      <c r="T21" s="90"/>
      <c r="U21" s="90"/>
      <c r="V21" s="90"/>
    </row>
    <row r="22" spans="1:22">
      <c r="A22" s="124" t="s">
        <v>18</v>
      </c>
      <c r="B22" s="125" t="s">
        <v>18</v>
      </c>
      <c r="C22" s="93">
        <v>161673</v>
      </c>
      <c r="D22" s="93">
        <v>146598</v>
      </c>
      <c r="E22" s="93">
        <v>141559</v>
      </c>
      <c r="F22" s="91">
        <v>38420</v>
      </c>
      <c r="G22" s="91">
        <v>38523</v>
      </c>
      <c r="H22" s="91">
        <v>39885</v>
      </c>
      <c r="I22" s="91">
        <v>42454</v>
      </c>
      <c r="J22" s="93">
        <f t="shared" si="0"/>
        <v>159282</v>
      </c>
      <c r="K22" s="91">
        <v>42624</v>
      </c>
      <c r="L22" s="91">
        <v>45184</v>
      </c>
      <c r="M22" s="117">
        <v>47044</v>
      </c>
      <c r="N22" s="117">
        <v>49686</v>
      </c>
      <c r="O22" s="93">
        <v>184538</v>
      </c>
      <c r="P22" s="117">
        <v>51192.492999999784</v>
      </c>
      <c r="Q22" s="117">
        <v>53620.251599999698</v>
      </c>
      <c r="R22" s="117">
        <v>56969.779019999478</v>
      </c>
      <c r="S22" s="117">
        <v>59809.715899999741</v>
      </c>
      <c r="T22" s="90"/>
      <c r="U22" s="90"/>
      <c r="V22" s="90"/>
    </row>
    <row r="23" spans="1:22">
      <c r="A23" s="124" t="s">
        <v>462</v>
      </c>
      <c r="B23" s="125" t="s">
        <v>463</v>
      </c>
      <c r="C23" s="93">
        <v>175958</v>
      </c>
      <c r="D23" s="93">
        <v>159140</v>
      </c>
      <c r="E23" s="93">
        <v>170288</v>
      </c>
      <c r="F23" s="91">
        <v>48118</v>
      </c>
      <c r="G23" s="91">
        <v>48547</v>
      </c>
      <c r="H23" s="91">
        <v>50412</v>
      </c>
      <c r="I23" s="91">
        <v>47577</v>
      </c>
      <c r="J23" s="93">
        <f t="shared" si="0"/>
        <v>194654</v>
      </c>
      <c r="K23" s="91">
        <v>60198</v>
      </c>
      <c r="L23" s="91">
        <v>62012</v>
      </c>
      <c r="M23" s="117">
        <v>70540</v>
      </c>
      <c r="N23" s="117">
        <v>69714</v>
      </c>
      <c r="O23" s="93">
        <v>262464</v>
      </c>
      <c r="P23" s="117">
        <v>83721.470120000158</v>
      </c>
      <c r="Q23" s="117">
        <v>89495.543510000105</v>
      </c>
      <c r="R23" s="117">
        <v>47729.517900000115</v>
      </c>
      <c r="S23" s="117">
        <v>24111.240440000009</v>
      </c>
      <c r="T23" s="90"/>
      <c r="U23" s="90"/>
      <c r="V23" s="90"/>
    </row>
    <row r="24" spans="1:22">
      <c r="A24" s="124" t="s">
        <v>485</v>
      </c>
      <c r="B24" s="125" t="s">
        <v>464</v>
      </c>
      <c r="C24" s="93">
        <v>50234</v>
      </c>
      <c r="D24" s="93">
        <v>54385</v>
      </c>
      <c r="E24" s="93">
        <v>52663</v>
      </c>
      <c r="F24" s="91">
        <v>16712</v>
      </c>
      <c r="G24" s="91">
        <v>16985</v>
      </c>
      <c r="H24" s="91">
        <v>16232</v>
      </c>
      <c r="I24" s="91">
        <v>18169</v>
      </c>
      <c r="J24" s="93">
        <f t="shared" si="0"/>
        <v>68098</v>
      </c>
      <c r="K24" s="91">
        <v>17134</v>
      </c>
      <c r="L24" s="91">
        <v>17534</v>
      </c>
      <c r="M24" s="117">
        <v>20230</v>
      </c>
      <c r="N24" s="117">
        <v>22946</v>
      </c>
      <c r="O24" s="93">
        <v>77844</v>
      </c>
      <c r="P24" s="117">
        <v>22018.280179999987</v>
      </c>
      <c r="Q24" s="117">
        <v>25426.378340000017</v>
      </c>
      <c r="R24" s="117">
        <v>31741.043139999994</v>
      </c>
      <c r="S24" s="117">
        <v>27263.724409999988</v>
      </c>
      <c r="T24" s="90"/>
      <c r="U24" s="90"/>
      <c r="V24" s="90"/>
    </row>
    <row r="25" spans="1:22">
      <c r="A25" s="124" t="s">
        <v>19</v>
      </c>
      <c r="B25" s="125" t="s">
        <v>427</v>
      </c>
      <c r="C25" s="93">
        <v>3577</v>
      </c>
      <c r="D25" s="93">
        <v>4361</v>
      </c>
      <c r="E25" s="93">
        <v>2267</v>
      </c>
      <c r="F25" s="91">
        <v>408</v>
      </c>
      <c r="G25" s="91">
        <v>333</v>
      </c>
      <c r="H25" s="91">
        <v>505</v>
      </c>
      <c r="I25" s="91">
        <v>356</v>
      </c>
      <c r="J25" s="93">
        <f t="shared" si="0"/>
        <v>1602</v>
      </c>
      <c r="K25" s="91">
        <v>342</v>
      </c>
      <c r="L25" s="91">
        <v>404</v>
      </c>
      <c r="M25" s="117">
        <v>447</v>
      </c>
      <c r="N25" s="117">
        <v>525</v>
      </c>
      <c r="O25" s="93">
        <v>1718</v>
      </c>
      <c r="P25" s="117">
        <v>548.88235999999995</v>
      </c>
      <c r="Q25" s="117">
        <v>1889.5662799999998</v>
      </c>
      <c r="R25" s="117">
        <v>603.30601000000001</v>
      </c>
      <c r="S25" s="117">
        <v>568.1571899999999</v>
      </c>
      <c r="T25" s="90"/>
      <c r="U25" s="90"/>
      <c r="V25" s="90"/>
    </row>
    <row r="26" spans="1:22">
      <c r="A26" s="122" t="s">
        <v>10</v>
      </c>
      <c r="B26" s="123" t="s">
        <v>421</v>
      </c>
      <c r="C26" s="88">
        <v>402855</v>
      </c>
      <c r="D26" s="88">
        <v>481609</v>
      </c>
      <c r="E26" s="88">
        <v>548392</v>
      </c>
      <c r="F26" s="97">
        <v>141943</v>
      </c>
      <c r="G26" s="97">
        <v>141395</v>
      </c>
      <c r="H26" s="97">
        <v>211763</v>
      </c>
      <c r="I26" s="97">
        <v>174871</v>
      </c>
      <c r="J26" s="88">
        <f t="shared" si="0"/>
        <v>669972</v>
      </c>
      <c r="K26" s="97">
        <v>161852</v>
      </c>
      <c r="L26" s="97">
        <v>164244</v>
      </c>
      <c r="M26" s="97">
        <v>167936</v>
      </c>
      <c r="N26" s="97">
        <v>181134</v>
      </c>
      <c r="O26" s="88">
        <v>675166</v>
      </c>
      <c r="P26" s="97">
        <v>178416.6646717641</v>
      </c>
      <c r="Q26" s="97">
        <v>148921.68424</v>
      </c>
      <c r="R26" s="97">
        <v>182459.49868999992</v>
      </c>
      <c r="S26" s="97">
        <v>223736.87737999999</v>
      </c>
      <c r="T26" s="90"/>
      <c r="U26" s="90"/>
      <c r="V26" s="90"/>
    </row>
    <row r="27" spans="1:22">
      <c r="A27" s="124" t="s">
        <v>2</v>
      </c>
      <c r="B27" s="125" t="s">
        <v>423</v>
      </c>
      <c r="C27" s="93">
        <v>81203</v>
      </c>
      <c r="D27" s="93">
        <v>103203</v>
      </c>
      <c r="E27" s="93">
        <v>103975</v>
      </c>
      <c r="F27" s="91">
        <v>26991</v>
      </c>
      <c r="G27" s="91">
        <v>22888</v>
      </c>
      <c r="H27" s="91">
        <v>25250</v>
      </c>
      <c r="I27" s="91">
        <v>25276</v>
      </c>
      <c r="J27" s="93">
        <f t="shared" si="0"/>
        <v>100405</v>
      </c>
      <c r="K27" s="91">
        <v>27585</v>
      </c>
      <c r="L27" s="91">
        <v>27869</v>
      </c>
      <c r="M27" s="117">
        <v>30597</v>
      </c>
      <c r="N27" s="117">
        <v>30348</v>
      </c>
      <c r="O27" s="93">
        <v>116399</v>
      </c>
      <c r="P27" s="117">
        <v>34208.168549999988</v>
      </c>
      <c r="Q27" s="117">
        <v>37430.882950000014</v>
      </c>
      <c r="R27" s="117">
        <v>41495.350259999919</v>
      </c>
      <c r="S27" s="117">
        <v>38811.247159999984</v>
      </c>
      <c r="T27" s="90"/>
      <c r="U27" s="90"/>
      <c r="V27" s="90"/>
    </row>
    <row r="28" spans="1:22">
      <c r="A28" s="124" t="s">
        <v>3</v>
      </c>
      <c r="B28" s="125" t="s">
        <v>424</v>
      </c>
      <c r="C28" s="93">
        <v>47445</v>
      </c>
      <c r="D28" s="93">
        <v>50058</v>
      </c>
      <c r="E28" s="93">
        <v>52935</v>
      </c>
      <c r="F28" s="91">
        <v>14478</v>
      </c>
      <c r="G28" s="91">
        <v>13990</v>
      </c>
      <c r="H28" s="91">
        <v>14113</v>
      </c>
      <c r="I28" s="91">
        <v>14666</v>
      </c>
      <c r="J28" s="93">
        <f t="shared" si="0"/>
        <v>57247</v>
      </c>
      <c r="K28" s="91">
        <v>15261</v>
      </c>
      <c r="L28" s="91">
        <v>15705</v>
      </c>
      <c r="M28" s="117">
        <v>14693</v>
      </c>
      <c r="N28" s="117">
        <v>15112</v>
      </c>
      <c r="O28" s="93">
        <v>60771</v>
      </c>
      <c r="P28" s="117">
        <v>15970.086369999999</v>
      </c>
      <c r="Q28" s="117">
        <v>16591.572270000001</v>
      </c>
      <c r="R28" s="117">
        <v>16404.821439999996</v>
      </c>
      <c r="S28" s="117">
        <v>16956.327309999997</v>
      </c>
      <c r="T28" s="90"/>
      <c r="U28" s="90"/>
      <c r="V28" s="90"/>
    </row>
    <row r="29" spans="1:22">
      <c r="A29" s="124" t="s">
        <v>486</v>
      </c>
      <c r="B29" s="125" t="s">
        <v>422</v>
      </c>
      <c r="C29" s="93">
        <v>117089</v>
      </c>
      <c r="D29" s="93">
        <v>130829</v>
      </c>
      <c r="E29" s="93">
        <v>177675</v>
      </c>
      <c r="F29" s="91">
        <v>50855</v>
      </c>
      <c r="G29" s="91">
        <v>55216</v>
      </c>
      <c r="H29" s="91">
        <v>59571</v>
      </c>
      <c r="I29" s="91">
        <v>61586</v>
      </c>
      <c r="J29" s="93">
        <f t="shared" si="0"/>
        <v>227228</v>
      </c>
      <c r="K29" s="91">
        <v>60996</v>
      </c>
      <c r="L29" s="91">
        <v>60963</v>
      </c>
      <c r="M29" s="117">
        <v>62394</v>
      </c>
      <c r="N29" s="117">
        <v>69230</v>
      </c>
      <c r="O29" s="93">
        <v>253583</v>
      </c>
      <c r="P29" s="117">
        <v>60556.153110000028</v>
      </c>
      <c r="Q29" s="117">
        <v>27932.911889999992</v>
      </c>
      <c r="R29" s="117">
        <v>48517.645500000021</v>
      </c>
      <c r="S29" s="117">
        <v>87245.243950000018</v>
      </c>
      <c r="T29" s="90"/>
      <c r="U29" s="90"/>
      <c r="V29" s="90"/>
    </row>
    <row r="30" spans="1:22">
      <c r="A30" s="124" t="s">
        <v>5</v>
      </c>
      <c r="B30" s="125" t="s">
        <v>425</v>
      </c>
      <c r="C30" s="93">
        <v>39333</v>
      </c>
      <c r="D30" s="93">
        <v>39493</v>
      </c>
      <c r="E30" s="93">
        <v>36186</v>
      </c>
      <c r="F30" s="91">
        <v>8330</v>
      </c>
      <c r="G30" s="91">
        <v>8735</v>
      </c>
      <c r="H30" s="91">
        <v>11488</v>
      </c>
      <c r="I30" s="91">
        <v>11552</v>
      </c>
      <c r="J30" s="93">
        <f t="shared" si="0"/>
        <v>40105</v>
      </c>
      <c r="K30" s="91">
        <v>11595</v>
      </c>
      <c r="L30" s="91">
        <v>11517</v>
      </c>
      <c r="M30" s="117">
        <v>11817</v>
      </c>
      <c r="N30" s="117">
        <v>13088</v>
      </c>
      <c r="O30" s="93">
        <v>48017</v>
      </c>
      <c r="P30" s="117">
        <v>13812.391323225807</v>
      </c>
      <c r="Q30" s="117">
        <v>15887.815329999996</v>
      </c>
      <c r="R30" s="117">
        <v>15099.004269999987</v>
      </c>
      <c r="S30" s="117">
        <v>16532.80419999998</v>
      </c>
      <c r="T30" s="90"/>
      <c r="U30" s="90"/>
      <c r="V30" s="90"/>
    </row>
    <row r="31" spans="1:22" s="90" customFormat="1">
      <c r="A31" s="124" t="s">
        <v>7</v>
      </c>
      <c r="B31" s="125" t="s">
        <v>465</v>
      </c>
      <c r="C31" s="93">
        <v>70032</v>
      </c>
      <c r="D31" s="93">
        <v>98434</v>
      </c>
      <c r="E31" s="93">
        <v>101563</v>
      </c>
      <c r="F31" s="91">
        <v>25918</v>
      </c>
      <c r="G31" s="91">
        <v>27139</v>
      </c>
      <c r="H31" s="91">
        <v>29801</v>
      </c>
      <c r="I31" s="91">
        <v>25397</v>
      </c>
      <c r="J31" s="93">
        <f t="shared" si="0"/>
        <v>108255</v>
      </c>
      <c r="K31" s="91">
        <v>27697</v>
      </c>
      <c r="L31" s="91">
        <v>29820</v>
      </c>
      <c r="M31" s="117">
        <v>31484</v>
      </c>
      <c r="N31" s="117">
        <v>32862</v>
      </c>
      <c r="O31" s="93">
        <v>121863</v>
      </c>
      <c r="P31" s="117">
        <v>34781.230649032259</v>
      </c>
      <c r="Q31" s="117">
        <v>35028.181769999996</v>
      </c>
      <c r="R31" s="117">
        <f>R26-R27-R28-R29-R30-R33-R34</f>
        <v>43023.741829999992</v>
      </c>
      <c r="S31" s="117">
        <v>45624.255109999998</v>
      </c>
    </row>
    <row r="32" spans="1:22">
      <c r="A32" s="124" t="s">
        <v>466</v>
      </c>
      <c r="B32" s="125" t="s">
        <v>467</v>
      </c>
      <c r="C32" s="93">
        <v>0</v>
      </c>
      <c r="D32" s="93">
        <v>0</v>
      </c>
      <c r="E32" s="93">
        <v>0</v>
      </c>
      <c r="F32" s="91">
        <v>0</v>
      </c>
      <c r="G32" s="91">
        <v>0</v>
      </c>
      <c r="H32" s="91">
        <v>0</v>
      </c>
      <c r="I32" s="91">
        <v>0</v>
      </c>
      <c r="J32" s="93">
        <v>0</v>
      </c>
      <c r="K32" s="91">
        <v>0</v>
      </c>
      <c r="L32" s="91">
        <v>0</v>
      </c>
      <c r="M32" s="91">
        <v>0</v>
      </c>
      <c r="N32" s="91">
        <v>0</v>
      </c>
      <c r="O32" s="93">
        <v>0</v>
      </c>
      <c r="P32" s="91">
        <v>0</v>
      </c>
      <c r="Q32" s="91">
        <v>0</v>
      </c>
      <c r="R32" s="91">
        <v>0</v>
      </c>
      <c r="S32" s="91"/>
      <c r="T32" s="90"/>
      <c r="U32" s="90"/>
      <c r="V32" s="90"/>
    </row>
    <row r="33" spans="1:22">
      <c r="A33" s="124" t="s">
        <v>8</v>
      </c>
      <c r="B33" s="125" t="s">
        <v>468</v>
      </c>
      <c r="C33" s="93">
        <v>27258</v>
      </c>
      <c r="D33" s="93">
        <v>35203</v>
      </c>
      <c r="E33" s="93">
        <v>39861</v>
      </c>
      <c r="F33" s="91">
        <v>10254</v>
      </c>
      <c r="G33" s="91">
        <v>9736</v>
      </c>
      <c r="H33" s="91">
        <v>8800</v>
      </c>
      <c r="I33" s="91">
        <v>8466</v>
      </c>
      <c r="J33" s="93">
        <f t="shared" ref="J33:J52" si="1">F33+G33+H33+I33</f>
        <v>37256</v>
      </c>
      <c r="K33" s="91">
        <v>7632</v>
      </c>
      <c r="L33" s="91">
        <v>7913</v>
      </c>
      <c r="M33" s="117">
        <v>8500</v>
      </c>
      <c r="N33" s="117">
        <v>12158</v>
      </c>
      <c r="O33" s="93">
        <v>36203</v>
      </c>
      <c r="P33" s="117">
        <v>12081.370760000002</v>
      </c>
      <c r="Q33" s="117">
        <v>11530.24883</v>
      </c>
      <c r="R33" s="117">
        <v>11408.119979999999</v>
      </c>
      <c r="S33" s="117">
        <v>10906.354640000001</v>
      </c>
      <c r="T33" s="90"/>
      <c r="U33" s="90"/>
      <c r="V33" s="90"/>
    </row>
    <row r="34" spans="1:22">
      <c r="A34" s="124" t="s">
        <v>1</v>
      </c>
      <c r="B34" s="125" t="s">
        <v>305</v>
      </c>
      <c r="C34" s="93">
        <v>20495</v>
      </c>
      <c r="D34" s="93">
        <v>24389</v>
      </c>
      <c r="E34" s="93">
        <v>36197</v>
      </c>
      <c r="F34" s="91">
        <v>5117</v>
      </c>
      <c r="G34" s="91">
        <v>3691</v>
      </c>
      <c r="H34" s="91">
        <v>62740</v>
      </c>
      <c r="I34" s="91">
        <v>27928</v>
      </c>
      <c r="J34" s="93">
        <f t="shared" si="1"/>
        <v>99476</v>
      </c>
      <c r="K34" s="91">
        <v>11086</v>
      </c>
      <c r="L34" s="91">
        <v>10457</v>
      </c>
      <c r="M34" s="117">
        <v>8451</v>
      </c>
      <c r="N34" s="117">
        <v>8336</v>
      </c>
      <c r="O34" s="93">
        <v>38330</v>
      </c>
      <c r="P34" s="117">
        <v>7007.2639095060003</v>
      </c>
      <c r="Q34" s="117">
        <v>4520.0711999999994</v>
      </c>
      <c r="R34" s="117">
        <v>6510.8154100000002</v>
      </c>
      <c r="S34" s="117">
        <v>7660.6450100000002</v>
      </c>
      <c r="T34" s="90"/>
      <c r="U34" s="90"/>
      <c r="V34" s="90"/>
    </row>
    <row r="35" spans="1:22" s="90" customFormat="1">
      <c r="A35" s="122" t="s">
        <v>285</v>
      </c>
      <c r="B35" s="123" t="s">
        <v>286</v>
      </c>
      <c r="C35" s="88">
        <v>-337182</v>
      </c>
      <c r="D35" s="88">
        <v>-387053</v>
      </c>
      <c r="E35" s="88">
        <v>-398236</v>
      </c>
      <c r="F35" s="97">
        <v>-102587</v>
      </c>
      <c r="G35" s="97">
        <v>-108302</v>
      </c>
      <c r="H35" s="97">
        <v>-110073</v>
      </c>
      <c r="I35" s="97">
        <v>-111969</v>
      </c>
      <c r="J35" s="88">
        <f t="shared" si="1"/>
        <v>-432931</v>
      </c>
      <c r="K35" s="97">
        <v>-122643</v>
      </c>
      <c r="L35" s="97">
        <v>-135648</v>
      </c>
      <c r="M35" s="97">
        <v>-116558</v>
      </c>
      <c r="N35" s="97">
        <v>-145111</v>
      </c>
      <c r="O35" s="88">
        <v>-519960</v>
      </c>
      <c r="P35" s="97">
        <v>-153627</v>
      </c>
      <c r="Q35" s="97">
        <v>-158792</v>
      </c>
      <c r="R35" s="97">
        <v>-176821</v>
      </c>
      <c r="S35" s="97">
        <v>-179511</v>
      </c>
    </row>
    <row r="36" spans="1:22">
      <c r="A36" s="124" t="s">
        <v>287</v>
      </c>
      <c r="B36" s="125" t="s">
        <v>288</v>
      </c>
      <c r="C36" s="93">
        <v>-267746</v>
      </c>
      <c r="D36" s="93">
        <v>-306644</v>
      </c>
      <c r="E36" s="93">
        <v>-328116</v>
      </c>
      <c r="F36" s="91">
        <v>-85907</v>
      </c>
      <c r="G36" s="91">
        <v>-91150</v>
      </c>
      <c r="H36" s="91">
        <v>-92449</v>
      </c>
      <c r="I36" s="91">
        <v>-93932</v>
      </c>
      <c r="J36" s="93">
        <f t="shared" si="1"/>
        <v>-363438</v>
      </c>
      <c r="K36" s="91">
        <v>-102280</v>
      </c>
      <c r="L36" s="91">
        <v>-113652</v>
      </c>
      <c r="M36" s="91">
        <v>-95124</v>
      </c>
      <c r="N36" s="91">
        <v>-120852</v>
      </c>
      <c r="O36" s="93">
        <v>-431908</v>
      </c>
      <c r="P36" s="91">
        <v>-127931</v>
      </c>
      <c r="Q36" s="91">
        <v>-132137</v>
      </c>
      <c r="R36" s="91">
        <v>-147771</v>
      </c>
      <c r="S36" s="91">
        <v>-150167</v>
      </c>
      <c r="T36" s="90"/>
      <c r="U36" s="90"/>
      <c r="V36" s="90"/>
    </row>
    <row r="37" spans="1:22">
      <c r="A37" s="124" t="s">
        <v>289</v>
      </c>
      <c r="B37" s="125" t="s">
        <v>290</v>
      </c>
      <c r="C37" s="93">
        <v>-69436</v>
      </c>
      <c r="D37" s="93">
        <v>-80409</v>
      </c>
      <c r="E37" s="93">
        <v>-70120</v>
      </c>
      <c r="F37" s="91">
        <v>-16680</v>
      </c>
      <c r="G37" s="91">
        <v>-17152</v>
      </c>
      <c r="H37" s="91">
        <v>-17624</v>
      </c>
      <c r="I37" s="91">
        <v>-18037</v>
      </c>
      <c r="J37" s="93">
        <f t="shared" si="1"/>
        <v>-69493</v>
      </c>
      <c r="K37" s="91">
        <v>-20363</v>
      </c>
      <c r="L37" s="91">
        <v>-21996</v>
      </c>
      <c r="M37" s="91">
        <v>-21434</v>
      </c>
      <c r="N37" s="91">
        <v>-24259</v>
      </c>
      <c r="O37" s="93">
        <v>-88052</v>
      </c>
      <c r="P37" s="91">
        <v>-25696</v>
      </c>
      <c r="Q37" s="91">
        <v>-26655</v>
      </c>
      <c r="R37" s="91">
        <v>-29050</v>
      </c>
      <c r="S37" s="91">
        <v>-29345</v>
      </c>
      <c r="T37" s="90"/>
      <c r="U37" s="90"/>
      <c r="V37" s="90"/>
    </row>
    <row r="38" spans="1:22" s="90" customFormat="1">
      <c r="A38" s="122" t="s">
        <v>291</v>
      </c>
      <c r="B38" s="123" t="s">
        <v>292</v>
      </c>
      <c r="C38" s="88">
        <v>3046020.5187900001</v>
      </c>
      <c r="D38" s="88">
        <v>3341651</v>
      </c>
      <c r="E38" s="88">
        <v>3606882</v>
      </c>
      <c r="F38" s="97">
        <v>940907</v>
      </c>
      <c r="G38" s="97">
        <v>970903</v>
      </c>
      <c r="H38" s="97">
        <v>1060764</v>
      </c>
      <c r="I38" s="97">
        <v>1033596</v>
      </c>
      <c r="J38" s="88">
        <f t="shared" si="1"/>
        <v>4006170</v>
      </c>
      <c r="K38" s="97">
        <v>1111922</v>
      </c>
      <c r="L38" s="97">
        <v>1250524</v>
      </c>
      <c r="M38" s="97">
        <v>1155934</v>
      </c>
      <c r="N38" s="97">
        <v>1313535</v>
      </c>
      <c r="O38" s="88">
        <v>4831915</v>
      </c>
      <c r="P38" s="97">
        <v>1378242</v>
      </c>
      <c r="Q38" s="97">
        <v>1421079</v>
      </c>
      <c r="R38" s="97">
        <v>1529771</v>
      </c>
      <c r="S38" s="97">
        <v>1578664</v>
      </c>
    </row>
    <row r="39" spans="1:22" s="90" customFormat="1">
      <c r="A39" s="122" t="s">
        <v>293</v>
      </c>
      <c r="B39" s="123" t="s">
        <v>294</v>
      </c>
      <c r="C39" s="88">
        <v>-1203547</v>
      </c>
      <c r="D39" s="88">
        <v>-1297955</v>
      </c>
      <c r="E39" s="88">
        <v>-1720032</v>
      </c>
      <c r="F39" s="97">
        <v>-754517.79505999992</v>
      </c>
      <c r="G39" s="97">
        <v>-671745</v>
      </c>
      <c r="H39" s="97">
        <v>-593411</v>
      </c>
      <c r="I39" s="97">
        <v>-589438</v>
      </c>
      <c r="J39" s="88">
        <f t="shared" si="1"/>
        <v>-2609111.7950599999</v>
      </c>
      <c r="K39" s="97">
        <v>-602821</v>
      </c>
      <c r="L39" s="97">
        <v>-531563</v>
      </c>
      <c r="M39" s="97">
        <v>-642040</v>
      </c>
      <c r="N39" s="97">
        <v>-656823</v>
      </c>
      <c r="O39" s="88">
        <v>-2433247</v>
      </c>
      <c r="P39" s="97">
        <v>-664992</v>
      </c>
      <c r="Q39" s="97">
        <v>-679548</v>
      </c>
      <c r="R39" s="97">
        <v>-677673</v>
      </c>
      <c r="S39" s="97">
        <v>-656552</v>
      </c>
    </row>
    <row r="40" spans="1:22">
      <c r="A40" s="126" t="s">
        <v>469</v>
      </c>
      <c r="B40" s="125" t="s">
        <v>295</v>
      </c>
      <c r="C40" s="93">
        <v>-535493.15402000002</v>
      </c>
      <c r="D40" s="93">
        <v>-647162.17486999999</v>
      </c>
      <c r="E40" s="93">
        <v>-730604</v>
      </c>
      <c r="F40" s="91">
        <v>-179449.29561999999</v>
      </c>
      <c r="G40" s="91">
        <v>-165462</v>
      </c>
      <c r="H40" s="91">
        <v>-168454</v>
      </c>
      <c r="I40" s="91">
        <v>-179142</v>
      </c>
      <c r="J40" s="93">
        <f t="shared" si="1"/>
        <v>-692507.29561999999</v>
      </c>
      <c r="K40" s="91">
        <v>-180265</v>
      </c>
      <c r="L40" s="91">
        <v>-163783</v>
      </c>
      <c r="M40" s="91">
        <v>-200906</v>
      </c>
      <c r="N40" s="91">
        <v>-182663</v>
      </c>
      <c r="O40" s="93">
        <v>-727617</v>
      </c>
      <c r="P40" s="91">
        <v>-202078</v>
      </c>
      <c r="Q40" s="91">
        <v>-192657</v>
      </c>
      <c r="R40" s="91">
        <v>-210728</v>
      </c>
      <c r="S40" s="91">
        <v>-223708</v>
      </c>
      <c r="T40" s="90"/>
      <c r="U40" s="90"/>
      <c r="V40" s="90"/>
    </row>
    <row r="41" spans="1:22">
      <c r="A41" s="126" t="s">
        <v>470</v>
      </c>
      <c r="B41" s="125" t="s">
        <v>296</v>
      </c>
      <c r="C41" s="93">
        <v>-147610.89726999999</v>
      </c>
      <c r="D41" s="93">
        <v>-145216.88756999999</v>
      </c>
      <c r="E41" s="93">
        <v>-183628</v>
      </c>
      <c r="F41" s="91">
        <v>-43638.088969999997</v>
      </c>
      <c r="G41" s="91">
        <v>-43328</v>
      </c>
      <c r="H41" s="91">
        <v>-48073</v>
      </c>
      <c r="I41" s="91">
        <v>-53949</v>
      </c>
      <c r="J41" s="93">
        <f t="shared" si="1"/>
        <v>-188988.08896999998</v>
      </c>
      <c r="K41" s="91">
        <v>-45146</v>
      </c>
      <c r="L41" s="91">
        <v>-45824</v>
      </c>
      <c r="M41" s="91">
        <v>-43524</v>
      </c>
      <c r="N41" s="91">
        <v>-59420</v>
      </c>
      <c r="O41" s="93">
        <v>-193914</v>
      </c>
      <c r="P41" s="91">
        <v>-38658</v>
      </c>
      <c r="Q41" s="91">
        <v>-43946</v>
      </c>
      <c r="R41" s="91">
        <v>-59157</v>
      </c>
      <c r="S41" s="91">
        <v>-57691</v>
      </c>
      <c r="T41" s="90"/>
      <c r="U41" s="90"/>
      <c r="V41" s="90"/>
    </row>
    <row r="42" spans="1:22">
      <c r="A42" s="126" t="s">
        <v>471</v>
      </c>
      <c r="B42" s="125" t="s">
        <v>297</v>
      </c>
      <c r="C42" s="93">
        <v>-202240.86810999998</v>
      </c>
      <c r="D42" s="93">
        <v>-203627.45436000003</v>
      </c>
      <c r="E42" s="93">
        <v>-204048</v>
      </c>
      <c r="F42" s="91">
        <v>-52976.460589999995</v>
      </c>
      <c r="G42" s="91">
        <v>-231032</v>
      </c>
      <c r="H42" s="91">
        <v>-223547</v>
      </c>
      <c r="I42" s="91">
        <v>-234582</v>
      </c>
      <c r="J42" s="93">
        <f t="shared" si="1"/>
        <v>-742137.46059000003</v>
      </c>
      <c r="K42" s="91">
        <v>-236049</v>
      </c>
      <c r="L42" s="91">
        <v>-237238</v>
      </c>
      <c r="M42" s="91">
        <v>-236390</v>
      </c>
      <c r="N42" s="91">
        <v>-243428</v>
      </c>
      <c r="O42" s="93">
        <v>-953105</v>
      </c>
      <c r="P42" s="91">
        <v>-257562</v>
      </c>
      <c r="Q42" s="91">
        <v>-257573</v>
      </c>
      <c r="R42" s="91">
        <v>-257295</v>
      </c>
      <c r="S42" s="91">
        <v>-257820</v>
      </c>
      <c r="T42" s="90"/>
      <c r="U42" s="90"/>
      <c r="V42" s="90"/>
    </row>
    <row r="43" spans="1:22">
      <c r="A43" s="126" t="s">
        <v>496</v>
      </c>
      <c r="B43" s="125" t="s">
        <v>365</v>
      </c>
      <c r="C43" s="93"/>
      <c r="D43" s="93"/>
      <c r="E43" s="93"/>
      <c r="F43" s="91"/>
      <c r="G43" s="91"/>
      <c r="H43" s="91"/>
      <c r="I43" s="91"/>
      <c r="J43" s="93"/>
      <c r="K43" s="91"/>
      <c r="L43" s="91"/>
      <c r="M43" s="91"/>
      <c r="N43" s="91"/>
      <c r="O43" s="93"/>
      <c r="P43" s="91">
        <v>-74900</v>
      </c>
      <c r="Q43" s="91">
        <v>-85355</v>
      </c>
      <c r="R43" s="91">
        <v>-48854</v>
      </c>
      <c r="S43" s="91">
        <v>-30137</v>
      </c>
      <c r="T43" s="90"/>
      <c r="U43" s="90"/>
      <c r="V43" s="90"/>
    </row>
    <row r="44" spans="1:22">
      <c r="A44" s="126" t="s">
        <v>472</v>
      </c>
      <c r="B44" s="125" t="s">
        <v>298</v>
      </c>
      <c r="C44" s="93">
        <v>-101799.38219</v>
      </c>
      <c r="D44" s="93">
        <v>-112619.7914</v>
      </c>
      <c r="E44" s="93">
        <v>-101105</v>
      </c>
      <c r="F44" s="91">
        <v>-26366.704019999997</v>
      </c>
      <c r="G44" s="91">
        <v>-28526</v>
      </c>
      <c r="H44" s="91">
        <v>-30630</v>
      </c>
      <c r="I44" s="91">
        <v>-44709</v>
      </c>
      <c r="J44" s="93">
        <f t="shared" si="1"/>
        <v>-130231.70402</v>
      </c>
      <c r="K44" s="91">
        <v>-46710</v>
      </c>
      <c r="L44" s="91">
        <v>-52930</v>
      </c>
      <c r="M44" s="91">
        <v>-61738</v>
      </c>
      <c r="N44" s="91">
        <v>-75961</v>
      </c>
      <c r="O44" s="93">
        <v>-237339</v>
      </c>
      <c r="P44" s="91">
        <v>-18653</v>
      </c>
      <c r="Q44" s="91">
        <v>-18072</v>
      </c>
      <c r="R44" s="91">
        <v>-14896</v>
      </c>
      <c r="S44" s="91">
        <v>-18367</v>
      </c>
      <c r="T44" s="90"/>
      <c r="U44" s="90"/>
      <c r="V44" s="90"/>
    </row>
    <row r="45" spans="1:22">
      <c r="A45" s="126" t="s">
        <v>473</v>
      </c>
      <c r="B45" s="125" t="s">
        <v>299</v>
      </c>
      <c r="C45" s="93">
        <v>-15629.312470000001</v>
      </c>
      <c r="D45" s="93">
        <v>-19192.04495</v>
      </c>
      <c r="E45" s="93">
        <v>-20977</v>
      </c>
      <c r="F45" s="91">
        <v>-5053.3299900000002</v>
      </c>
      <c r="G45" s="91">
        <v>-6092</v>
      </c>
      <c r="H45" s="91">
        <v>-5190</v>
      </c>
      <c r="I45" s="91">
        <v>-5750</v>
      </c>
      <c r="J45" s="93">
        <f t="shared" si="1"/>
        <v>-22085.329989999998</v>
      </c>
      <c r="K45" s="91">
        <v>-5615</v>
      </c>
      <c r="L45" s="91">
        <v>-5198</v>
      </c>
      <c r="M45" s="91">
        <v>-4950</v>
      </c>
      <c r="N45" s="91">
        <v>-4744</v>
      </c>
      <c r="O45" s="93">
        <v>-20507</v>
      </c>
      <c r="P45" s="91">
        <v>-5652</v>
      </c>
      <c r="Q45" s="91">
        <v>-5189</v>
      </c>
      <c r="R45" s="91">
        <v>-5625</v>
      </c>
      <c r="S45" s="91">
        <v>-6834</v>
      </c>
      <c r="T45" s="90"/>
      <c r="U45" s="90"/>
      <c r="V45" s="90"/>
    </row>
    <row r="46" spans="1:22">
      <c r="A46" s="126" t="s">
        <v>474</v>
      </c>
      <c r="B46" s="125" t="s">
        <v>300</v>
      </c>
      <c r="C46" s="93">
        <v>-18375.919990000002</v>
      </c>
      <c r="D46" s="93">
        <v>-11738.521519999998</v>
      </c>
      <c r="E46" s="93">
        <v>-10176</v>
      </c>
      <c r="F46" s="91">
        <v>-2537.5529900000001</v>
      </c>
      <c r="G46" s="91">
        <v>-2462</v>
      </c>
      <c r="H46" s="91">
        <v>-1519</v>
      </c>
      <c r="I46" s="91">
        <v>-1110</v>
      </c>
      <c r="J46" s="93">
        <f t="shared" si="1"/>
        <v>-7628.5529900000001</v>
      </c>
      <c r="K46" s="91">
        <v>-1759</v>
      </c>
      <c r="L46" s="91">
        <v>-1125</v>
      </c>
      <c r="M46" s="91">
        <v>-1343</v>
      </c>
      <c r="N46" s="91">
        <v>-1507</v>
      </c>
      <c r="O46" s="93">
        <v>-5734</v>
      </c>
      <c r="P46" s="91">
        <v>-714</v>
      </c>
      <c r="Q46" s="91">
        <v>-784</v>
      </c>
      <c r="R46" s="91">
        <v>0</v>
      </c>
      <c r="S46" s="91">
        <v>0</v>
      </c>
      <c r="T46" s="90"/>
      <c r="U46" s="90"/>
      <c r="V46" s="90"/>
    </row>
    <row r="47" spans="1:22">
      <c r="A47" s="126" t="s">
        <v>475</v>
      </c>
      <c r="B47" s="125" t="s">
        <v>301</v>
      </c>
      <c r="C47" s="93">
        <v>-28812.865310000001</v>
      </c>
      <c r="D47" s="93">
        <v>-25253.237990000001</v>
      </c>
      <c r="E47" s="93">
        <v>-22984</v>
      </c>
      <c r="F47" s="91">
        <v>-5155.3628799999997</v>
      </c>
      <c r="G47" s="91">
        <v>-4980</v>
      </c>
      <c r="H47" s="91">
        <v>-8804</v>
      </c>
      <c r="I47" s="91">
        <v>-9051</v>
      </c>
      <c r="J47" s="93">
        <f t="shared" si="1"/>
        <v>-27990.362880000001</v>
      </c>
      <c r="K47" s="91">
        <v>-4085</v>
      </c>
      <c r="L47" s="91">
        <v>-7330</v>
      </c>
      <c r="M47" s="91">
        <v>-6981</v>
      </c>
      <c r="N47" s="91">
        <v>-11224</v>
      </c>
      <c r="O47" s="93">
        <v>-29620</v>
      </c>
      <c r="P47" s="91">
        <v>-4174</v>
      </c>
      <c r="Q47" s="91">
        <v>-6156</v>
      </c>
      <c r="R47" s="91">
        <v>-7568</v>
      </c>
      <c r="S47" s="91">
        <v>-14655</v>
      </c>
      <c r="T47" s="90"/>
      <c r="U47" s="90"/>
      <c r="V47" s="90"/>
    </row>
    <row r="48" spans="1:22">
      <c r="A48" s="126" t="s">
        <v>476</v>
      </c>
      <c r="B48" s="125" t="s">
        <v>302</v>
      </c>
      <c r="C48" s="93">
        <v>-56684.263310000002</v>
      </c>
      <c r="D48" s="93">
        <v>-8967.9550500000005</v>
      </c>
      <c r="E48" s="93">
        <v>-8588</v>
      </c>
      <c r="F48" s="91">
        <v>-2769</v>
      </c>
      <c r="G48" s="91">
        <v>-2208</v>
      </c>
      <c r="H48" s="91">
        <v>-1850</v>
      </c>
      <c r="I48" s="91">
        <v>-3286</v>
      </c>
      <c r="J48" s="93">
        <f t="shared" si="1"/>
        <v>-10113</v>
      </c>
      <c r="K48" s="91">
        <v>-1968</v>
      </c>
      <c r="L48" s="91">
        <v>-3171</v>
      </c>
      <c r="M48" s="91">
        <v>-2122</v>
      </c>
      <c r="N48" s="91">
        <v>-2611</v>
      </c>
      <c r="O48" s="93">
        <v>-9872</v>
      </c>
      <c r="P48" s="91">
        <v>-2919</v>
      </c>
      <c r="Q48" s="91">
        <v>-4425</v>
      </c>
      <c r="R48" s="91">
        <v>-2359</v>
      </c>
      <c r="S48" s="91">
        <v>-3420</v>
      </c>
      <c r="T48" s="90"/>
      <c r="U48" s="90"/>
      <c r="V48" s="90"/>
    </row>
    <row r="49" spans="1:22">
      <c r="A49" s="126" t="s">
        <v>477</v>
      </c>
      <c r="B49" s="125" t="s">
        <v>303</v>
      </c>
      <c r="C49" s="93">
        <v>-11328.000019999999</v>
      </c>
      <c r="D49" s="93">
        <v>-11895.39998</v>
      </c>
      <c r="E49" s="93">
        <v>-15895</v>
      </c>
      <c r="F49" s="91">
        <v>-4248</v>
      </c>
      <c r="G49" s="91">
        <v>-4115</v>
      </c>
      <c r="H49" s="91">
        <v>-3510</v>
      </c>
      <c r="I49" s="91">
        <v>-3638</v>
      </c>
      <c r="J49" s="93">
        <f t="shared" si="1"/>
        <v>-15511</v>
      </c>
      <c r="K49" s="91">
        <v>-3641</v>
      </c>
      <c r="L49" s="91">
        <v>-4042</v>
      </c>
      <c r="M49" s="91">
        <v>-3030</v>
      </c>
      <c r="N49" s="91">
        <v>-3589</v>
      </c>
      <c r="O49" s="93">
        <v>-14302</v>
      </c>
      <c r="P49" s="91">
        <v>-2838</v>
      </c>
      <c r="Q49" s="91">
        <v>-4881</v>
      </c>
      <c r="R49" s="91">
        <v>-3283</v>
      </c>
      <c r="S49" s="91">
        <v>-3228</v>
      </c>
      <c r="T49" s="90"/>
      <c r="U49" s="90"/>
      <c r="V49" s="90"/>
    </row>
    <row r="50" spans="1:22">
      <c r="A50" s="126" t="s">
        <v>478</v>
      </c>
      <c r="B50" s="125" t="s">
        <v>304</v>
      </c>
      <c r="C50" s="93">
        <v>0</v>
      </c>
      <c r="D50" s="93">
        <v>0</v>
      </c>
      <c r="E50" s="93">
        <v>-78783</v>
      </c>
      <c r="F50" s="91">
        <v>-268217</v>
      </c>
      <c r="G50" s="91">
        <v>-145327</v>
      </c>
      <c r="H50" s="91">
        <v>-34713</v>
      </c>
      <c r="I50" s="91">
        <v>-43575</v>
      </c>
      <c r="J50" s="93">
        <f t="shared" si="1"/>
        <v>-491832</v>
      </c>
      <c r="K50" s="91">
        <v>-15057</v>
      </c>
      <c r="L50" s="91">
        <v>-14956</v>
      </c>
      <c r="M50" s="91">
        <v>-19702</v>
      </c>
      <c r="N50" s="91">
        <v>-13607</v>
      </c>
      <c r="O50" s="93">
        <v>-63322</v>
      </c>
      <c r="P50" s="91">
        <v>0</v>
      </c>
      <c r="Q50" s="91">
        <v>0</v>
      </c>
      <c r="R50" s="91">
        <v>0</v>
      </c>
      <c r="S50" s="91">
        <v>0</v>
      </c>
      <c r="T50" s="90"/>
      <c r="U50" s="90"/>
      <c r="V50" s="90"/>
    </row>
    <row r="51" spans="1:22">
      <c r="A51" s="126" t="s">
        <v>479</v>
      </c>
      <c r="B51" s="125" t="s">
        <v>305</v>
      </c>
      <c r="C51" s="93">
        <v>-85572</v>
      </c>
      <c r="D51" s="93">
        <v>-112282</v>
      </c>
      <c r="E51" s="93">
        <v>-343244</v>
      </c>
      <c r="F51" s="91">
        <v>-164107</v>
      </c>
      <c r="G51" s="91">
        <v>-38213</v>
      </c>
      <c r="H51" s="91">
        <v>-67121</v>
      </c>
      <c r="I51" s="91">
        <v>-10646</v>
      </c>
      <c r="J51" s="93">
        <f t="shared" si="1"/>
        <v>-280087</v>
      </c>
      <c r="K51" s="91">
        <v>-62526</v>
      </c>
      <c r="L51" s="91">
        <v>4034</v>
      </c>
      <c r="M51" s="91">
        <v>-61354</v>
      </c>
      <c r="N51" s="91">
        <v>-58069</v>
      </c>
      <c r="O51" s="93">
        <v>-177915</v>
      </c>
      <c r="P51" s="91">
        <v>-56844</v>
      </c>
      <c r="Q51" s="91">
        <v>-60510</v>
      </c>
      <c r="R51" s="91">
        <v>-67908</v>
      </c>
      <c r="S51" s="91">
        <v>-40692</v>
      </c>
      <c r="T51" s="90"/>
      <c r="U51" s="90"/>
      <c r="V51" s="90"/>
    </row>
    <row r="52" spans="1:22">
      <c r="A52" s="127" t="s">
        <v>306</v>
      </c>
      <c r="B52" s="128" t="s">
        <v>307</v>
      </c>
      <c r="C52" s="88">
        <f t="shared" ref="C52:E52" si="2">C38+C39</f>
        <v>1842473.5187900001</v>
      </c>
      <c r="D52" s="88">
        <f t="shared" si="2"/>
        <v>2043696</v>
      </c>
      <c r="E52" s="88">
        <f t="shared" si="2"/>
        <v>1886850</v>
      </c>
      <c r="F52" s="97">
        <v>186389.20494000008</v>
      </c>
      <c r="G52" s="97">
        <v>299158</v>
      </c>
      <c r="H52" s="97">
        <v>467353</v>
      </c>
      <c r="I52" s="90">
        <v>444158</v>
      </c>
      <c r="J52" s="88">
        <f t="shared" si="1"/>
        <v>1397058.2049400001</v>
      </c>
      <c r="K52" s="90">
        <v>509101</v>
      </c>
      <c r="L52" s="90">
        <v>718961</v>
      </c>
      <c r="M52" s="90">
        <v>513894</v>
      </c>
      <c r="N52" s="90">
        <v>656712</v>
      </c>
      <c r="O52" s="88">
        <v>2398668</v>
      </c>
      <c r="P52" s="90">
        <v>713250</v>
      </c>
      <c r="Q52" s="90">
        <v>741531</v>
      </c>
      <c r="R52" s="90">
        <v>852098</v>
      </c>
      <c r="S52" s="90">
        <v>922112</v>
      </c>
      <c r="T52" s="90"/>
      <c r="U52" s="90"/>
      <c r="V52" s="90"/>
    </row>
    <row r="53" spans="1:22">
      <c r="A53" s="129" t="s">
        <v>308</v>
      </c>
      <c r="B53" s="130" t="s">
        <v>309</v>
      </c>
      <c r="C53" s="94">
        <f t="shared" ref="C53:E53" si="3">C52/C38</f>
        <v>0.60487889277971885</v>
      </c>
      <c r="D53" s="94">
        <f t="shared" si="3"/>
        <v>0.61158271764466132</v>
      </c>
      <c r="E53" s="94">
        <f t="shared" si="3"/>
        <v>0.52312495945251325</v>
      </c>
      <c r="F53" s="100">
        <v>0.19809524739426965</v>
      </c>
      <c r="G53" s="100">
        <v>0.30812346856483086</v>
      </c>
      <c r="H53" s="100">
        <v>0.44058150540553792</v>
      </c>
      <c r="I53" s="100">
        <v>0.42972109025189725</v>
      </c>
      <c r="J53" s="94">
        <f>J52/J38</f>
        <v>0.34872664039219509</v>
      </c>
      <c r="K53" s="100">
        <v>0.45785675613936949</v>
      </c>
      <c r="L53" s="100">
        <v>0.57492779027031871</v>
      </c>
      <c r="M53" s="100">
        <v>0.44457036474400785</v>
      </c>
      <c r="N53" s="100">
        <v>0.49995774760474598</v>
      </c>
      <c r="O53" s="94">
        <v>0.49642181205588259</v>
      </c>
      <c r="P53" s="100">
        <v>0.5175070851127741</v>
      </c>
      <c r="Q53" s="100">
        <v>0.52180842866582366</v>
      </c>
      <c r="R53" s="100">
        <v>0.55701016688118676</v>
      </c>
      <c r="S53" s="100">
        <v>0.58410909477887629</v>
      </c>
      <c r="T53" s="90"/>
      <c r="U53" s="90"/>
      <c r="V53" s="90"/>
    </row>
    <row r="54" spans="1:22">
      <c r="A54" s="127" t="s">
        <v>310</v>
      </c>
      <c r="B54" s="128" t="s">
        <v>311</v>
      </c>
      <c r="C54" s="88">
        <v>0</v>
      </c>
      <c r="D54" s="88">
        <v>-1662681</v>
      </c>
      <c r="E54" s="88">
        <v>0</v>
      </c>
      <c r="F54" s="97">
        <v>-65508</v>
      </c>
      <c r="G54" s="97">
        <v>0</v>
      </c>
      <c r="H54" s="97">
        <v>0</v>
      </c>
      <c r="I54" s="97">
        <v>0</v>
      </c>
      <c r="J54" s="88">
        <f>F54+G54+H54+I54</f>
        <v>-65508</v>
      </c>
      <c r="K54" s="97">
        <v>0</v>
      </c>
      <c r="L54" s="97">
        <v>0</v>
      </c>
      <c r="M54" s="91">
        <v>-8722</v>
      </c>
      <c r="N54" s="91">
        <v>0</v>
      </c>
      <c r="O54" s="88">
        <v>-8722</v>
      </c>
      <c r="P54" s="91">
        <v>0</v>
      </c>
      <c r="Q54" s="91">
        <v>0</v>
      </c>
      <c r="R54" s="91">
        <v>0</v>
      </c>
      <c r="S54" s="91">
        <v>0</v>
      </c>
      <c r="T54" s="90"/>
      <c r="U54" s="90"/>
      <c r="V54" s="90"/>
    </row>
    <row r="55" spans="1:22">
      <c r="A55" s="127" t="s">
        <v>196</v>
      </c>
      <c r="B55" s="128" t="s">
        <v>312</v>
      </c>
      <c r="C55" s="88">
        <v>212874</v>
      </c>
      <c r="D55" s="88">
        <v>137210</v>
      </c>
      <c r="E55" s="88">
        <v>1082</v>
      </c>
      <c r="F55" s="97">
        <v>176</v>
      </c>
      <c r="G55" s="97">
        <v>482</v>
      </c>
      <c r="H55" s="97">
        <v>517</v>
      </c>
      <c r="I55" s="97">
        <v>155</v>
      </c>
      <c r="J55" s="88">
        <f>F55+G55+H55+I55</f>
        <v>1330</v>
      </c>
      <c r="K55" s="97">
        <v>1005</v>
      </c>
      <c r="L55" s="97">
        <v>274</v>
      </c>
      <c r="M55" s="97">
        <v>370</v>
      </c>
      <c r="N55" s="97">
        <v>496</v>
      </c>
      <c r="O55" s="88">
        <v>2145</v>
      </c>
      <c r="P55" s="97">
        <v>1495</v>
      </c>
      <c r="Q55" s="97">
        <v>491</v>
      </c>
      <c r="R55" s="97">
        <v>722</v>
      </c>
      <c r="S55" s="97">
        <v>442</v>
      </c>
      <c r="T55" s="90"/>
      <c r="U55" s="90"/>
      <c r="V55" s="90"/>
    </row>
    <row r="56" spans="1:22">
      <c r="A56" s="127" t="s">
        <v>313</v>
      </c>
      <c r="B56" s="128" t="s">
        <v>314</v>
      </c>
      <c r="C56" s="88">
        <v>0</v>
      </c>
      <c r="D56" s="88">
        <v>1734889</v>
      </c>
      <c r="E56" s="88">
        <v>0</v>
      </c>
      <c r="F56" s="97">
        <v>0</v>
      </c>
      <c r="G56" s="97">
        <v>0</v>
      </c>
      <c r="H56" s="97">
        <v>0</v>
      </c>
      <c r="I56" s="97">
        <v>0</v>
      </c>
      <c r="J56" s="88">
        <v>0</v>
      </c>
      <c r="K56" s="97">
        <v>0</v>
      </c>
      <c r="L56" s="97">
        <v>0</v>
      </c>
      <c r="M56" s="97">
        <v>0</v>
      </c>
      <c r="N56" s="97">
        <v>0</v>
      </c>
      <c r="O56" s="88">
        <v>0</v>
      </c>
      <c r="P56" s="97">
        <v>0</v>
      </c>
      <c r="Q56" s="97">
        <v>0</v>
      </c>
      <c r="R56" s="97">
        <v>0</v>
      </c>
      <c r="S56" s="97">
        <v>0</v>
      </c>
      <c r="T56" s="90"/>
      <c r="U56" s="90"/>
      <c r="V56" s="90"/>
    </row>
    <row r="57" spans="1:22">
      <c r="A57" s="127" t="s">
        <v>315</v>
      </c>
      <c r="B57" s="128" t="s">
        <v>316</v>
      </c>
      <c r="C57" s="88">
        <v>0</v>
      </c>
      <c r="D57" s="88">
        <v>723995</v>
      </c>
      <c r="E57" s="88">
        <v>0</v>
      </c>
      <c r="F57" s="97">
        <v>0</v>
      </c>
      <c r="G57" s="97">
        <v>0</v>
      </c>
      <c r="H57" s="97">
        <v>0</v>
      </c>
      <c r="I57" s="97">
        <v>0</v>
      </c>
      <c r="J57" s="88">
        <v>0</v>
      </c>
      <c r="K57" s="97">
        <v>0</v>
      </c>
      <c r="L57" s="97">
        <v>0</v>
      </c>
      <c r="M57" s="97">
        <v>0</v>
      </c>
      <c r="N57" s="97">
        <v>0</v>
      </c>
      <c r="O57" s="88">
        <v>0</v>
      </c>
      <c r="P57" s="97">
        <v>0</v>
      </c>
      <c r="Q57" s="97">
        <v>0</v>
      </c>
      <c r="R57" s="97">
        <v>0</v>
      </c>
      <c r="S57" s="97">
        <v>0</v>
      </c>
      <c r="T57" s="90"/>
      <c r="U57" s="90"/>
      <c r="V57" s="90"/>
    </row>
    <row r="58" spans="1:22">
      <c r="A58" s="127" t="s">
        <v>317</v>
      </c>
      <c r="B58" s="128" t="s">
        <v>318</v>
      </c>
      <c r="C58" s="88">
        <v>149466</v>
      </c>
      <c r="D58" s="88">
        <v>397368</v>
      </c>
      <c r="E58" s="88">
        <v>243127</v>
      </c>
      <c r="F58" s="97">
        <v>198826</v>
      </c>
      <c r="G58" s="97">
        <v>-58373</v>
      </c>
      <c r="H58" s="97">
        <v>18994</v>
      </c>
      <c r="I58" s="97">
        <v>-25244</v>
      </c>
      <c r="J58" s="88">
        <f>F58+G58+H58+I58</f>
        <v>134203</v>
      </c>
      <c r="K58" s="97">
        <v>-22499</v>
      </c>
      <c r="L58" s="97">
        <v>-57160</v>
      </c>
      <c r="M58" s="97">
        <v>-12125</v>
      </c>
      <c r="N58" s="97">
        <v>38102</v>
      </c>
      <c r="O58" s="88">
        <v>-53682</v>
      </c>
      <c r="P58" s="97">
        <v>20781</v>
      </c>
      <c r="Q58" s="97">
        <v>55597</v>
      </c>
      <c r="R58" s="97">
        <v>-5477</v>
      </c>
      <c r="S58" s="97">
        <v>36004</v>
      </c>
      <c r="T58" s="90"/>
      <c r="U58" s="90"/>
      <c r="V58" s="90"/>
    </row>
    <row r="59" spans="1:22">
      <c r="A59" s="124" t="s">
        <v>319</v>
      </c>
      <c r="B59" s="125" t="s">
        <v>320</v>
      </c>
      <c r="C59" s="93">
        <v>420830.49624000001</v>
      </c>
      <c r="D59" s="93">
        <v>1040182.6805100001</v>
      </c>
      <c r="E59" s="93">
        <v>1472590</v>
      </c>
      <c r="F59" s="91">
        <v>476564</v>
      </c>
      <c r="G59" s="91">
        <v>181153</v>
      </c>
      <c r="H59" s="91">
        <v>154243</v>
      </c>
      <c r="I59" s="91">
        <v>106745</v>
      </c>
      <c r="J59" s="93">
        <f>F59+G59+H59+I59</f>
        <v>918705</v>
      </c>
      <c r="K59" s="91">
        <v>119248</v>
      </c>
      <c r="L59" s="91">
        <v>100528</v>
      </c>
      <c r="M59" s="91">
        <v>144112</v>
      </c>
      <c r="N59" s="91">
        <v>124908</v>
      </c>
      <c r="O59" s="93">
        <v>488796</v>
      </c>
      <c r="P59" s="91">
        <v>111124</v>
      </c>
      <c r="Q59" s="91">
        <v>149165</v>
      </c>
      <c r="R59" s="91">
        <v>157820</v>
      </c>
      <c r="S59" s="91">
        <v>134297</v>
      </c>
      <c r="T59" s="90"/>
      <c r="U59" s="90"/>
      <c r="V59" s="90"/>
    </row>
    <row r="60" spans="1:22">
      <c r="A60" s="124" t="s">
        <v>321</v>
      </c>
      <c r="B60" s="125" t="s">
        <v>322</v>
      </c>
      <c r="C60" s="93">
        <v>-271364</v>
      </c>
      <c r="D60" s="93">
        <v>-642815</v>
      </c>
      <c r="E60" s="93">
        <v>-656663</v>
      </c>
      <c r="F60" s="91">
        <v>-277738</v>
      </c>
      <c r="G60" s="91">
        <v>-239526</v>
      </c>
      <c r="H60" s="91">
        <v>-135249</v>
      </c>
      <c r="I60" s="91">
        <v>-131989</v>
      </c>
      <c r="J60" s="93">
        <f>F60+G60+H60+I60</f>
        <v>-784502</v>
      </c>
      <c r="K60" s="91">
        <v>-141747</v>
      </c>
      <c r="L60" s="91">
        <v>-157688</v>
      </c>
      <c r="M60" s="91">
        <v>-156237</v>
      </c>
      <c r="N60" s="91">
        <v>-86806</v>
      </c>
      <c r="O60" s="93">
        <v>-542478</v>
      </c>
      <c r="P60" s="91">
        <v>-85687</v>
      </c>
      <c r="Q60" s="91">
        <v>-102348</v>
      </c>
      <c r="R60" s="91">
        <v>-118083</v>
      </c>
      <c r="S60" s="91">
        <v>-116506</v>
      </c>
      <c r="T60" s="90"/>
      <c r="U60" s="90"/>
      <c r="V60" s="90"/>
    </row>
    <row r="61" spans="1:22">
      <c r="A61" s="124" t="s">
        <v>323</v>
      </c>
      <c r="B61" s="125" t="s">
        <v>324</v>
      </c>
      <c r="C61" s="93">
        <v>0</v>
      </c>
      <c r="D61" s="93">
        <v>0</v>
      </c>
      <c r="E61" s="93">
        <v>-572800</v>
      </c>
      <c r="F61" s="91">
        <v>0</v>
      </c>
      <c r="G61" s="91">
        <v>0</v>
      </c>
      <c r="H61" s="91">
        <v>0</v>
      </c>
      <c r="I61" s="91">
        <v>0</v>
      </c>
      <c r="J61" s="93">
        <v>0</v>
      </c>
      <c r="K61" s="91">
        <v>0</v>
      </c>
      <c r="L61" s="91">
        <v>0</v>
      </c>
      <c r="M61" s="91">
        <v>0</v>
      </c>
      <c r="N61" s="91">
        <v>0</v>
      </c>
      <c r="O61" s="93">
        <v>0</v>
      </c>
      <c r="P61" s="91">
        <v>0</v>
      </c>
      <c r="Q61" s="91">
        <v>0</v>
      </c>
      <c r="R61" s="91"/>
      <c r="S61" s="91">
        <v>0</v>
      </c>
      <c r="T61" s="90"/>
      <c r="U61" s="90"/>
      <c r="V61" s="90"/>
    </row>
    <row r="62" spans="1:22">
      <c r="A62" s="124" t="s">
        <v>497</v>
      </c>
      <c r="B62" s="125" t="s">
        <v>498</v>
      </c>
      <c r="C62" s="93">
        <v>0</v>
      </c>
      <c r="D62" s="93">
        <v>0</v>
      </c>
      <c r="E62" s="93">
        <v>0</v>
      </c>
      <c r="F62" s="91">
        <v>0</v>
      </c>
      <c r="G62" s="91">
        <v>0</v>
      </c>
      <c r="H62" s="91">
        <v>0</v>
      </c>
      <c r="I62" s="91">
        <v>0</v>
      </c>
      <c r="J62" s="93">
        <v>0</v>
      </c>
      <c r="K62" s="91">
        <v>0</v>
      </c>
      <c r="L62" s="91">
        <v>0</v>
      </c>
      <c r="M62" s="91">
        <v>0</v>
      </c>
      <c r="N62" s="91">
        <v>0</v>
      </c>
      <c r="O62" s="93">
        <v>0</v>
      </c>
      <c r="P62" s="91">
        <v>-4656</v>
      </c>
      <c r="Q62" s="91">
        <v>8780</v>
      </c>
      <c r="R62" s="91">
        <v>-45214</v>
      </c>
      <c r="S62" s="91">
        <v>18213</v>
      </c>
      <c r="T62" s="90"/>
      <c r="U62" s="90"/>
      <c r="V62" s="90"/>
    </row>
    <row r="63" spans="1:22">
      <c r="A63" s="127" t="s">
        <v>325</v>
      </c>
      <c r="B63" s="128" t="s">
        <v>326</v>
      </c>
      <c r="C63" s="88">
        <v>2204814</v>
      </c>
      <c r="D63" s="88">
        <v>3374477</v>
      </c>
      <c r="E63" s="88">
        <v>2131059</v>
      </c>
      <c r="F63" s="97">
        <v>319883.20494000003</v>
      </c>
      <c r="G63" s="97">
        <v>241267</v>
      </c>
      <c r="H63" s="97">
        <v>486864</v>
      </c>
      <c r="I63" s="97">
        <v>419069</v>
      </c>
      <c r="J63" s="88">
        <f t="shared" ref="J63:J69" si="4">F63+G63+H63+I63</f>
        <v>1467083.2049400001</v>
      </c>
      <c r="K63" s="97">
        <v>487607</v>
      </c>
      <c r="L63" s="97">
        <v>662075</v>
      </c>
      <c r="M63" s="97">
        <v>493417</v>
      </c>
      <c r="N63" s="97">
        <v>695310</v>
      </c>
      <c r="O63" s="88">
        <v>2338409</v>
      </c>
      <c r="P63" s="97">
        <v>735526</v>
      </c>
      <c r="Q63" s="97">
        <v>797619</v>
      </c>
      <c r="R63" s="97">
        <v>847343</v>
      </c>
      <c r="S63" s="97">
        <v>958558</v>
      </c>
      <c r="T63" s="90"/>
      <c r="U63" s="90"/>
      <c r="V63" s="90"/>
    </row>
    <row r="64" spans="1:22">
      <c r="A64" s="127" t="s">
        <v>138</v>
      </c>
      <c r="B64" s="128" t="s">
        <v>327</v>
      </c>
      <c r="C64" s="88">
        <v>-791974</v>
      </c>
      <c r="D64" s="88">
        <v>-673413</v>
      </c>
      <c r="E64" s="88">
        <f>E65+E66</f>
        <v>-112367</v>
      </c>
      <c r="F64" s="97">
        <v>-110738</v>
      </c>
      <c r="G64" s="97">
        <v>-77787</v>
      </c>
      <c r="H64" s="97">
        <v>-150517</v>
      </c>
      <c r="I64" s="97">
        <v>97078</v>
      </c>
      <c r="J64" s="88">
        <f t="shared" si="4"/>
        <v>-241964</v>
      </c>
      <c r="K64" s="97">
        <v>-172871</v>
      </c>
      <c r="L64" s="97">
        <v>63132</v>
      </c>
      <c r="M64" s="97">
        <v>-28011</v>
      </c>
      <c r="N64" s="97">
        <v>-112308</v>
      </c>
      <c r="O64" s="88">
        <v>-250058</v>
      </c>
      <c r="P64" s="97">
        <v>-129409</v>
      </c>
      <c r="Q64" s="97">
        <v>-143069</v>
      </c>
      <c r="R64" s="97">
        <v>-127737</v>
      </c>
      <c r="S64" s="97">
        <v>-225627</v>
      </c>
      <c r="T64" s="90"/>
      <c r="U64" s="90"/>
      <c r="V64" s="90"/>
    </row>
    <row r="65" spans="1:22">
      <c r="A65" s="124" t="s">
        <v>328</v>
      </c>
      <c r="B65" s="125" t="s">
        <v>329</v>
      </c>
      <c r="C65" s="93">
        <v>-215352</v>
      </c>
      <c r="D65" s="93">
        <v>-175288</v>
      </c>
      <c r="E65" s="93">
        <v>-309129</v>
      </c>
      <c r="F65" s="91">
        <v>-87051</v>
      </c>
      <c r="G65" s="91">
        <v>-39627</v>
      </c>
      <c r="H65" s="91">
        <v>-6240</v>
      </c>
      <c r="I65" s="91">
        <v>-4131</v>
      </c>
      <c r="J65" s="93">
        <f t="shared" si="4"/>
        <v>-137049</v>
      </c>
      <c r="K65" s="91">
        <v>-24574</v>
      </c>
      <c r="L65" s="91">
        <v>25002</v>
      </c>
      <c r="M65" s="91">
        <v>-2267</v>
      </c>
      <c r="N65" s="91">
        <v>11523</v>
      </c>
      <c r="O65" s="93">
        <v>9684</v>
      </c>
      <c r="P65" s="91">
        <v>-5769</v>
      </c>
      <c r="Q65" s="91">
        <v>-33392</v>
      </c>
      <c r="R65" s="91">
        <v>-71901</v>
      </c>
      <c r="S65" s="91">
        <v>-82481</v>
      </c>
      <c r="T65" s="90"/>
      <c r="U65" s="90"/>
      <c r="V65" s="90"/>
    </row>
    <row r="66" spans="1:22">
      <c r="A66" s="124" t="s">
        <v>330</v>
      </c>
      <c r="B66" s="125" t="s">
        <v>331</v>
      </c>
      <c r="C66" s="93">
        <v>-576622</v>
      </c>
      <c r="D66" s="93">
        <v>-498125</v>
      </c>
      <c r="E66" s="93">
        <v>196762</v>
      </c>
      <c r="F66" s="91">
        <v>-23687</v>
      </c>
      <c r="G66" s="91">
        <v>-38160</v>
      </c>
      <c r="H66" s="91">
        <v>-144277</v>
      </c>
      <c r="I66" s="91">
        <v>101209</v>
      </c>
      <c r="J66" s="93">
        <f t="shared" si="4"/>
        <v>-104915</v>
      </c>
      <c r="K66" s="91">
        <v>-148297</v>
      </c>
      <c r="L66" s="91">
        <v>38130</v>
      </c>
      <c r="M66" s="91">
        <v>-25744</v>
      </c>
      <c r="N66" s="91">
        <v>-123831</v>
      </c>
      <c r="O66" s="93">
        <v>-259742</v>
      </c>
      <c r="P66" s="91">
        <v>-123640</v>
      </c>
      <c r="Q66" s="91">
        <v>-109677</v>
      </c>
      <c r="R66" s="91">
        <v>-55836</v>
      </c>
      <c r="S66" s="91">
        <v>-143146</v>
      </c>
      <c r="T66" s="90"/>
      <c r="U66" s="90"/>
      <c r="V66" s="90"/>
    </row>
    <row r="67" spans="1:22" s="90" customFormat="1">
      <c r="A67" s="127" t="s">
        <v>332</v>
      </c>
      <c r="B67" s="128" t="s">
        <v>333</v>
      </c>
      <c r="C67" s="88">
        <v>1412840</v>
      </c>
      <c r="D67" s="88">
        <v>2701064</v>
      </c>
      <c r="E67" s="88">
        <v>2018692</v>
      </c>
      <c r="F67" s="97">
        <v>209145.20494000003</v>
      </c>
      <c r="G67" s="97">
        <v>163480</v>
      </c>
      <c r="H67" s="97">
        <v>336347</v>
      </c>
      <c r="I67" s="97">
        <v>516147</v>
      </c>
      <c r="J67" s="88">
        <f t="shared" si="4"/>
        <v>1225119.2049400001</v>
      </c>
      <c r="K67" s="97">
        <v>314736</v>
      </c>
      <c r="L67" s="97">
        <v>725207</v>
      </c>
      <c r="M67" s="97">
        <v>465406</v>
      </c>
      <c r="N67" s="97">
        <v>583002</v>
      </c>
      <c r="O67" s="88">
        <v>2088351</v>
      </c>
      <c r="P67" s="97">
        <v>606117</v>
      </c>
      <c r="Q67" s="97">
        <v>654550</v>
      </c>
      <c r="R67" s="97">
        <v>719606</v>
      </c>
      <c r="S67" s="97">
        <v>732931</v>
      </c>
    </row>
    <row r="68" spans="1:22" s="90" customFormat="1">
      <c r="A68" s="127" t="s">
        <v>334</v>
      </c>
      <c r="B68" s="128" t="s">
        <v>335</v>
      </c>
      <c r="C68" s="88">
        <v>-7807</v>
      </c>
      <c r="D68" s="88">
        <v>0</v>
      </c>
      <c r="E68" s="88">
        <v>0</v>
      </c>
      <c r="F68" s="97">
        <v>0</v>
      </c>
      <c r="G68" s="97">
        <v>0</v>
      </c>
      <c r="H68" s="97">
        <v>0</v>
      </c>
      <c r="I68" s="97">
        <v>0</v>
      </c>
      <c r="J68" s="88">
        <f t="shared" si="4"/>
        <v>0</v>
      </c>
      <c r="K68" s="97">
        <v>0</v>
      </c>
      <c r="L68" s="97">
        <v>0</v>
      </c>
      <c r="M68" s="97">
        <v>0</v>
      </c>
      <c r="N68" s="97">
        <v>0</v>
      </c>
      <c r="O68" s="88">
        <v>0</v>
      </c>
      <c r="P68" s="97">
        <v>0</v>
      </c>
      <c r="Q68" s="97">
        <v>0</v>
      </c>
      <c r="R68" s="97">
        <v>0</v>
      </c>
      <c r="S68" s="97">
        <v>0</v>
      </c>
    </row>
    <row r="69" spans="1:22" s="90" customFormat="1">
      <c r="A69" s="127" t="s">
        <v>336</v>
      </c>
      <c r="B69" s="128" t="s">
        <v>337</v>
      </c>
      <c r="C69" s="88">
        <v>1405033</v>
      </c>
      <c r="D69" s="88">
        <v>2701064</v>
      </c>
      <c r="E69" s="88">
        <v>2018692</v>
      </c>
      <c r="F69" s="97">
        <v>209145.20494000003</v>
      </c>
      <c r="G69" s="97">
        <v>163480</v>
      </c>
      <c r="H69" s="97">
        <v>336347</v>
      </c>
      <c r="I69" s="97">
        <v>516147</v>
      </c>
      <c r="J69" s="88">
        <f t="shared" si="4"/>
        <v>1225119.2049400001</v>
      </c>
      <c r="K69" s="97">
        <v>314736</v>
      </c>
      <c r="L69" s="97">
        <v>725207</v>
      </c>
      <c r="M69" s="97">
        <v>465406</v>
      </c>
      <c r="N69" s="97">
        <v>583002</v>
      </c>
      <c r="O69" s="88">
        <v>2088351</v>
      </c>
      <c r="P69" s="97">
        <v>606117</v>
      </c>
      <c r="Q69" s="97">
        <v>654550</v>
      </c>
      <c r="R69" s="97">
        <v>719606</v>
      </c>
      <c r="S69" s="97">
        <v>732931</v>
      </c>
    </row>
    <row r="70" spans="1:22" s="90" customFormat="1">
      <c r="A70" s="129" t="s">
        <v>338</v>
      </c>
      <c r="B70" s="130" t="s">
        <v>339</v>
      </c>
      <c r="C70" s="92">
        <f t="shared" ref="C70:E70" si="5">C69/C38</f>
        <v>0.46126839636593608</v>
      </c>
      <c r="D70" s="92">
        <f t="shared" si="5"/>
        <v>0.80830224341201395</v>
      </c>
      <c r="E70" s="92">
        <f t="shared" si="5"/>
        <v>0.55967786026823163</v>
      </c>
      <c r="F70" s="99">
        <v>0.22228042191204872</v>
      </c>
      <c r="G70" s="99">
        <v>0.16837933346585601</v>
      </c>
      <c r="H70" s="99">
        <v>0.3170799536937528</v>
      </c>
      <c r="I70" s="99">
        <v>0.4993701601012388</v>
      </c>
      <c r="J70" s="92">
        <v>0.30580809225270023</v>
      </c>
      <c r="K70" s="99">
        <v>0.28305582585828865</v>
      </c>
      <c r="L70" s="99">
        <v>0.57992249648947158</v>
      </c>
      <c r="M70" s="99">
        <v>0.4026233331660804</v>
      </c>
      <c r="N70" s="99">
        <v>0.44384199888088249</v>
      </c>
      <c r="O70" s="92">
        <v>0.30580809225270023</v>
      </c>
      <c r="P70" s="99">
        <v>0.43977545307718091</v>
      </c>
      <c r="Q70" s="99">
        <v>0.46060071255714846</v>
      </c>
      <c r="R70" s="99">
        <v>0.47040112539719997</v>
      </c>
      <c r="S70" s="99">
        <v>0.46427295485296427</v>
      </c>
    </row>
    <row r="71" spans="1:22" s="90" customFormat="1">
      <c r="A71" s="127" t="s">
        <v>340</v>
      </c>
      <c r="B71" s="128" t="s">
        <v>341</v>
      </c>
      <c r="C71" s="92"/>
      <c r="D71" s="92"/>
      <c r="E71" s="92"/>
      <c r="F71" s="99"/>
      <c r="J71" s="92"/>
      <c r="M71" s="99"/>
      <c r="N71" s="99"/>
      <c r="O71" s="92"/>
      <c r="P71" s="99"/>
      <c r="Q71" s="99"/>
      <c r="R71" s="99"/>
      <c r="S71" s="99"/>
    </row>
    <row r="72" spans="1:22" s="90" customFormat="1">
      <c r="A72" s="124" t="s">
        <v>480</v>
      </c>
      <c r="B72" s="125" t="s">
        <v>481</v>
      </c>
      <c r="C72" s="131">
        <v>1404172</v>
      </c>
      <c r="D72" s="131">
        <v>2699844</v>
      </c>
      <c r="E72" s="131">
        <v>2018891</v>
      </c>
      <c r="F72" s="132">
        <v>209026.20494000003</v>
      </c>
      <c r="G72" s="132">
        <v>163315</v>
      </c>
      <c r="H72" s="132">
        <v>336263</v>
      </c>
      <c r="I72" s="132">
        <v>516110</v>
      </c>
      <c r="J72" s="131">
        <f>F72+G72+H72+I72</f>
        <v>1224714.2049400001</v>
      </c>
      <c r="K72" s="132">
        <v>314723</v>
      </c>
      <c r="L72" s="132">
        <v>724435</v>
      </c>
      <c r="M72" s="132">
        <v>465364</v>
      </c>
      <c r="N72" s="132">
        <v>582922</v>
      </c>
      <c r="O72" s="131">
        <v>2087444</v>
      </c>
      <c r="P72" s="132">
        <v>606198</v>
      </c>
      <c r="Q72" s="132">
        <v>654769</v>
      </c>
      <c r="R72" s="132">
        <v>719830</v>
      </c>
      <c r="S72" s="132">
        <v>733369</v>
      </c>
    </row>
    <row r="73" spans="1:22" s="90" customFormat="1">
      <c r="A73" s="133" t="s">
        <v>338</v>
      </c>
      <c r="B73" s="130" t="s">
        <v>339</v>
      </c>
      <c r="C73" s="92">
        <v>0.46098573247884511</v>
      </c>
      <c r="D73" s="92">
        <v>0.80793715441857927</v>
      </c>
      <c r="E73" s="92">
        <v>0.55973303257494977</v>
      </c>
      <c r="F73" s="99">
        <v>0.22215394820104434</v>
      </c>
      <c r="G73" s="99">
        <v>0.16820938857949763</v>
      </c>
      <c r="H73" s="99">
        <v>0.3170007654860082</v>
      </c>
      <c r="I73" s="99">
        <v>0.49933436274908183</v>
      </c>
      <c r="J73" s="92">
        <v>0.30570699819029151</v>
      </c>
      <c r="K73" s="99">
        <v>0.28304413439072162</v>
      </c>
      <c r="L73" s="99">
        <v>0.57992249648947158</v>
      </c>
      <c r="M73" s="99">
        <v>0.4026233331660804</v>
      </c>
      <c r="N73" s="99">
        <v>0.44384199888088249</v>
      </c>
      <c r="O73" s="92">
        <v>0.30570699819029151</v>
      </c>
      <c r="P73" s="99">
        <v>0.43983422359788776</v>
      </c>
      <c r="Q73" s="99">
        <v>0.46075482080869534</v>
      </c>
      <c r="R73" s="99">
        <v>0.47040112539719997</v>
      </c>
      <c r="S73" s="99">
        <v>0.46427295485296427</v>
      </c>
    </row>
    <row r="74" spans="1:22" s="90" customFormat="1">
      <c r="A74" s="124" t="s">
        <v>342</v>
      </c>
      <c r="B74" s="125" t="s">
        <v>343</v>
      </c>
      <c r="C74" s="95">
        <v>861</v>
      </c>
      <c r="D74" s="95">
        <v>1220</v>
      </c>
      <c r="E74" s="95">
        <v>-199</v>
      </c>
      <c r="F74" s="91">
        <v>119</v>
      </c>
      <c r="G74" s="91">
        <v>165</v>
      </c>
      <c r="H74" s="91">
        <v>84</v>
      </c>
      <c r="I74" s="91">
        <v>37</v>
      </c>
      <c r="J74" s="95">
        <f>F74+G74+H74+I74</f>
        <v>405</v>
      </c>
      <c r="K74" s="91">
        <v>13</v>
      </c>
      <c r="L74" s="91">
        <v>772</v>
      </c>
      <c r="M74" s="91">
        <v>42</v>
      </c>
      <c r="N74" s="91">
        <v>80</v>
      </c>
      <c r="O74" s="95">
        <v>907</v>
      </c>
      <c r="P74" s="91">
        <v>-81</v>
      </c>
      <c r="Q74" s="91">
        <v>-219</v>
      </c>
      <c r="R74" s="91">
        <v>-224</v>
      </c>
      <c r="S74" s="91">
        <v>-438</v>
      </c>
    </row>
    <row r="75" spans="1:22" s="90" customFormat="1"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</row>
    <row r="76" spans="1:22" s="90" customFormat="1">
      <c r="A76" s="213" t="s">
        <v>344</v>
      </c>
      <c r="B76" s="211" t="s">
        <v>345</v>
      </c>
      <c r="C76" s="135">
        <v>2014</v>
      </c>
      <c r="D76" s="135">
        <v>2015</v>
      </c>
      <c r="E76" s="135">
        <v>2016</v>
      </c>
      <c r="F76" s="119" t="s">
        <v>28</v>
      </c>
      <c r="G76" s="119" t="s">
        <v>69</v>
      </c>
      <c r="H76" s="119" t="s">
        <v>70</v>
      </c>
      <c r="I76" s="119" t="s">
        <v>71</v>
      </c>
      <c r="J76" s="121">
        <v>2017</v>
      </c>
      <c r="K76" s="119" t="s">
        <v>32</v>
      </c>
      <c r="L76" s="119" t="s">
        <v>72</v>
      </c>
      <c r="M76" s="119" t="s">
        <v>73</v>
      </c>
      <c r="N76" s="119" t="s">
        <v>74</v>
      </c>
      <c r="O76" s="121">
        <v>2018</v>
      </c>
      <c r="P76" s="121" t="s">
        <v>494</v>
      </c>
      <c r="Q76" s="121" t="s">
        <v>502</v>
      </c>
      <c r="R76" s="121" t="s">
        <v>508</v>
      </c>
      <c r="S76" s="6" t="s">
        <v>513</v>
      </c>
    </row>
    <row r="77" spans="1:22" s="90" customFormat="1">
      <c r="A77" s="213"/>
      <c r="B77" s="211"/>
      <c r="C77" s="136">
        <v>2014</v>
      </c>
      <c r="D77" s="136">
        <v>2015</v>
      </c>
      <c r="E77" s="136">
        <v>2016</v>
      </c>
      <c r="F77" s="137" t="s">
        <v>27</v>
      </c>
      <c r="G77" s="137" t="s">
        <v>29</v>
      </c>
      <c r="H77" s="137" t="s">
        <v>30</v>
      </c>
      <c r="I77" s="137" t="s">
        <v>31</v>
      </c>
      <c r="J77" s="138">
        <v>2017</v>
      </c>
      <c r="K77" s="137" t="s">
        <v>76</v>
      </c>
      <c r="L77" s="137" t="s">
        <v>77</v>
      </c>
      <c r="M77" s="119" t="s">
        <v>78</v>
      </c>
      <c r="N77" s="119" t="s">
        <v>79</v>
      </c>
      <c r="O77" s="138">
        <v>2018</v>
      </c>
      <c r="P77" s="138" t="s">
        <v>495</v>
      </c>
      <c r="Q77" s="138" t="s">
        <v>503</v>
      </c>
      <c r="R77" s="138" t="s">
        <v>509</v>
      </c>
      <c r="S77" s="6" t="s">
        <v>514</v>
      </c>
    </row>
    <row r="78" spans="1:22" s="90" customFormat="1">
      <c r="A78" s="139" t="s">
        <v>346</v>
      </c>
      <c r="B78" s="140" t="s">
        <v>346</v>
      </c>
      <c r="C78" s="104">
        <v>2044714.0271672611</v>
      </c>
      <c r="D78" s="104">
        <v>2247323.2642135299</v>
      </c>
      <c r="E78" s="104">
        <v>2090898</v>
      </c>
      <c r="F78" s="96">
        <v>239365.66553000009</v>
      </c>
      <c r="G78" s="96">
        <v>530189.66830999998</v>
      </c>
      <c r="H78" s="96">
        <v>690900</v>
      </c>
      <c r="I78" s="96">
        <v>678740</v>
      </c>
      <c r="J78" s="104">
        <v>2139195.6655299999</v>
      </c>
      <c r="K78" s="96">
        <v>745150</v>
      </c>
      <c r="L78" s="96">
        <v>956199</v>
      </c>
      <c r="M78" s="96">
        <v>750284</v>
      </c>
      <c r="N78" s="96">
        <v>900140</v>
      </c>
      <c r="O78" s="104">
        <v>3351771</v>
      </c>
      <c r="P78" s="96">
        <v>970812</v>
      </c>
      <c r="Q78" s="96">
        <v>999104</v>
      </c>
      <c r="R78" s="96">
        <v>1109393</v>
      </c>
      <c r="S78" s="96">
        <v>1179932</v>
      </c>
    </row>
    <row r="79" spans="1:22" s="90" customFormat="1">
      <c r="A79" s="141" t="s">
        <v>347</v>
      </c>
      <c r="B79" s="142" t="s">
        <v>348</v>
      </c>
      <c r="C79" s="105">
        <v>0</v>
      </c>
      <c r="D79" s="105">
        <v>0</v>
      </c>
      <c r="E79" s="105">
        <v>78783.935826172339</v>
      </c>
      <c r="F79" s="102">
        <v>268217</v>
      </c>
      <c r="G79" s="102">
        <v>145327.29071999999</v>
      </c>
      <c r="H79" s="102">
        <v>34713</v>
      </c>
      <c r="I79" s="102">
        <v>43575</v>
      </c>
      <c r="J79" s="105">
        <v>491832.29071999999</v>
      </c>
      <c r="K79" s="102">
        <v>15057</v>
      </c>
      <c r="L79" s="102">
        <v>14956</v>
      </c>
      <c r="M79" s="102">
        <v>19702</v>
      </c>
      <c r="N79" s="102">
        <v>13607</v>
      </c>
      <c r="O79" s="105">
        <v>63322</v>
      </c>
      <c r="P79" s="102">
        <v>0</v>
      </c>
      <c r="Q79" s="102">
        <v>0</v>
      </c>
      <c r="R79" s="102">
        <v>0</v>
      </c>
      <c r="S79" s="102">
        <v>0</v>
      </c>
    </row>
    <row r="80" spans="1:22" s="90" customFormat="1">
      <c r="A80" s="141" t="s">
        <v>349</v>
      </c>
      <c r="B80" s="142" t="s">
        <v>350</v>
      </c>
      <c r="C80" s="105">
        <v>0</v>
      </c>
      <c r="D80" s="105">
        <v>32213.321599999999</v>
      </c>
      <c r="E80" s="105">
        <v>26500</v>
      </c>
      <c r="F80" s="102">
        <v>0</v>
      </c>
      <c r="G80" s="102">
        <v>0</v>
      </c>
      <c r="H80" s="102">
        <v>0</v>
      </c>
      <c r="I80" s="102">
        <v>0</v>
      </c>
      <c r="J80" s="105">
        <v>0</v>
      </c>
      <c r="K80" s="102">
        <v>0</v>
      </c>
      <c r="L80" s="102">
        <v>0</v>
      </c>
      <c r="M80" s="102">
        <v>0</v>
      </c>
      <c r="N80" s="102">
        <v>0</v>
      </c>
      <c r="O80" s="105">
        <v>0</v>
      </c>
      <c r="P80" s="102">
        <v>0</v>
      </c>
      <c r="Q80" s="102">
        <v>0</v>
      </c>
      <c r="R80" s="102">
        <v>0</v>
      </c>
      <c r="S80" s="102">
        <v>0</v>
      </c>
    </row>
    <row r="81" spans="1:19" s="90" customFormat="1">
      <c r="A81" s="141" t="s">
        <v>351</v>
      </c>
      <c r="B81" s="142" t="s">
        <v>352</v>
      </c>
      <c r="C81" s="105">
        <v>0</v>
      </c>
      <c r="D81" s="105">
        <v>0</v>
      </c>
      <c r="E81" s="105">
        <v>214310.54147999999</v>
      </c>
      <c r="F81" s="102">
        <v>134252.66052999999</v>
      </c>
      <c r="G81" s="102">
        <v>0</v>
      </c>
      <c r="H81" s="102">
        <v>-57766.997130000003</v>
      </c>
      <c r="I81" s="102">
        <v>-49433.715744150002</v>
      </c>
      <c r="J81" s="105">
        <v>27051.947655849988</v>
      </c>
      <c r="K81" s="102">
        <v>0</v>
      </c>
      <c r="L81" s="102">
        <v>0</v>
      </c>
      <c r="M81" s="102">
        <v>9443.4896800000006</v>
      </c>
      <c r="N81" s="102">
        <v>0</v>
      </c>
      <c r="O81" s="105">
        <v>9443.4896800000006</v>
      </c>
      <c r="P81" s="102">
        <v>0</v>
      </c>
      <c r="Q81" s="102">
        <v>0</v>
      </c>
      <c r="R81" s="102">
        <v>0</v>
      </c>
      <c r="S81" s="102">
        <v>0</v>
      </c>
    </row>
    <row r="82" spans="1:19" s="90" customFormat="1">
      <c r="A82" s="139" t="s">
        <v>353</v>
      </c>
      <c r="B82" s="140" t="s">
        <v>354</v>
      </c>
      <c r="C82" s="104">
        <v>2044714.0271672611</v>
      </c>
      <c r="D82" s="104">
        <v>2279536.5858135298</v>
      </c>
      <c r="E82" s="104">
        <v>2410492.4773061723</v>
      </c>
      <c r="F82" s="96">
        <v>641835.32606000011</v>
      </c>
      <c r="G82" s="96">
        <v>675516.95903000003</v>
      </c>
      <c r="H82" s="96">
        <v>667846.00286999997</v>
      </c>
      <c r="I82" s="96">
        <v>672881.28425585001</v>
      </c>
      <c r="J82" s="104">
        <v>2658079.9039058499</v>
      </c>
      <c r="K82" s="96">
        <v>760207</v>
      </c>
      <c r="L82" s="96">
        <v>971155</v>
      </c>
      <c r="M82" s="96">
        <v>779429.48968</v>
      </c>
      <c r="N82" s="96">
        <v>913747</v>
      </c>
      <c r="O82" s="104">
        <v>3424536.4896800001</v>
      </c>
      <c r="P82" s="96">
        <v>970812</v>
      </c>
      <c r="Q82" s="96">
        <v>999104</v>
      </c>
      <c r="R82" s="96">
        <v>1109393</v>
      </c>
      <c r="S82" s="96">
        <v>1179932</v>
      </c>
    </row>
    <row r="83" spans="1:19" s="90" customFormat="1">
      <c r="A83" s="143" t="s">
        <v>355</v>
      </c>
      <c r="B83" s="144" t="s">
        <v>356</v>
      </c>
      <c r="C83" s="98">
        <v>0.67127388491115692</v>
      </c>
      <c r="D83" s="98">
        <v>0.68215878492802806</v>
      </c>
      <c r="E83" s="98">
        <v>0.67301532745073778</v>
      </c>
      <c r="F83" s="103">
        <v>0.6821453406766026</v>
      </c>
      <c r="G83" s="103">
        <v>0.69576153233639204</v>
      </c>
      <c r="H83" s="103">
        <v>0.66585044716884423</v>
      </c>
      <c r="I83" s="103">
        <v>0.6655605435697699</v>
      </c>
      <c r="J83" s="98">
        <v>0.67707870881475551</v>
      </c>
      <c r="K83" s="103">
        <v>0.68368734497563677</v>
      </c>
      <c r="L83" s="103">
        <v>0.77659844992978944</v>
      </c>
      <c r="M83" s="103">
        <v>0.67428546065778838</v>
      </c>
      <c r="N83" s="103">
        <v>0.69563962894022613</v>
      </c>
      <c r="O83" s="98">
        <v>0.7087327673769096</v>
      </c>
      <c r="P83" s="103">
        <v>0.70438428084472826</v>
      </c>
      <c r="Q83" s="103">
        <v>0.70306013951370749</v>
      </c>
      <c r="R83" s="103">
        <v>0.72520200735927143</v>
      </c>
      <c r="S83" s="103">
        <v>0.74742440443311564</v>
      </c>
    </row>
    <row r="84" spans="1:19" s="90" customFormat="1"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111"/>
    </row>
    <row r="85" spans="1:19">
      <c r="A85" s="213" t="s">
        <v>482</v>
      </c>
      <c r="B85" s="211" t="s">
        <v>483</v>
      </c>
      <c r="C85" s="135">
        <v>2014</v>
      </c>
      <c r="D85" s="135">
        <v>2015</v>
      </c>
      <c r="E85" s="135">
        <v>2016</v>
      </c>
      <c r="F85" s="119" t="s">
        <v>28</v>
      </c>
      <c r="G85" s="119" t="s">
        <v>69</v>
      </c>
      <c r="H85" s="119" t="s">
        <v>70</v>
      </c>
      <c r="I85" s="119" t="s">
        <v>71</v>
      </c>
      <c r="J85" s="121">
        <v>2017</v>
      </c>
      <c r="K85" s="119" t="s">
        <v>32</v>
      </c>
      <c r="L85" s="119" t="s">
        <v>72</v>
      </c>
      <c r="M85" s="119" t="s">
        <v>73</v>
      </c>
      <c r="N85" s="119" t="s">
        <v>74</v>
      </c>
      <c r="O85" s="121">
        <v>2018</v>
      </c>
      <c r="P85" s="121" t="s">
        <v>494</v>
      </c>
      <c r="Q85" s="121" t="s">
        <v>502</v>
      </c>
      <c r="R85" s="121" t="s">
        <v>508</v>
      </c>
      <c r="S85" s="6" t="s">
        <v>513</v>
      </c>
    </row>
    <row r="86" spans="1:19">
      <c r="A86" s="213"/>
      <c r="B86" s="211"/>
      <c r="C86" s="136">
        <v>2014</v>
      </c>
      <c r="D86" s="136">
        <v>2015</v>
      </c>
      <c r="E86" s="136">
        <v>2016</v>
      </c>
      <c r="F86" s="137" t="s">
        <v>27</v>
      </c>
      <c r="G86" s="137" t="s">
        <v>29</v>
      </c>
      <c r="H86" s="137" t="s">
        <v>30</v>
      </c>
      <c r="I86" s="137" t="s">
        <v>31</v>
      </c>
      <c r="J86" s="138">
        <v>2017</v>
      </c>
      <c r="K86" s="137" t="s">
        <v>76</v>
      </c>
      <c r="L86" s="137" t="s">
        <v>77</v>
      </c>
      <c r="M86" s="119" t="s">
        <v>78</v>
      </c>
      <c r="N86" s="119" t="s">
        <v>79</v>
      </c>
      <c r="O86" s="138">
        <v>2018</v>
      </c>
      <c r="P86" s="138" t="s">
        <v>495</v>
      </c>
      <c r="Q86" s="138" t="s">
        <v>503</v>
      </c>
      <c r="R86" s="138" t="s">
        <v>509</v>
      </c>
      <c r="S86" s="6" t="s">
        <v>514</v>
      </c>
    </row>
    <row r="87" spans="1:19">
      <c r="A87" s="122" t="s">
        <v>357</v>
      </c>
      <c r="B87" s="145" t="s">
        <v>294</v>
      </c>
      <c r="C87" s="104">
        <v>-1203547</v>
      </c>
      <c r="D87" s="104">
        <v>-1297955</v>
      </c>
      <c r="E87" s="104">
        <v>-1720032</v>
      </c>
      <c r="F87" s="96">
        <v>-754517.79505999992</v>
      </c>
      <c r="G87" s="96">
        <v>-671745</v>
      </c>
      <c r="H87" s="96">
        <v>-593411</v>
      </c>
      <c r="I87" s="96">
        <v>-589438</v>
      </c>
      <c r="J87" s="104">
        <v>-2609111.7950599999</v>
      </c>
      <c r="K87" s="96">
        <v>-602821</v>
      </c>
      <c r="L87" s="96">
        <v>-531563</v>
      </c>
      <c r="M87" s="96">
        <v>-642040</v>
      </c>
      <c r="N87" s="96">
        <v>-656823</v>
      </c>
      <c r="O87" s="104">
        <v>-2433249</v>
      </c>
      <c r="P87" s="96">
        <v>-664992</v>
      </c>
      <c r="Q87" s="96">
        <v>-679548</v>
      </c>
      <c r="R87" s="96">
        <v>-677673</v>
      </c>
      <c r="S87" s="96">
        <v>-656552</v>
      </c>
    </row>
    <row r="88" spans="1:19">
      <c r="A88" s="124" t="s">
        <v>471</v>
      </c>
      <c r="B88" s="146" t="s">
        <v>297</v>
      </c>
      <c r="C88" s="105">
        <v>202240.50837726099</v>
      </c>
      <c r="D88" s="105">
        <v>203627.26421353</v>
      </c>
      <c r="E88" s="105">
        <v>204048</v>
      </c>
      <c r="F88" s="102">
        <v>52976.460590000002</v>
      </c>
      <c r="G88" s="102">
        <v>231031.66831000001</v>
      </c>
      <c r="H88" s="102">
        <v>223547</v>
      </c>
      <c r="I88" s="102">
        <v>234582</v>
      </c>
      <c r="J88" s="105">
        <v>742137.12890000001</v>
      </c>
      <c r="K88" s="102">
        <v>236049</v>
      </c>
      <c r="L88" s="102">
        <v>237238</v>
      </c>
      <c r="M88" s="102">
        <v>236390</v>
      </c>
      <c r="N88" s="102">
        <v>243428</v>
      </c>
      <c r="O88" s="105">
        <v>953105</v>
      </c>
      <c r="P88" s="102">
        <v>257562</v>
      </c>
      <c r="Q88" s="102">
        <v>257573</v>
      </c>
      <c r="R88" s="102">
        <v>257295</v>
      </c>
      <c r="S88" s="102">
        <v>257820</v>
      </c>
    </row>
    <row r="89" spans="1:19">
      <c r="A89" s="147" t="s">
        <v>358</v>
      </c>
      <c r="B89" s="146" t="s">
        <v>359</v>
      </c>
      <c r="C89" s="105">
        <v>44762.057229999999</v>
      </c>
      <c r="D89" s="105">
        <v>118767.09192000001</v>
      </c>
      <c r="E89" s="105">
        <v>160272.98197999998</v>
      </c>
      <c r="F89" s="102">
        <v>32813.087769999998</v>
      </c>
      <c r="G89" s="102">
        <v>24475.178739999999</v>
      </c>
      <c r="H89" s="102">
        <v>30057.392739999999</v>
      </c>
      <c r="I89" s="102">
        <v>20618.4584</v>
      </c>
      <c r="J89" s="105">
        <v>107964.11765</v>
      </c>
      <c r="K89" s="102">
        <v>34887</v>
      </c>
      <c r="L89" s="102">
        <v>13768.84849</v>
      </c>
      <c r="M89" s="102">
        <v>39711.191659999997</v>
      </c>
      <c r="N89" s="102">
        <v>36532.703689999995</v>
      </c>
      <c r="O89" s="105">
        <v>124899.77383000001</v>
      </c>
      <c r="P89" s="102">
        <v>52531.836430000003</v>
      </c>
      <c r="Q89" s="102">
        <v>37943.121220000001</v>
      </c>
      <c r="R89" s="102">
        <v>41407.328670000003</v>
      </c>
      <c r="S89" s="102">
        <v>38616.7899799999</v>
      </c>
    </row>
    <row r="90" spans="1:19">
      <c r="A90" s="147" t="s">
        <v>347</v>
      </c>
      <c r="B90" s="146" t="s">
        <v>348</v>
      </c>
      <c r="C90" s="105">
        <v>0</v>
      </c>
      <c r="D90" s="105">
        <v>0</v>
      </c>
      <c r="E90" s="105">
        <v>78783.935826172339</v>
      </c>
      <c r="F90" s="102">
        <v>268216.69287999999</v>
      </c>
      <c r="G90" s="102">
        <v>145327.29071999999</v>
      </c>
      <c r="H90" s="102">
        <v>34713</v>
      </c>
      <c r="I90" s="102">
        <v>43575</v>
      </c>
      <c r="J90" s="105">
        <v>491831.98359999998</v>
      </c>
      <c r="K90" s="102">
        <v>15057</v>
      </c>
      <c r="L90" s="102">
        <v>14956</v>
      </c>
      <c r="M90" s="102">
        <v>19702</v>
      </c>
      <c r="N90" s="102">
        <v>13607</v>
      </c>
      <c r="O90" s="105">
        <v>63322</v>
      </c>
      <c r="P90" s="102">
        <v>0</v>
      </c>
      <c r="Q90" s="102">
        <v>0</v>
      </c>
      <c r="R90" s="102">
        <v>0</v>
      </c>
      <c r="S90" s="102">
        <v>0</v>
      </c>
    </row>
    <row r="91" spans="1:19">
      <c r="A91" s="147" t="s">
        <v>360</v>
      </c>
      <c r="B91" s="146" t="s">
        <v>361</v>
      </c>
      <c r="C91" s="105">
        <v>13700.413989999999</v>
      </c>
      <c r="D91" s="105">
        <v>19765.94094</v>
      </c>
      <c r="E91" s="105">
        <v>252598.12856101</v>
      </c>
      <c r="F91" s="102">
        <v>148336.59416000001</v>
      </c>
      <c r="G91" s="102">
        <v>20923.949570000001</v>
      </c>
      <c r="H91" s="102">
        <v>53027.193800000001</v>
      </c>
      <c r="I91" s="102">
        <v>-22558.235758201899</v>
      </c>
      <c r="J91" s="105">
        <v>199729.50177179812</v>
      </c>
      <c r="K91" s="102">
        <v>49707.885088559997</v>
      </c>
      <c r="L91" s="102">
        <v>-18474.502960491802</v>
      </c>
      <c r="M91" s="102">
        <v>44261.093999999997</v>
      </c>
      <c r="N91" s="102">
        <v>33480.665140491801</v>
      </c>
      <c r="O91" s="105">
        <v>108975.63431856</v>
      </c>
      <c r="P91" s="102">
        <v>48436.162859999997</v>
      </c>
      <c r="Q91" s="102">
        <v>48763.46572</v>
      </c>
      <c r="R91" s="102">
        <v>51320.442459999998</v>
      </c>
      <c r="S91" s="102">
        <v>18158.734234248499</v>
      </c>
    </row>
    <row r="92" spans="1:19">
      <c r="A92" s="147" t="s">
        <v>362</v>
      </c>
      <c r="B92" s="146" t="s">
        <v>363</v>
      </c>
      <c r="C92" s="105">
        <v>49413.472399999999</v>
      </c>
      <c r="D92" s="105">
        <v>0</v>
      </c>
      <c r="E92" s="105">
        <v>0</v>
      </c>
      <c r="F92" s="102">
        <v>0</v>
      </c>
      <c r="G92" s="102">
        <v>0</v>
      </c>
      <c r="H92" s="102">
        <v>0</v>
      </c>
      <c r="I92" s="102">
        <v>0</v>
      </c>
      <c r="J92" s="105">
        <v>0</v>
      </c>
      <c r="K92" s="102">
        <v>0</v>
      </c>
      <c r="L92" s="102">
        <v>0</v>
      </c>
      <c r="M92" s="102">
        <v>0</v>
      </c>
      <c r="N92" s="102">
        <v>0</v>
      </c>
      <c r="O92" s="105">
        <v>0</v>
      </c>
      <c r="P92" s="102">
        <v>0</v>
      </c>
      <c r="Q92" s="102">
        <v>0</v>
      </c>
      <c r="R92" s="102">
        <v>0</v>
      </c>
      <c r="S92" s="102">
        <v>0</v>
      </c>
    </row>
    <row r="93" spans="1:19">
      <c r="A93" s="147" t="s">
        <v>364</v>
      </c>
      <c r="B93" s="146" t="s">
        <v>365</v>
      </c>
      <c r="C93" s="105">
        <v>7349.5313515500002</v>
      </c>
      <c r="D93" s="105">
        <v>10581.775449999999</v>
      </c>
      <c r="E93" s="105">
        <v>71895.142559999993</v>
      </c>
      <c r="F93" s="102">
        <v>20678.957910000001</v>
      </c>
      <c r="G93" s="102">
        <v>22306.469560000001</v>
      </c>
      <c r="H93" s="102">
        <v>23263.61867</v>
      </c>
      <c r="I93" s="102">
        <v>29558.28946</v>
      </c>
      <c r="J93" s="105">
        <v>95807.335600000006</v>
      </c>
      <c r="K93" s="102">
        <v>42438.676189999998</v>
      </c>
      <c r="L93" s="102">
        <v>46848.09362</v>
      </c>
      <c r="M93" s="102">
        <v>51496.548110000003</v>
      </c>
      <c r="N93" s="102">
        <v>57427.966529999998</v>
      </c>
      <c r="O93" s="105">
        <v>198211.28445000001</v>
      </c>
      <c r="P93" s="102">
        <v>74900</v>
      </c>
      <c r="Q93" s="102">
        <v>85355</v>
      </c>
      <c r="R93" s="102">
        <v>48854</v>
      </c>
      <c r="S93" s="102">
        <v>30137</v>
      </c>
    </row>
    <row r="94" spans="1:19">
      <c r="A94" s="122" t="s">
        <v>366</v>
      </c>
      <c r="B94" s="145" t="s">
        <v>367</v>
      </c>
      <c r="C94" s="104">
        <v>-886081.01665118895</v>
      </c>
      <c r="D94" s="104">
        <v>-945212.92747647013</v>
      </c>
      <c r="E94" s="104">
        <v>-952433.81107281777</v>
      </c>
      <c r="F94" s="102">
        <v>-231496.00174999991</v>
      </c>
      <c r="G94" s="102">
        <v>-227680.44310000003</v>
      </c>
      <c r="H94" s="102">
        <v>-228802.79479000001</v>
      </c>
      <c r="I94" s="102">
        <v>-283662.48789820191</v>
      </c>
      <c r="J94" s="104">
        <v>-971641.72753820207</v>
      </c>
      <c r="K94" s="102">
        <v>-224681.43872144</v>
      </c>
      <c r="L94" s="102">
        <v>-237226.56085049181</v>
      </c>
      <c r="M94" s="102">
        <v>-250479.16623</v>
      </c>
      <c r="N94" s="102">
        <v>-272346.66463950824</v>
      </c>
      <c r="O94" s="104">
        <v>-984735.30740143999</v>
      </c>
      <c r="P94" s="102">
        <v>-231562.00070999999</v>
      </c>
      <c r="Q94" s="102">
        <v>-249913.41306000005</v>
      </c>
      <c r="R94" s="102">
        <v>-278796.22886999999</v>
      </c>
      <c r="S94" s="102">
        <v>-311819.47578575159</v>
      </c>
    </row>
    <row r="95" spans="1:19">
      <c r="A95" s="90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</row>
    <row r="96" spans="1:19">
      <c r="A96" s="213" t="s">
        <v>368</v>
      </c>
      <c r="B96" s="211" t="s">
        <v>369</v>
      </c>
      <c r="C96" s="135">
        <v>2014</v>
      </c>
      <c r="D96" s="135">
        <v>2015</v>
      </c>
      <c r="E96" s="135">
        <v>2016</v>
      </c>
      <c r="F96" s="119" t="s">
        <v>28</v>
      </c>
      <c r="G96" s="119" t="s">
        <v>69</v>
      </c>
      <c r="H96" s="119" t="s">
        <v>70</v>
      </c>
      <c r="I96" s="119" t="s">
        <v>71</v>
      </c>
      <c r="J96" s="121">
        <v>2017</v>
      </c>
      <c r="K96" s="119" t="s">
        <v>32</v>
      </c>
      <c r="L96" s="119" t="s">
        <v>72</v>
      </c>
      <c r="M96" s="119" t="s">
        <v>73</v>
      </c>
      <c r="N96" s="119" t="s">
        <v>74</v>
      </c>
      <c r="O96" s="121">
        <v>2018</v>
      </c>
      <c r="P96" s="121" t="s">
        <v>494</v>
      </c>
      <c r="Q96" s="121" t="s">
        <v>502</v>
      </c>
      <c r="R96" s="121" t="s">
        <v>508</v>
      </c>
      <c r="S96" s="6" t="s">
        <v>513</v>
      </c>
    </row>
    <row r="97" spans="1:19">
      <c r="A97" s="213"/>
      <c r="B97" s="211"/>
      <c r="C97" s="136">
        <v>2014</v>
      </c>
      <c r="D97" s="136">
        <v>2015</v>
      </c>
      <c r="E97" s="136">
        <v>2016</v>
      </c>
      <c r="F97" s="137" t="s">
        <v>27</v>
      </c>
      <c r="G97" s="137" t="s">
        <v>29</v>
      </c>
      <c r="H97" s="137" t="s">
        <v>30</v>
      </c>
      <c r="I97" s="137" t="s">
        <v>31</v>
      </c>
      <c r="J97" s="138">
        <v>2017</v>
      </c>
      <c r="K97" s="137" t="s">
        <v>76</v>
      </c>
      <c r="L97" s="137" t="s">
        <v>77</v>
      </c>
      <c r="M97" s="119" t="s">
        <v>78</v>
      </c>
      <c r="N97" s="119" t="s">
        <v>79</v>
      </c>
      <c r="O97" s="138">
        <v>2018</v>
      </c>
      <c r="P97" s="138" t="s">
        <v>495</v>
      </c>
      <c r="Q97" s="138" t="s">
        <v>503</v>
      </c>
      <c r="R97" s="138" t="s">
        <v>509</v>
      </c>
      <c r="S97" s="6" t="s">
        <v>514</v>
      </c>
    </row>
    <row r="98" spans="1:19">
      <c r="A98" s="122" t="s">
        <v>370</v>
      </c>
      <c r="B98" s="148" t="s">
        <v>371</v>
      </c>
      <c r="C98" s="104">
        <v>1404172</v>
      </c>
      <c r="D98" s="104">
        <v>2699844</v>
      </c>
      <c r="E98" s="104">
        <v>2018891</v>
      </c>
      <c r="F98" s="96">
        <v>209026.20494000003</v>
      </c>
      <c r="G98" s="96">
        <v>163315</v>
      </c>
      <c r="H98" s="96">
        <v>336263</v>
      </c>
      <c r="I98" s="96">
        <v>516110</v>
      </c>
      <c r="J98" s="104">
        <v>1224714.2049400001</v>
      </c>
      <c r="K98" s="96">
        <v>314723</v>
      </c>
      <c r="L98" s="96">
        <v>724435</v>
      </c>
      <c r="M98" s="96">
        <v>465364</v>
      </c>
      <c r="N98" s="96">
        <v>582922</v>
      </c>
      <c r="O98" s="104">
        <v>2087444</v>
      </c>
      <c r="P98" s="96">
        <v>606198</v>
      </c>
      <c r="Q98" s="96">
        <v>654769</v>
      </c>
      <c r="R98" s="96">
        <v>719830</v>
      </c>
      <c r="S98" s="96">
        <v>733369</v>
      </c>
    </row>
    <row r="99" spans="1:19">
      <c r="A99" s="147" t="s">
        <v>347</v>
      </c>
      <c r="B99" s="146" t="s">
        <v>372</v>
      </c>
      <c r="C99" s="105">
        <v>0</v>
      </c>
      <c r="D99" s="105">
        <v>0</v>
      </c>
      <c r="E99" s="105">
        <v>51997.397645273697</v>
      </c>
      <c r="F99" s="102">
        <v>177796.4183008</v>
      </c>
      <c r="G99" s="102">
        <v>95916.011875199998</v>
      </c>
      <c r="H99" s="102">
        <v>22910.8990638</v>
      </c>
      <c r="I99" s="102">
        <v>28759.5</v>
      </c>
      <c r="J99" s="105">
        <v>325382.82923979999</v>
      </c>
      <c r="K99" s="102">
        <v>9937.6200000000008</v>
      </c>
      <c r="L99" s="102">
        <v>9870.9600000000009</v>
      </c>
      <c r="M99" s="102">
        <v>13003.32</v>
      </c>
      <c r="N99" s="102">
        <v>8980.6200000000008</v>
      </c>
      <c r="O99" s="105">
        <v>41792.520000000004</v>
      </c>
      <c r="P99" s="102">
        <v>0</v>
      </c>
      <c r="Q99" s="102">
        <v>0</v>
      </c>
      <c r="R99" s="102">
        <v>0</v>
      </c>
      <c r="S99" s="102">
        <v>0</v>
      </c>
    </row>
    <row r="100" spans="1:19">
      <c r="A100" s="147" t="s">
        <v>351</v>
      </c>
      <c r="B100" s="146" t="s">
        <v>373</v>
      </c>
      <c r="C100" s="105">
        <v>0</v>
      </c>
      <c r="D100" s="105">
        <v>0</v>
      </c>
      <c r="E100" s="105">
        <v>143755.65671360001</v>
      </c>
      <c r="F100" s="102">
        <v>88607.008512</v>
      </c>
      <c r="G100" s="102">
        <v>0</v>
      </c>
      <c r="H100" s="102">
        <v>-38126.218105800006</v>
      </c>
      <c r="I100" s="102">
        <v>-32626.252391139002</v>
      </c>
      <c r="J100" s="105">
        <v>17854.538015060993</v>
      </c>
      <c r="K100" s="102">
        <v>0</v>
      </c>
      <c r="L100" s="102">
        <v>0</v>
      </c>
      <c r="M100" s="102">
        <v>6232.703188800001</v>
      </c>
      <c r="N100" s="102">
        <v>0</v>
      </c>
      <c r="O100" s="105">
        <v>6232.703188800001</v>
      </c>
      <c r="P100" s="102">
        <v>0</v>
      </c>
      <c r="Q100" s="102">
        <v>0</v>
      </c>
      <c r="R100" s="102">
        <v>0</v>
      </c>
      <c r="S100" s="102">
        <v>0</v>
      </c>
    </row>
    <row r="101" spans="1:19">
      <c r="A101" s="147" t="s">
        <v>194</v>
      </c>
      <c r="B101" s="146" t="s">
        <v>374</v>
      </c>
      <c r="C101" s="105">
        <v>0</v>
      </c>
      <c r="D101" s="105">
        <v>1097369.7156048003</v>
      </c>
      <c r="E101" s="105">
        <v>0</v>
      </c>
      <c r="F101" s="102">
        <v>43235.264351400008</v>
      </c>
      <c r="G101" s="102">
        <v>0</v>
      </c>
      <c r="H101" s="102">
        <v>0</v>
      </c>
      <c r="I101" s="102">
        <v>0</v>
      </c>
      <c r="J101" s="105">
        <v>43235.264351400008</v>
      </c>
      <c r="K101" s="102">
        <v>0</v>
      </c>
      <c r="L101" s="102">
        <v>0</v>
      </c>
      <c r="M101" s="102">
        <v>5756.5325795999997</v>
      </c>
      <c r="N101" s="102">
        <v>0</v>
      </c>
      <c r="O101" s="105">
        <v>5756.5325795999997</v>
      </c>
      <c r="P101" s="102">
        <v>0</v>
      </c>
      <c r="Q101" s="102">
        <v>0</v>
      </c>
      <c r="R101" s="102">
        <v>0</v>
      </c>
      <c r="S101" s="102">
        <v>0</v>
      </c>
    </row>
    <row r="102" spans="1:19">
      <c r="A102" s="147" t="s">
        <v>375</v>
      </c>
      <c r="B102" s="146" t="s">
        <v>376</v>
      </c>
      <c r="C102" s="105">
        <v>-81781.153019999998</v>
      </c>
      <c r="D102" s="105">
        <v>-1826094.1530693858</v>
      </c>
      <c r="E102" s="105">
        <v>116783.59364369894</v>
      </c>
      <c r="F102" s="102">
        <v>0</v>
      </c>
      <c r="G102" s="102">
        <v>0</v>
      </c>
      <c r="H102" s="102">
        <v>0</v>
      </c>
      <c r="I102" s="102">
        <v>0</v>
      </c>
      <c r="J102" s="105">
        <v>0</v>
      </c>
      <c r="K102" s="102">
        <v>0</v>
      </c>
      <c r="L102" s="102">
        <v>0</v>
      </c>
      <c r="M102" s="102">
        <v>0</v>
      </c>
      <c r="N102" s="102">
        <v>0</v>
      </c>
      <c r="O102" s="105">
        <v>0</v>
      </c>
      <c r="P102" s="102">
        <v>0</v>
      </c>
      <c r="Q102" s="102">
        <v>0</v>
      </c>
      <c r="R102" s="102">
        <v>0</v>
      </c>
      <c r="S102" s="102">
        <v>0</v>
      </c>
    </row>
    <row r="103" spans="1:19">
      <c r="A103" s="147" t="s">
        <v>377</v>
      </c>
      <c r="B103" s="146" t="s">
        <v>378</v>
      </c>
      <c r="C103" s="105">
        <v>0</v>
      </c>
      <c r="D103" s="105">
        <v>0</v>
      </c>
      <c r="E103" s="105">
        <v>0</v>
      </c>
      <c r="F103" s="102">
        <v>0</v>
      </c>
      <c r="G103" s="102">
        <v>128642.49519</v>
      </c>
      <c r="H103" s="102">
        <v>124226.3166408</v>
      </c>
      <c r="I103" s="102">
        <v>123554.133252</v>
      </c>
      <c r="J103" s="105">
        <v>376422.9450828</v>
      </c>
      <c r="K103" s="102">
        <v>123554.133252</v>
      </c>
      <c r="L103" s="102">
        <v>123543.945987</v>
      </c>
      <c r="M103" s="102">
        <v>123093.26286839999</v>
      </c>
      <c r="N103" s="102">
        <v>123068.6367438</v>
      </c>
      <c r="O103" s="105">
        <v>493259.68809479999</v>
      </c>
      <c r="P103" s="102">
        <v>130306.9173384</v>
      </c>
      <c r="Q103" s="102">
        <v>130584.8056854</v>
      </c>
      <c r="R103" s="102">
        <v>131176.9717434</v>
      </c>
      <c r="S103" s="102">
        <v>131176.9717434</v>
      </c>
    </row>
    <row r="104" spans="1:19">
      <c r="A104" s="147" t="s">
        <v>379</v>
      </c>
      <c r="B104" s="146" t="s">
        <v>380</v>
      </c>
      <c r="C104" s="105">
        <v>34269.840000000004</v>
      </c>
      <c r="D104" s="105">
        <v>34269.840000000004</v>
      </c>
      <c r="E104" s="105">
        <v>34269.840000000004</v>
      </c>
      <c r="F104" s="102">
        <v>8567.4600000000009</v>
      </c>
      <c r="G104" s="102">
        <v>0</v>
      </c>
      <c r="H104" s="102">
        <v>0</v>
      </c>
      <c r="I104" s="102">
        <v>0</v>
      </c>
      <c r="J104" s="105">
        <v>8567.4600000000009</v>
      </c>
      <c r="K104" s="102">
        <v>0</v>
      </c>
      <c r="L104" s="102">
        <v>0</v>
      </c>
      <c r="M104" s="102">
        <v>0</v>
      </c>
      <c r="N104" s="102">
        <v>0</v>
      </c>
      <c r="O104" s="105">
        <v>0</v>
      </c>
      <c r="P104" s="102">
        <v>0</v>
      </c>
      <c r="Q104" s="102">
        <v>0</v>
      </c>
      <c r="R104" s="102">
        <v>0</v>
      </c>
      <c r="S104" s="102">
        <v>0</v>
      </c>
    </row>
    <row r="105" spans="1:19">
      <c r="A105" s="147" t="s">
        <v>349</v>
      </c>
      <c r="B105" s="146" t="s">
        <v>350</v>
      </c>
      <c r="C105" s="105">
        <v>0</v>
      </c>
      <c r="D105" s="105">
        <v>21261</v>
      </c>
      <c r="E105" s="105">
        <v>17490</v>
      </c>
      <c r="F105" s="102">
        <v>0</v>
      </c>
      <c r="G105" s="102">
        <v>0</v>
      </c>
      <c r="H105" s="102">
        <v>0</v>
      </c>
      <c r="I105" s="102">
        <v>0</v>
      </c>
      <c r="J105" s="105">
        <v>0</v>
      </c>
      <c r="K105" s="102">
        <v>0</v>
      </c>
      <c r="L105" s="102">
        <v>0</v>
      </c>
      <c r="M105" s="102">
        <v>0</v>
      </c>
      <c r="N105" s="102">
        <v>0</v>
      </c>
      <c r="O105" s="105">
        <v>0</v>
      </c>
      <c r="P105" s="102">
        <v>0</v>
      </c>
      <c r="Q105" s="102">
        <v>0</v>
      </c>
      <c r="R105" s="102">
        <v>0</v>
      </c>
      <c r="S105" s="102">
        <v>0</v>
      </c>
    </row>
    <row r="106" spans="1:19">
      <c r="A106" s="147" t="s">
        <v>381</v>
      </c>
      <c r="B106" s="146" t="s">
        <v>382</v>
      </c>
      <c r="C106" s="105">
        <v>63100</v>
      </c>
      <c r="D106" s="105">
        <v>0</v>
      </c>
      <c r="E106" s="105">
        <v>0</v>
      </c>
      <c r="F106" s="102">
        <v>0</v>
      </c>
      <c r="G106" s="102">
        <v>87808.75089119999</v>
      </c>
      <c r="H106" s="102">
        <v>0</v>
      </c>
      <c r="I106" s="102">
        <v>0</v>
      </c>
      <c r="J106" s="105">
        <v>87808.75089119999</v>
      </c>
      <c r="K106" s="102">
        <v>0</v>
      </c>
      <c r="L106" s="102">
        <v>0</v>
      </c>
      <c r="M106" s="102">
        <v>0</v>
      </c>
      <c r="N106" s="102">
        <v>0</v>
      </c>
      <c r="O106" s="105">
        <v>0</v>
      </c>
      <c r="P106" s="102">
        <v>0</v>
      </c>
      <c r="Q106" s="102">
        <v>0</v>
      </c>
      <c r="R106" s="102">
        <v>0</v>
      </c>
      <c r="S106" s="102">
        <v>0</v>
      </c>
    </row>
    <row r="107" spans="1:19">
      <c r="A107" s="122" t="s">
        <v>383</v>
      </c>
      <c r="B107" s="145" t="s">
        <v>384</v>
      </c>
      <c r="C107" s="104">
        <v>1419760.68698</v>
      </c>
      <c r="D107" s="104">
        <v>2026650.4025354146</v>
      </c>
      <c r="E107" s="104">
        <v>2383187.4880025722</v>
      </c>
      <c r="F107" s="96">
        <v>527232.35610420001</v>
      </c>
      <c r="G107" s="96">
        <v>475682.25795639999</v>
      </c>
      <c r="H107" s="96">
        <v>445273.99759879999</v>
      </c>
      <c r="I107" s="96">
        <v>635797.38086086104</v>
      </c>
      <c r="J107" s="104">
        <v>2083985.9925202613</v>
      </c>
      <c r="K107" s="96">
        <v>448214.75325199997</v>
      </c>
      <c r="L107" s="96">
        <v>857849.90598699998</v>
      </c>
      <c r="M107" s="96">
        <v>613449.81863680005</v>
      </c>
      <c r="N107" s="96">
        <v>714971.25674380001</v>
      </c>
      <c r="O107" s="104">
        <v>2634485.4438631996</v>
      </c>
      <c r="P107" s="96">
        <v>736504.91733840003</v>
      </c>
      <c r="Q107" s="96">
        <v>785353.80568540003</v>
      </c>
      <c r="R107" s="96">
        <v>851006.97174339998</v>
      </c>
      <c r="S107" s="96">
        <v>864545.97174339998</v>
      </c>
    </row>
    <row r="108" spans="1:19">
      <c r="A108" s="147" t="s">
        <v>385</v>
      </c>
      <c r="B108" s="146" t="s">
        <v>386</v>
      </c>
      <c r="C108" s="105">
        <v>554576.08385594597</v>
      </c>
      <c r="D108" s="105">
        <v>550103.69608291402</v>
      </c>
      <c r="E108" s="105">
        <v>541158.92053685058</v>
      </c>
      <c r="F108" s="102">
        <v>133053.53624769699</v>
      </c>
      <c r="G108" s="102">
        <v>133053.53624769699</v>
      </c>
      <c r="H108" s="102">
        <v>133053.53624769699</v>
      </c>
      <c r="I108" s="102">
        <v>133053.53624769699</v>
      </c>
      <c r="J108" s="105">
        <v>532214.14499078796</v>
      </c>
      <c r="K108" s="102">
        <v>0</v>
      </c>
      <c r="L108" s="102">
        <v>0</v>
      </c>
      <c r="M108" s="102">
        <v>0</v>
      </c>
      <c r="N108" s="102">
        <v>0</v>
      </c>
      <c r="O108" s="105">
        <v>0</v>
      </c>
      <c r="P108" s="102">
        <v>0</v>
      </c>
      <c r="Q108" s="102">
        <v>0</v>
      </c>
      <c r="R108" s="102">
        <v>0</v>
      </c>
      <c r="S108" s="102">
        <v>0</v>
      </c>
    </row>
    <row r="109" spans="1:19">
      <c r="A109" s="147" t="s">
        <v>387</v>
      </c>
      <c r="B109" s="146" t="s">
        <v>388</v>
      </c>
      <c r="C109" s="105">
        <v>68282</v>
      </c>
      <c r="D109" s="105">
        <v>55207</v>
      </c>
      <c r="E109" s="105">
        <v>0</v>
      </c>
      <c r="F109" s="102">
        <v>0</v>
      </c>
      <c r="G109" s="102">
        <v>0</v>
      </c>
      <c r="H109" s="102">
        <v>0</v>
      </c>
      <c r="I109" s="102">
        <v>0</v>
      </c>
      <c r="J109" s="105">
        <v>0</v>
      </c>
      <c r="K109" s="102">
        <v>0</v>
      </c>
      <c r="L109" s="102">
        <v>0</v>
      </c>
      <c r="M109" s="102">
        <v>0</v>
      </c>
      <c r="N109" s="102">
        <v>0</v>
      </c>
      <c r="O109" s="105">
        <v>0</v>
      </c>
      <c r="P109" s="102">
        <v>0</v>
      </c>
      <c r="Q109" s="102">
        <v>0</v>
      </c>
      <c r="R109" s="102">
        <v>0</v>
      </c>
      <c r="S109" s="102">
        <v>0</v>
      </c>
    </row>
    <row r="110" spans="1:19">
      <c r="A110" s="147" t="s">
        <v>389</v>
      </c>
      <c r="B110" s="146" t="s">
        <v>390</v>
      </c>
      <c r="C110" s="105">
        <v>0</v>
      </c>
      <c r="D110" s="105">
        <v>0</v>
      </c>
      <c r="E110" s="105">
        <v>0</v>
      </c>
      <c r="F110" s="102">
        <v>0</v>
      </c>
      <c r="G110" s="102">
        <v>0</v>
      </c>
      <c r="H110" s="102">
        <v>119628.9865768</v>
      </c>
      <c r="I110" s="102">
        <v>119628.9865768</v>
      </c>
      <c r="J110" s="105">
        <v>239257.9731536</v>
      </c>
      <c r="K110" s="102">
        <v>119628.9865768</v>
      </c>
      <c r="L110" s="102">
        <v>119628.9865768</v>
      </c>
      <c r="M110" s="102">
        <v>119628.9865768</v>
      </c>
      <c r="N110" s="102">
        <v>119628.9865768</v>
      </c>
      <c r="O110" s="105">
        <v>478515.94631300657</v>
      </c>
      <c r="P110" s="102">
        <v>119628.9865768</v>
      </c>
      <c r="Q110" s="102">
        <v>119628.98657825201</v>
      </c>
      <c r="R110" s="102">
        <v>119628.98657825201</v>
      </c>
      <c r="S110" s="102">
        <v>119628.98657825201</v>
      </c>
    </row>
    <row r="111" spans="1:19">
      <c r="A111" s="122" t="s">
        <v>391</v>
      </c>
      <c r="B111" s="145" t="s">
        <v>392</v>
      </c>
      <c r="C111" s="104">
        <v>2042618.7708359458</v>
      </c>
      <c r="D111" s="104">
        <v>2631961.0986183286</v>
      </c>
      <c r="E111" s="104">
        <v>2924346.4085394228</v>
      </c>
      <c r="F111" s="96">
        <v>660285.89235189697</v>
      </c>
      <c r="G111" s="96">
        <v>608735.79420409701</v>
      </c>
      <c r="H111" s="96">
        <v>697956.52042329696</v>
      </c>
      <c r="I111" s="96">
        <v>888479.903685358</v>
      </c>
      <c r="J111" s="104">
        <v>2855458.1106646499</v>
      </c>
      <c r="K111" s="96">
        <v>567843.73982879997</v>
      </c>
      <c r="L111" s="96">
        <v>977478.89256379998</v>
      </c>
      <c r="M111" s="96">
        <v>733078.80521360005</v>
      </c>
      <c r="N111" s="96">
        <v>834600.24332060001</v>
      </c>
      <c r="O111" s="104">
        <v>3113001.3901762059</v>
      </c>
      <c r="P111" s="96">
        <v>856133.90391520003</v>
      </c>
      <c r="Q111" s="96">
        <v>904982.79226365208</v>
      </c>
      <c r="R111" s="96">
        <v>970635.95832165203</v>
      </c>
      <c r="S111" s="96">
        <v>984174.95832165203</v>
      </c>
    </row>
    <row r="112" spans="1:19"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112"/>
    </row>
    <row r="113" spans="1:19">
      <c r="M113" s="91"/>
      <c r="N113" s="91"/>
      <c r="P113" s="91"/>
      <c r="Q113" s="91"/>
      <c r="R113" s="91"/>
      <c r="S113" s="108"/>
    </row>
    <row r="114" spans="1:19">
      <c r="A114" s="210" t="s">
        <v>393</v>
      </c>
      <c r="B114" s="211" t="s">
        <v>369</v>
      </c>
      <c r="C114" s="135">
        <v>2014</v>
      </c>
      <c r="D114" s="135">
        <v>2015</v>
      </c>
      <c r="E114" s="135">
        <v>2016</v>
      </c>
      <c r="F114" s="119" t="s">
        <v>28</v>
      </c>
      <c r="G114" s="119" t="s">
        <v>69</v>
      </c>
      <c r="H114" s="119" t="s">
        <v>70</v>
      </c>
      <c r="I114" s="119" t="s">
        <v>71</v>
      </c>
      <c r="J114" s="121">
        <v>2017</v>
      </c>
      <c r="K114" s="119" t="s">
        <v>32</v>
      </c>
      <c r="L114" s="119" t="s">
        <v>72</v>
      </c>
      <c r="M114" s="119" t="s">
        <v>73</v>
      </c>
      <c r="N114" s="119" t="s">
        <v>74</v>
      </c>
      <c r="O114" s="121">
        <v>2018</v>
      </c>
      <c r="P114" s="121" t="s">
        <v>494</v>
      </c>
      <c r="Q114" s="121" t="s">
        <v>502</v>
      </c>
      <c r="R114" s="121" t="s">
        <v>508</v>
      </c>
      <c r="S114" s="6" t="s">
        <v>513</v>
      </c>
    </row>
    <row r="115" spans="1:19">
      <c r="A115" s="210"/>
      <c r="B115" s="212"/>
      <c r="C115" s="136">
        <v>2014</v>
      </c>
      <c r="D115" s="136">
        <v>2015</v>
      </c>
      <c r="E115" s="136">
        <v>2016</v>
      </c>
      <c r="F115" s="137" t="s">
        <v>27</v>
      </c>
      <c r="G115" s="137" t="s">
        <v>29</v>
      </c>
      <c r="H115" s="137" t="s">
        <v>30</v>
      </c>
      <c r="I115" s="137" t="s">
        <v>31</v>
      </c>
      <c r="J115" s="138">
        <v>2017</v>
      </c>
      <c r="K115" s="137" t="s">
        <v>76</v>
      </c>
      <c r="L115" s="137" t="s">
        <v>77</v>
      </c>
      <c r="M115" s="137" t="s">
        <v>78</v>
      </c>
      <c r="N115" s="119" t="s">
        <v>79</v>
      </c>
      <c r="O115" s="138">
        <v>2018</v>
      </c>
      <c r="P115" s="138" t="s">
        <v>495</v>
      </c>
      <c r="Q115" s="138" t="s">
        <v>503</v>
      </c>
      <c r="R115" s="138" t="s">
        <v>509</v>
      </c>
      <c r="S115" s="6" t="s">
        <v>514</v>
      </c>
    </row>
    <row r="116" spans="1:19">
      <c r="A116" s="149" t="s">
        <v>317</v>
      </c>
      <c r="B116" s="146" t="s">
        <v>394</v>
      </c>
      <c r="F116" s="102">
        <f t="shared" ref="F116:I116" si="6">F58</f>
        <v>198826</v>
      </c>
      <c r="G116" s="102">
        <f t="shared" si="6"/>
        <v>-58373</v>
      </c>
      <c r="H116" s="102">
        <f t="shared" si="6"/>
        <v>18994</v>
      </c>
      <c r="I116" s="102">
        <f t="shared" si="6"/>
        <v>-25244</v>
      </c>
      <c r="J116" s="105">
        <f>J58</f>
        <v>134203</v>
      </c>
      <c r="K116" s="102">
        <v>-22499</v>
      </c>
      <c r="L116" s="102">
        <v>-57160</v>
      </c>
      <c r="M116" s="102">
        <v>-12125</v>
      </c>
      <c r="N116" s="102">
        <v>38102</v>
      </c>
      <c r="O116" s="105">
        <v>-53682</v>
      </c>
      <c r="P116" s="102">
        <v>20781</v>
      </c>
      <c r="Q116" s="102">
        <v>55597</v>
      </c>
      <c r="R116" s="102">
        <v>-5477</v>
      </c>
      <c r="S116" s="102">
        <v>36004</v>
      </c>
    </row>
    <row r="117" spans="1:19">
      <c r="A117" s="149" t="s">
        <v>395</v>
      </c>
      <c r="B117" s="146" t="s">
        <v>396</v>
      </c>
      <c r="F117" s="102">
        <v>-14228.951234467801</v>
      </c>
      <c r="G117" s="102">
        <v>21931.724173964602</v>
      </c>
      <c r="H117" s="102">
        <v>-21994.475888339301</v>
      </c>
      <c r="I117" s="102">
        <v>21963.100030185</v>
      </c>
      <c r="J117" s="105">
        <f>F117+G117+H117+I117</f>
        <v>7671.3970813425003</v>
      </c>
      <c r="K117" s="102">
        <v>2478.6927178014098</v>
      </c>
      <c r="L117" s="102">
        <v>83459.780118377705</v>
      </c>
      <c r="M117" s="102">
        <v>23233.822247240099</v>
      </c>
      <c r="N117" s="102">
        <v>-20253.115814419201</v>
      </c>
      <c r="O117" s="105">
        <v>88919.179269</v>
      </c>
      <c r="P117" s="102">
        <v>3435.6563620159832</v>
      </c>
      <c r="Q117" s="102">
        <v>-10118.7139425429</v>
      </c>
      <c r="R117" s="102">
        <v>52115.298786616499</v>
      </c>
      <c r="S117" s="102">
        <v>-20974.7605297501</v>
      </c>
    </row>
    <row r="118" spans="1:19">
      <c r="A118" s="150" t="s">
        <v>397</v>
      </c>
      <c r="B118" s="151" t="s">
        <v>398</v>
      </c>
      <c r="F118" s="96">
        <f t="shared" ref="F118:I118" si="7">F116+F117</f>
        <v>184597.04876553221</v>
      </c>
      <c r="G118" s="96">
        <f t="shared" si="7"/>
        <v>-36441.275826035402</v>
      </c>
      <c r="H118" s="96">
        <f t="shared" si="7"/>
        <v>-3000.4758883393006</v>
      </c>
      <c r="I118" s="96">
        <f t="shared" si="7"/>
        <v>-3280.8999698150001</v>
      </c>
      <c r="J118" s="104">
        <f>J116+J117</f>
        <v>141874.3970813425</v>
      </c>
      <c r="K118" s="96">
        <v>-20020.307282198592</v>
      </c>
      <c r="L118" s="96">
        <v>26299.780118377705</v>
      </c>
      <c r="M118" s="96">
        <v>11108.822247240099</v>
      </c>
      <c r="N118" s="96">
        <v>17848.884185580799</v>
      </c>
      <c r="O118" s="104">
        <v>35237.179269</v>
      </c>
      <c r="P118" s="96">
        <v>24216.656362015983</v>
      </c>
      <c r="Q118" s="96">
        <f>SUM(Q116:Q117)</f>
        <v>45478.286057457102</v>
      </c>
      <c r="R118" s="96">
        <v>46638.298786616499</v>
      </c>
      <c r="S118" s="96">
        <v>15029.2394702499</v>
      </c>
    </row>
    <row r="119" spans="1:19">
      <c r="A119" s="150"/>
      <c r="B119" s="146"/>
      <c r="F119" s="96"/>
      <c r="G119" s="96"/>
      <c r="H119" s="96"/>
      <c r="I119" s="96"/>
      <c r="J119" s="104"/>
      <c r="K119" s="96"/>
      <c r="L119" s="96"/>
      <c r="M119" s="96"/>
      <c r="N119" s="96"/>
      <c r="O119" s="104"/>
      <c r="P119" s="96"/>
      <c r="Q119" s="96"/>
      <c r="R119" s="96"/>
      <c r="S119" s="96"/>
    </row>
    <row r="120" spans="1:19">
      <c r="A120" s="149" t="s">
        <v>325</v>
      </c>
      <c r="B120" s="146" t="s">
        <v>399</v>
      </c>
      <c r="F120" s="102">
        <f t="shared" ref="F120:I120" si="8">F63</f>
        <v>319883.20494000003</v>
      </c>
      <c r="G120" s="102">
        <f t="shared" si="8"/>
        <v>241267</v>
      </c>
      <c r="H120" s="102">
        <f t="shared" si="8"/>
        <v>486864</v>
      </c>
      <c r="I120" s="102">
        <f t="shared" si="8"/>
        <v>419069</v>
      </c>
      <c r="J120" s="105">
        <f>J63</f>
        <v>1467083.2049400001</v>
      </c>
      <c r="K120" s="102">
        <v>487607</v>
      </c>
      <c r="L120" s="102">
        <v>662075</v>
      </c>
      <c r="M120" s="102">
        <v>493417</v>
      </c>
      <c r="N120" s="102">
        <v>695310</v>
      </c>
      <c r="O120" s="105">
        <v>2338409</v>
      </c>
      <c r="P120" s="102">
        <v>735526</v>
      </c>
      <c r="Q120" s="102">
        <v>797619</v>
      </c>
      <c r="R120" s="102">
        <v>847343</v>
      </c>
      <c r="S120" s="102">
        <v>958558</v>
      </c>
    </row>
    <row r="121" spans="1:19">
      <c r="A121" s="149" t="s">
        <v>395</v>
      </c>
      <c r="B121" s="146" t="s">
        <v>396</v>
      </c>
      <c r="F121" s="102">
        <f t="shared" ref="F121:I121" si="9">F117</f>
        <v>-14228.951234467801</v>
      </c>
      <c r="G121" s="102">
        <f t="shared" si="9"/>
        <v>21931.724173964602</v>
      </c>
      <c r="H121" s="102">
        <f t="shared" si="9"/>
        <v>-21994.475888339301</v>
      </c>
      <c r="I121" s="102">
        <f t="shared" si="9"/>
        <v>21963.100030185</v>
      </c>
      <c r="J121" s="105">
        <f>J117</f>
        <v>7671.3970813425003</v>
      </c>
      <c r="K121" s="102">
        <v>2478.6927178014098</v>
      </c>
      <c r="L121" s="102">
        <v>83459.780118377705</v>
      </c>
      <c r="M121" s="102">
        <v>23233.822247240099</v>
      </c>
      <c r="N121" s="102">
        <v>-20253.115814419201</v>
      </c>
      <c r="O121" s="105">
        <v>88919.179269</v>
      </c>
      <c r="P121" s="102">
        <v>3435.6563620159832</v>
      </c>
      <c r="Q121" s="102">
        <v>-10118.7139425429</v>
      </c>
      <c r="R121" s="102">
        <v>52115.298786616499</v>
      </c>
      <c r="S121" s="102">
        <v>-20974.7605297501</v>
      </c>
    </row>
    <row r="122" spans="1:19">
      <c r="A122" s="150" t="s">
        <v>400</v>
      </c>
      <c r="B122" s="151" t="s">
        <v>401</v>
      </c>
      <c r="F122" s="96">
        <f t="shared" ref="F122:I122" si="10">F120+F121</f>
        <v>305654.25370553223</v>
      </c>
      <c r="G122" s="96">
        <f t="shared" si="10"/>
        <v>263198.72417396458</v>
      </c>
      <c r="H122" s="96">
        <f t="shared" si="10"/>
        <v>464869.52411166072</v>
      </c>
      <c r="I122" s="96">
        <f t="shared" si="10"/>
        <v>441032.10003018501</v>
      </c>
      <c r="J122" s="104">
        <f>J120+J121</f>
        <v>1474754.6020213426</v>
      </c>
      <c r="K122" s="96">
        <v>490085.69271780143</v>
      </c>
      <c r="L122" s="96">
        <v>745534.78011837765</v>
      </c>
      <c r="M122" s="96">
        <v>516650.82224724011</v>
      </c>
      <c r="N122" s="96">
        <v>675056.88418558077</v>
      </c>
      <c r="O122" s="104">
        <v>2427328.179269</v>
      </c>
      <c r="P122" s="96">
        <v>738961.65636201599</v>
      </c>
      <c r="Q122" s="96">
        <f>SUM(Q120:Q121)</f>
        <v>787500.2860574571</v>
      </c>
      <c r="R122" s="96">
        <v>899458.29878661653</v>
      </c>
      <c r="S122" s="96">
        <v>937583.23947024986</v>
      </c>
    </row>
    <row r="123" spans="1:19">
      <c r="A123" s="150"/>
      <c r="B123" s="146"/>
      <c r="F123" s="96"/>
      <c r="G123" s="96"/>
      <c r="H123" s="96"/>
      <c r="I123" s="96"/>
      <c r="J123" s="104"/>
      <c r="K123" s="96"/>
      <c r="L123" s="96"/>
      <c r="M123" s="96"/>
      <c r="N123" s="96"/>
      <c r="O123" s="104"/>
      <c r="P123" s="96"/>
      <c r="Q123" s="96"/>
      <c r="R123" s="96"/>
      <c r="S123" s="96"/>
    </row>
    <row r="124" spans="1:19">
      <c r="A124" s="149" t="s">
        <v>138</v>
      </c>
      <c r="B124" s="146" t="s">
        <v>402</v>
      </c>
      <c r="F124" s="102">
        <f t="shared" ref="F124:I124" si="11">F64</f>
        <v>-110738</v>
      </c>
      <c r="G124" s="102">
        <f t="shared" si="11"/>
        <v>-77787</v>
      </c>
      <c r="H124" s="102">
        <f t="shared" si="11"/>
        <v>-150517</v>
      </c>
      <c r="I124" s="102">
        <f t="shared" si="11"/>
        <v>97078</v>
      </c>
      <c r="J124" s="105">
        <f>J64</f>
        <v>-241964</v>
      </c>
      <c r="K124" s="102">
        <v>-172871</v>
      </c>
      <c r="L124" s="102">
        <v>63132</v>
      </c>
      <c r="M124" s="102">
        <v>-28011</v>
      </c>
      <c r="N124" s="102">
        <v>-112308</v>
      </c>
      <c r="O124" s="105">
        <v>-250058</v>
      </c>
      <c r="P124" s="102">
        <v>-129409</v>
      </c>
      <c r="Q124" s="102">
        <v>-143069</v>
      </c>
      <c r="R124" s="102">
        <v>-127737</v>
      </c>
      <c r="S124" s="102">
        <v>-225627</v>
      </c>
    </row>
    <row r="125" spans="1:19">
      <c r="A125" s="149" t="s">
        <v>403</v>
      </c>
      <c r="B125" s="146" t="s">
        <v>404</v>
      </c>
      <c r="F125" s="102">
        <f t="shared" ref="F125:I125" si="12">-F117</f>
        <v>14228.951234467801</v>
      </c>
      <c r="G125" s="102">
        <f t="shared" si="12"/>
        <v>-21931.724173964602</v>
      </c>
      <c r="H125" s="102">
        <f t="shared" si="12"/>
        <v>21994.475888339301</v>
      </c>
      <c r="I125" s="102">
        <f t="shared" si="12"/>
        <v>-21963.100030185</v>
      </c>
      <c r="J125" s="105">
        <f>-J117</f>
        <v>-7671.3970813425003</v>
      </c>
      <c r="K125" s="102">
        <v>-2478.6927178014098</v>
      </c>
      <c r="L125" s="102">
        <v>-83459.780118377705</v>
      </c>
      <c r="M125" s="102">
        <v>-23233.822247240099</v>
      </c>
      <c r="N125" s="102">
        <v>20253.115814419201</v>
      </c>
      <c r="O125" s="105">
        <v>-88919.179269</v>
      </c>
      <c r="P125" s="102">
        <v>-3435.6563620159832</v>
      </c>
      <c r="Q125" s="102">
        <v>10118.7139425429</v>
      </c>
      <c r="R125" s="102">
        <v>-52115.298786616499</v>
      </c>
      <c r="S125" s="102">
        <v>20974.7605297501</v>
      </c>
    </row>
    <row r="126" spans="1:19">
      <c r="A126" s="150" t="s">
        <v>405</v>
      </c>
      <c r="B126" s="151" t="s">
        <v>406</v>
      </c>
      <c r="F126" s="96">
        <f t="shared" ref="F126:I126" si="13">F124+F125</f>
        <v>-96509.048765532207</v>
      </c>
      <c r="G126" s="96">
        <f t="shared" si="13"/>
        <v>-99718.724173964598</v>
      </c>
      <c r="H126" s="96">
        <f t="shared" si="13"/>
        <v>-128522.52411166069</v>
      </c>
      <c r="I126" s="96">
        <f t="shared" si="13"/>
        <v>75114.899969815</v>
      </c>
      <c r="J126" s="104">
        <f>J124+J125</f>
        <v>-249635.3970813425</v>
      </c>
      <c r="K126" s="96">
        <v>-175349.6927178014</v>
      </c>
      <c r="L126" s="96">
        <v>-20327.780118377705</v>
      </c>
      <c r="M126" s="96">
        <v>-51244.822247240096</v>
      </c>
      <c r="N126" s="96">
        <v>-92054.884185580799</v>
      </c>
      <c r="O126" s="104">
        <v>-338977.17926900001</v>
      </c>
      <c r="P126" s="96">
        <v>-132844.65636201599</v>
      </c>
      <c r="Q126" s="96">
        <f>SUM(Q124:Q125)</f>
        <v>-132950.2860574571</v>
      </c>
      <c r="R126" s="96">
        <v>-179852.29878661651</v>
      </c>
      <c r="S126" s="96">
        <v>-204652.23947024992</v>
      </c>
    </row>
    <row r="128" spans="1:19"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J5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D132"/>
  <sheetViews>
    <sheetView showGridLines="0" tabSelected="1" zoomScale="115" zoomScaleNormal="115" workbookViewId="0">
      <pane xSplit="1" ySplit="6" topLeftCell="Z7" activePane="bottomRight" state="frozen"/>
      <selection pane="topRight" activeCell="B1" sqref="B1"/>
      <selection pane="bottomLeft" activeCell="A7" sqref="A7"/>
      <selection pane="bottomRight" activeCell="AB4" sqref="AB4"/>
    </sheetView>
  </sheetViews>
  <sheetFormatPr defaultRowHeight="15" outlineLevelCol="1"/>
  <cols>
    <col min="1" max="1" width="75.5703125" bestFit="1" customWidth="1"/>
    <col min="2" max="2" width="70.140625" bestFit="1" customWidth="1"/>
    <col min="3" max="5" width="17.140625" customWidth="1"/>
    <col min="6" max="9" width="17.140625" hidden="1" customWidth="1" outlineLevel="1"/>
    <col min="10" max="10" width="17.140625" customWidth="1" collapsed="1"/>
    <col min="11" max="14" width="17.140625" hidden="1" customWidth="1" outlineLevel="1"/>
    <col min="15" max="15" width="17.140625" customWidth="1" collapsed="1"/>
    <col min="16" max="19" width="17.140625" style="106" hidden="1" customWidth="1" outlineLevel="1"/>
    <col min="20" max="20" width="17.140625" style="106" customWidth="1" collapsed="1"/>
    <col min="21" max="23" width="17.140625" style="106" hidden="1" customWidth="1" outlineLevel="1"/>
    <col min="24" max="24" width="15.85546875" hidden="1" customWidth="1" outlineLevel="1"/>
    <col min="25" max="25" width="16.7109375" bestFit="1" customWidth="1" collapsed="1"/>
    <col min="26" max="26" width="16.7109375" bestFit="1" customWidth="1"/>
    <col min="27" max="27" width="17.7109375" bestFit="1" customWidth="1"/>
    <col min="28" max="28" width="15.85546875" bestFit="1" customWidth="1"/>
    <col min="29" max="29" width="14.42578125" bestFit="1" customWidth="1"/>
    <col min="30" max="30" width="11.140625" bestFit="1" customWidth="1"/>
  </cols>
  <sheetData>
    <row r="1" spans="1:28" s="8" customFormat="1" ht="12">
      <c r="A1" s="7" t="s">
        <v>22</v>
      </c>
      <c r="B1" s="7" t="s">
        <v>22</v>
      </c>
    </row>
    <row r="2" spans="1:28" s="10" customFormat="1" ht="12">
      <c r="A2" s="9" t="s">
        <v>23</v>
      </c>
      <c r="B2" s="9" t="s">
        <v>24</v>
      </c>
    </row>
    <row r="3" spans="1:28" s="12" customFormat="1" ht="11.25">
      <c r="A3" s="11"/>
      <c r="B3" s="11"/>
    </row>
    <row r="4" spans="1:28" ht="30" customHeight="1">
      <c r="A4" s="214" t="s">
        <v>21</v>
      </c>
      <c r="B4" s="215" t="s">
        <v>20</v>
      </c>
      <c r="C4" s="152" t="s">
        <v>25</v>
      </c>
      <c r="D4" s="152" t="s">
        <v>25</v>
      </c>
      <c r="E4" s="152" t="s">
        <v>25</v>
      </c>
      <c r="F4" s="152" t="s">
        <v>25</v>
      </c>
      <c r="G4" s="152" t="s">
        <v>26</v>
      </c>
      <c r="H4" s="152" t="s">
        <v>26</v>
      </c>
      <c r="I4" s="152" t="s">
        <v>26</v>
      </c>
      <c r="J4" s="152" t="s">
        <v>25</v>
      </c>
      <c r="K4" s="152" t="s">
        <v>26</v>
      </c>
      <c r="L4" s="152" t="s">
        <v>26</v>
      </c>
      <c r="M4" s="152" t="s">
        <v>26</v>
      </c>
      <c r="N4" s="152" t="s">
        <v>26</v>
      </c>
      <c r="O4" s="152" t="s">
        <v>26</v>
      </c>
      <c r="P4" s="152" t="s">
        <v>26</v>
      </c>
      <c r="Q4" s="152" t="s">
        <v>26</v>
      </c>
      <c r="R4" s="152" t="s">
        <v>26</v>
      </c>
      <c r="S4" s="152" t="s">
        <v>26</v>
      </c>
      <c r="T4" s="152" t="s">
        <v>26</v>
      </c>
      <c r="U4" s="152" t="s">
        <v>26</v>
      </c>
      <c r="V4" s="152" t="s">
        <v>26</v>
      </c>
      <c r="W4" s="152" t="s">
        <v>26</v>
      </c>
      <c r="X4" s="152" t="s">
        <v>26</v>
      </c>
      <c r="Y4" s="152" t="s">
        <v>26</v>
      </c>
      <c r="Z4" s="152" t="s">
        <v>26</v>
      </c>
      <c r="AA4" s="152" t="s">
        <v>26</v>
      </c>
      <c r="AB4" s="152" t="s">
        <v>26</v>
      </c>
    </row>
    <row r="5" spans="1:28">
      <c r="A5" s="214"/>
      <c r="B5" s="215"/>
      <c r="C5" s="157" t="s">
        <v>15</v>
      </c>
      <c r="D5" s="157" t="s">
        <v>14</v>
      </c>
      <c r="E5" s="157" t="s">
        <v>13</v>
      </c>
      <c r="F5" s="6" t="s">
        <v>27</v>
      </c>
      <c r="G5" s="6" t="s">
        <v>29</v>
      </c>
      <c r="H5" s="6" t="s">
        <v>30</v>
      </c>
      <c r="I5" s="6" t="s">
        <v>31</v>
      </c>
      <c r="J5" s="157">
        <v>2017</v>
      </c>
      <c r="K5" s="6" t="s">
        <v>76</v>
      </c>
      <c r="L5" s="6" t="s">
        <v>77</v>
      </c>
      <c r="M5" s="6" t="s">
        <v>78</v>
      </c>
      <c r="N5" s="6" t="s">
        <v>79</v>
      </c>
      <c r="O5" s="157">
        <v>2018</v>
      </c>
      <c r="P5" s="6" t="s">
        <v>494</v>
      </c>
      <c r="Q5" s="6" t="s">
        <v>502</v>
      </c>
      <c r="R5" s="6" t="s">
        <v>508</v>
      </c>
      <c r="S5" s="6" t="s">
        <v>513</v>
      </c>
      <c r="T5" s="157">
        <v>2019</v>
      </c>
      <c r="U5" s="6" t="s">
        <v>515</v>
      </c>
      <c r="V5" s="6" t="s">
        <v>517</v>
      </c>
      <c r="W5" s="6" t="s">
        <v>526</v>
      </c>
      <c r="X5" s="6" t="s">
        <v>533</v>
      </c>
      <c r="Y5" s="157">
        <v>2020</v>
      </c>
      <c r="Z5" s="6" t="s">
        <v>535</v>
      </c>
      <c r="AA5" s="6" t="s">
        <v>544</v>
      </c>
      <c r="AB5" s="6" t="s">
        <v>551</v>
      </c>
    </row>
    <row r="6" spans="1:28" ht="15" customHeight="1">
      <c r="A6" s="214"/>
      <c r="B6" s="215"/>
      <c r="C6" s="157" t="s">
        <v>15</v>
      </c>
      <c r="D6" s="157" t="s">
        <v>14</v>
      </c>
      <c r="E6" s="157" t="s">
        <v>13</v>
      </c>
      <c r="F6" s="6" t="s">
        <v>28</v>
      </c>
      <c r="G6" s="6" t="s">
        <v>69</v>
      </c>
      <c r="H6" s="6" t="s">
        <v>70</v>
      </c>
      <c r="I6" s="6" t="s">
        <v>71</v>
      </c>
      <c r="J6" s="157">
        <v>2017</v>
      </c>
      <c r="K6" s="6" t="s">
        <v>32</v>
      </c>
      <c r="L6" s="6" t="s">
        <v>72</v>
      </c>
      <c r="M6" s="6" t="s">
        <v>73</v>
      </c>
      <c r="N6" s="6" t="s">
        <v>74</v>
      </c>
      <c r="O6" s="157">
        <v>2018</v>
      </c>
      <c r="P6" s="6" t="s">
        <v>495</v>
      </c>
      <c r="Q6" s="6" t="s">
        <v>503</v>
      </c>
      <c r="R6" s="6" t="s">
        <v>509</v>
      </c>
      <c r="S6" s="6" t="s">
        <v>514</v>
      </c>
      <c r="T6" s="157">
        <v>2019</v>
      </c>
      <c r="U6" s="6" t="s">
        <v>516</v>
      </c>
      <c r="V6" s="6" t="s">
        <v>518</v>
      </c>
      <c r="W6" s="6" t="s">
        <v>527</v>
      </c>
      <c r="X6" s="6" t="s">
        <v>534</v>
      </c>
      <c r="Y6" s="157">
        <v>2020</v>
      </c>
      <c r="Z6" s="6" t="s">
        <v>536</v>
      </c>
      <c r="AA6" s="6" t="s">
        <v>545</v>
      </c>
      <c r="AB6" s="6" t="s">
        <v>552</v>
      </c>
    </row>
    <row r="7" spans="1:28">
      <c r="A7" s="4" t="s">
        <v>33</v>
      </c>
      <c r="B7" s="80" t="s">
        <v>57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</row>
    <row r="8" spans="1:28">
      <c r="A8" s="4" t="s">
        <v>34</v>
      </c>
      <c r="B8" s="80" t="s">
        <v>48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</row>
    <row r="9" spans="1:28">
      <c r="A9" s="14" t="s">
        <v>35</v>
      </c>
      <c r="B9" s="81" t="s">
        <v>49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</row>
    <row r="10" spans="1:28">
      <c r="A10" s="15" t="s">
        <v>36</v>
      </c>
      <c r="B10" s="82" t="s">
        <v>58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</row>
    <row r="11" spans="1:28">
      <c r="A11" s="15" t="s">
        <v>37</v>
      </c>
      <c r="B11" s="82" t="s">
        <v>59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</row>
    <row r="12" spans="1:28">
      <c r="A12" s="15" t="s">
        <v>38</v>
      </c>
      <c r="B12" s="82" t="s">
        <v>60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</row>
    <row r="13" spans="1:28">
      <c r="A13" s="15" t="s">
        <v>39</v>
      </c>
      <c r="B13" s="82" t="s">
        <v>61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</row>
    <row r="14" spans="1:28">
      <c r="A14" s="14" t="s">
        <v>40</v>
      </c>
      <c r="B14" s="81" t="s">
        <v>50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</row>
    <row r="15" spans="1:28">
      <c r="A15" s="15" t="s">
        <v>36</v>
      </c>
      <c r="B15" s="82" t="s">
        <v>62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</row>
    <row r="16" spans="1:28">
      <c r="A16" s="4" t="s">
        <v>41</v>
      </c>
      <c r="B16" s="80" t="s">
        <v>51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</row>
    <row r="17" spans="1:28" s="156" customFormat="1">
      <c r="A17" s="114" t="s">
        <v>42</v>
      </c>
      <c r="B17" s="154" t="s">
        <v>52</v>
      </c>
      <c r="C17" s="16">
        <v>398960</v>
      </c>
      <c r="D17" s="16">
        <v>482741</v>
      </c>
      <c r="E17" s="16">
        <v>572471</v>
      </c>
      <c r="F17" s="155">
        <v>150584.18382885811</v>
      </c>
      <c r="G17" s="155">
        <v>152704.86194352288</v>
      </c>
      <c r="H17" s="155">
        <v>157818.67432965079</v>
      </c>
      <c r="I17" s="155">
        <v>154050.07958313276</v>
      </c>
      <c r="J17" s="16">
        <v>615157.79968516459</v>
      </c>
      <c r="K17" s="155">
        <v>154132.56731723962</v>
      </c>
      <c r="L17" s="155">
        <v>158450.22436447541</v>
      </c>
      <c r="M17" s="155">
        <v>165398.36635133551</v>
      </c>
      <c r="N17" s="155">
        <v>170337.94976741695</v>
      </c>
      <c r="O17" s="16">
        <v>648319.10780046752</v>
      </c>
      <c r="P17" s="155">
        <v>156769</v>
      </c>
      <c r="Q17" s="155">
        <v>131328</v>
      </c>
      <c r="R17" s="155">
        <v>150166</v>
      </c>
      <c r="S17" s="155">
        <v>195881</v>
      </c>
      <c r="T17" s="16">
        <v>634144</v>
      </c>
      <c r="U17" s="155">
        <v>145213</v>
      </c>
      <c r="V17" s="155">
        <v>161763</v>
      </c>
      <c r="W17" s="155">
        <v>159492</v>
      </c>
      <c r="X17" s="155">
        <v>168456</v>
      </c>
      <c r="Y17" s="16">
        <v>634924</v>
      </c>
      <c r="Z17" s="155">
        <v>160569</v>
      </c>
      <c r="AA17" s="155">
        <v>165386</v>
      </c>
      <c r="AB17" s="155">
        <v>178813</v>
      </c>
    </row>
    <row r="18" spans="1:28" s="156" customFormat="1">
      <c r="A18" s="114" t="s">
        <v>0</v>
      </c>
      <c r="B18" s="154" t="s">
        <v>53</v>
      </c>
      <c r="C18" s="16">
        <v>95621</v>
      </c>
      <c r="D18" s="16">
        <v>158800</v>
      </c>
      <c r="E18" s="16">
        <v>152051</v>
      </c>
      <c r="F18" s="155">
        <v>35151.191479996742</v>
      </c>
      <c r="G18" s="155">
        <v>37685.667003505565</v>
      </c>
      <c r="H18" s="155">
        <v>34639.44788988783</v>
      </c>
      <c r="I18" s="155">
        <v>34524.927128577008</v>
      </c>
      <c r="J18" s="16">
        <v>142001.23350196716</v>
      </c>
      <c r="K18" s="155">
        <v>37734.083732586791</v>
      </c>
      <c r="L18" s="155">
        <v>44147.08228328386</v>
      </c>
      <c r="M18" s="155">
        <v>47812.556256277298</v>
      </c>
      <c r="N18" s="155">
        <v>43904.110319488391</v>
      </c>
      <c r="O18" s="16">
        <v>173597.83259163634</v>
      </c>
      <c r="P18" s="155">
        <v>44243</v>
      </c>
      <c r="Q18" s="155">
        <v>47760</v>
      </c>
      <c r="R18" s="155">
        <v>48232</v>
      </c>
      <c r="S18" s="155">
        <v>51639</v>
      </c>
      <c r="T18" s="16">
        <v>191874</v>
      </c>
      <c r="U18" s="155">
        <v>62879</v>
      </c>
      <c r="V18" s="155">
        <v>63029</v>
      </c>
      <c r="W18" s="155">
        <v>62078</v>
      </c>
      <c r="X18" s="155">
        <v>64442</v>
      </c>
      <c r="Y18" s="16">
        <v>252428</v>
      </c>
      <c r="Z18" s="155">
        <v>67067</v>
      </c>
      <c r="AA18" s="155">
        <v>71181</v>
      </c>
      <c r="AB18" s="155">
        <v>68575</v>
      </c>
    </row>
    <row r="19" spans="1:28" s="156" customFormat="1">
      <c r="A19" s="114" t="s">
        <v>43</v>
      </c>
      <c r="B19" s="154" t="s">
        <v>54</v>
      </c>
      <c r="C19" s="16">
        <v>66403</v>
      </c>
      <c r="D19" s="16">
        <v>85786</v>
      </c>
      <c r="E19" s="16">
        <v>152116</v>
      </c>
      <c r="F19" s="155">
        <v>33996.308781146799</v>
      </c>
      <c r="G19" s="155">
        <v>33489.509362972647</v>
      </c>
      <c r="H19" s="155">
        <v>34884.713080052148</v>
      </c>
      <c r="I19" s="155">
        <v>34337.905066349238</v>
      </c>
      <c r="J19" s="16">
        <v>136708.43629052083</v>
      </c>
      <c r="K19" s="155">
        <v>35638.030999236784</v>
      </c>
      <c r="L19" s="155">
        <v>36323.042641722881</v>
      </c>
      <c r="M19" s="155">
        <v>37326.817965734677</v>
      </c>
      <c r="N19" s="155">
        <v>38961.882201224944</v>
      </c>
      <c r="O19" s="16">
        <v>148249.77380791929</v>
      </c>
      <c r="P19" s="155">
        <v>39713</v>
      </c>
      <c r="Q19" s="155">
        <v>39478</v>
      </c>
      <c r="R19" s="155">
        <v>41758</v>
      </c>
      <c r="S19" s="155">
        <v>44043</v>
      </c>
      <c r="T19" s="16">
        <v>164992</v>
      </c>
      <c r="U19" s="155">
        <v>37413</v>
      </c>
      <c r="V19" s="155">
        <v>37992</v>
      </c>
      <c r="W19" s="155">
        <v>41287</v>
      </c>
      <c r="X19" s="155">
        <v>42984</v>
      </c>
      <c r="Y19" s="16">
        <v>159676</v>
      </c>
      <c r="Z19" s="155">
        <v>41909</v>
      </c>
      <c r="AA19" s="155">
        <v>44031</v>
      </c>
      <c r="AB19" s="155">
        <v>45048</v>
      </c>
    </row>
    <row r="20" spans="1:28">
      <c r="A20" s="4" t="s">
        <v>44</v>
      </c>
      <c r="B20" s="80" t="s">
        <v>55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</row>
    <row r="21" spans="1:28">
      <c r="A21" s="4" t="s">
        <v>45</v>
      </c>
      <c r="B21" s="80" t="s">
        <v>56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</row>
    <row r="22" spans="1:28" s="156" customFormat="1">
      <c r="A22" s="114" t="s">
        <v>46</v>
      </c>
      <c r="B22" s="154" t="s">
        <v>63</v>
      </c>
      <c r="C22" s="16">
        <v>266877</v>
      </c>
      <c r="D22" s="16">
        <v>284639</v>
      </c>
      <c r="E22" s="16">
        <v>319203</v>
      </c>
      <c r="F22" s="155">
        <v>85465.456136456225</v>
      </c>
      <c r="G22" s="155">
        <v>87470.464015657344</v>
      </c>
      <c r="H22" s="155">
        <v>90612.515447851882</v>
      </c>
      <c r="I22" s="155">
        <v>91044.967753149598</v>
      </c>
      <c r="J22" s="16">
        <v>354593.40335311508</v>
      </c>
      <c r="K22" s="155">
        <v>101206.16357371288</v>
      </c>
      <c r="L22" s="155">
        <v>102951.43081308028</v>
      </c>
      <c r="M22" s="155">
        <v>103391.31733272689</v>
      </c>
      <c r="N22" s="155">
        <v>104731.97801966649</v>
      </c>
      <c r="O22" s="16">
        <v>412280.88973918656</v>
      </c>
      <c r="P22" s="155">
        <v>108026</v>
      </c>
      <c r="Q22" s="155">
        <v>109329</v>
      </c>
      <c r="R22" s="155">
        <v>113969</v>
      </c>
      <c r="S22" s="155">
        <v>117060</v>
      </c>
      <c r="T22" s="16">
        <v>448384</v>
      </c>
      <c r="U22" s="155">
        <v>178223</v>
      </c>
      <c r="V22" s="155">
        <v>178034</v>
      </c>
      <c r="W22" s="155">
        <v>190142</v>
      </c>
      <c r="X22" s="155">
        <v>195093</v>
      </c>
      <c r="Y22" s="16">
        <v>741492</v>
      </c>
      <c r="Z22" s="155">
        <v>198341</v>
      </c>
      <c r="AA22" s="155">
        <v>213560</v>
      </c>
      <c r="AB22" s="155">
        <v>219654</v>
      </c>
    </row>
    <row r="23" spans="1:28" s="156" customFormat="1">
      <c r="A23" s="114" t="s">
        <v>47</v>
      </c>
      <c r="B23" s="154" t="s">
        <v>64</v>
      </c>
      <c r="C23" s="16">
        <v>91696</v>
      </c>
      <c r="D23" s="16">
        <v>116531</v>
      </c>
      <c r="E23" s="16">
        <v>108863</v>
      </c>
      <c r="F23" s="155">
        <v>33538.958470000005</v>
      </c>
      <c r="G23" s="155">
        <v>35881.143420000008</v>
      </c>
      <c r="H23" s="155">
        <v>36668.947304023015</v>
      </c>
      <c r="I23" s="155">
        <v>33427.832385174712</v>
      </c>
      <c r="J23" s="16">
        <v>139516.88157919777</v>
      </c>
      <c r="K23" s="155">
        <v>34497.604622231818</v>
      </c>
      <c r="L23" s="155">
        <v>37129.102434957982</v>
      </c>
      <c r="M23" s="155">
        <v>41023.353171950177</v>
      </c>
      <c r="N23" s="155">
        <v>43858.784619167083</v>
      </c>
      <c r="O23" s="16">
        <v>156508.84484830708</v>
      </c>
      <c r="P23" s="155">
        <v>42916</v>
      </c>
      <c r="Q23" s="155">
        <v>44449</v>
      </c>
      <c r="R23" s="155">
        <v>44545</v>
      </c>
      <c r="S23" s="155">
        <v>46269</v>
      </c>
      <c r="T23" s="16">
        <v>178179</v>
      </c>
      <c r="U23" s="155">
        <v>47352</v>
      </c>
      <c r="V23" s="155">
        <v>63308</v>
      </c>
      <c r="W23" s="155">
        <v>61037</v>
      </c>
      <c r="X23" s="155">
        <v>65981</v>
      </c>
      <c r="Y23" s="16">
        <v>237678</v>
      </c>
      <c r="Z23" s="155">
        <v>76516</v>
      </c>
      <c r="AA23" s="155">
        <v>68854</v>
      </c>
      <c r="AB23" s="155">
        <v>73989</v>
      </c>
    </row>
    <row r="24" spans="1:28" s="156" customFormat="1">
      <c r="A24" s="114" t="s">
        <v>11</v>
      </c>
      <c r="B24" s="154" t="s">
        <v>65</v>
      </c>
      <c r="C24" s="16">
        <v>27258</v>
      </c>
      <c r="D24" s="16">
        <v>35203</v>
      </c>
      <c r="E24" s="16">
        <v>39861</v>
      </c>
      <c r="F24" s="155">
        <v>10253.894600000003</v>
      </c>
      <c r="G24" s="155">
        <v>9735.672359999995</v>
      </c>
      <c r="H24" s="155">
        <v>8800.3755399999973</v>
      </c>
      <c r="I24" s="155">
        <v>8466.2081099999996</v>
      </c>
      <c r="J24" s="16">
        <v>37256.150609999997</v>
      </c>
      <c r="K24" s="155">
        <v>7632.4137500000015</v>
      </c>
      <c r="L24" s="155">
        <v>7912.6016299999983</v>
      </c>
      <c r="M24" s="155">
        <v>8500.1333700000032</v>
      </c>
      <c r="N24" s="155">
        <v>12157.530739999998</v>
      </c>
      <c r="O24" s="16">
        <v>36202.679490000002</v>
      </c>
      <c r="P24" s="155">
        <v>12081</v>
      </c>
      <c r="Q24" s="155">
        <v>11531</v>
      </c>
      <c r="R24" s="155">
        <v>11408</v>
      </c>
      <c r="S24" s="155">
        <v>10906</v>
      </c>
      <c r="T24" s="16">
        <v>45926</v>
      </c>
      <c r="U24" s="155">
        <v>11928</v>
      </c>
      <c r="V24" s="155">
        <v>11809</v>
      </c>
      <c r="W24" s="155">
        <v>13229</v>
      </c>
      <c r="X24" s="155">
        <v>14909</v>
      </c>
      <c r="Y24" s="16">
        <v>51875</v>
      </c>
      <c r="Z24" s="155">
        <v>18453</v>
      </c>
      <c r="AA24" s="155">
        <v>20392</v>
      </c>
      <c r="AB24" s="155">
        <v>23112</v>
      </c>
    </row>
    <row r="25" spans="1:28" s="156" customFormat="1">
      <c r="A25" s="114" t="s">
        <v>43</v>
      </c>
      <c r="B25" s="154" t="s">
        <v>54</v>
      </c>
      <c r="C25" s="16">
        <v>43654</v>
      </c>
      <c r="D25" s="16">
        <v>45819</v>
      </c>
      <c r="E25" s="16">
        <v>58476</v>
      </c>
      <c r="F25" s="155">
        <v>12173.426138491477</v>
      </c>
      <c r="G25" s="155">
        <v>11088.414993522363</v>
      </c>
      <c r="H25" s="155">
        <v>70369.840987760588</v>
      </c>
      <c r="I25" s="155">
        <v>35392.610889194781</v>
      </c>
      <c r="J25" s="16">
        <v>129024.29300896921</v>
      </c>
      <c r="K25" s="155">
        <v>18797.034421159373</v>
      </c>
      <c r="L25" s="155">
        <v>18741.679118164218</v>
      </c>
      <c r="M25" s="155">
        <v>18299.812497154329</v>
      </c>
      <c r="N25" s="155">
        <v>23121.194508903038</v>
      </c>
      <c r="O25" s="16">
        <v>78959.720545380958</v>
      </c>
      <c r="P25" s="155">
        <v>18772</v>
      </c>
      <c r="Q25" s="155">
        <v>16009</v>
      </c>
      <c r="R25" s="155">
        <v>22303</v>
      </c>
      <c r="S25" s="155">
        <v>19867</v>
      </c>
      <c r="T25" s="16">
        <v>76950</v>
      </c>
      <c r="U25" s="155">
        <v>24846</v>
      </c>
      <c r="V25" s="155">
        <v>22396</v>
      </c>
      <c r="W25" s="155">
        <v>26059</v>
      </c>
      <c r="X25" s="155">
        <v>29878</v>
      </c>
      <c r="Y25" s="16">
        <v>103179</v>
      </c>
      <c r="Z25" s="155">
        <v>34204</v>
      </c>
      <c r="AA25" s="155">
        <v>39652</v>
      </c>
      <c r="AB25" s="155">
        <v>28597</v>
      </c>
    </row>
    <row r="26" spans="1:28" s="174" customFormat="1" ht="13.5" customHeight="1">
      <c r="A26" s="4" t="s">
        <v>532</v>
      </c>
      <c r="B26" s="80" t="s">
        <v>531</v>
      </c>
      <c r="C26" s="176"/>
      <c r="D26" s="176"/>
      <c r="E26" s="176"/>
      <c r="F26" s="177"/>
      <c r="G26" s="177"/>
      <c r="H26" s="177"/>
      <c r="I26" s="177"/>
      <c r="J26" s="176"/>
      <c r="K26" s="176"/>
      <c r="L26" s="176"/>
      <c r="M26" s="176"/>
      <c r="N26" s="176"/>
      <c r="O26" s="176"/>
      <c r="P26" s="2">
        <v>2105</v>
      </c>
      <c r="Q26" s="2">
        <v>0</v>
      </c>
      <c r="R26" s="2">
        <v>8</v>
      </c>
      <c r="S26" s="2">
        <v>1210</v>
      </c>
      <c r="T26" s="175">
        <v>3324</v>
      </c>
      <c r="U26" s="179">
        <v>7268</v>
      </c>
      <c r="V26" s="2">
        <v>47</v>
      </c>
      <c r="W26" s="184">
        <v>188135</v>
      </c>
      <c r="X26" s="184">
        <v>83608</v>
      </c>
      <c r="Y26" s="175">
        <v>279058</v>
      </c>
      <c r="Z26" s="179">
        <v>55476</v>
      </c>
      <c r="AA26" s="179">
        <v>128415</v>
      </c>
      <c r="AB26" s="179">
        <v>293</v>
      </c>
    </row>
    <row r="27" spans="1:28">
      <c r="A27" s="4" t="s">
        <v>285</v>
      </c>
      <c r="B27" s="80" t="s">
        <v>286</v>
      </c>
      <c r="C27" s="88">
        <v>-337182</v>
      </c>
      <c r="D27" s="88">
        <v>-387053</v>
      </c>
      <c r="E27" s="88">
        <v>-398236</v>
      </c>
      <c r="F27" s="97">
        <v>-102587</v>
      </c>
      <c r="G27" s="97">
        <v>-108302</v>
      </c>
      <c r="H27" s="97">
        <v>-110073</v>
      </c>
      <c r="I27" s="97">
        <v>-111969</v>
      </c>
      <c r="J27" s="88">
        <v>-432931</v>
      </c>
      <c r="K27" s="97">
        <v>-122643</v>
      </c>
      <c r="L27" s="97">
        <v>-135648</v>
      </c>
      <c r="M27" s="97">
        <v>-116558</v>
      </c>
      <c r="N27" s="97">
        <v>-145111</v>
      </c>
      <c r="O27" s="88">
        <v>-519960</v>
      </c>
      <c r="P27" s="97">
        <v>-153627</v>
      </c>
      <c r="Q27" s="97">
        <v>-158792</v>
      </c>
      <c r="R27" s="97">
        <v>-176821</v>
      </c>
      <c r="S27" s="97">
        <v>-179511</v>
      </c>
      <c r="T27" s="88">
        <v>-668751</v>
      </c>
      <c r="U27" s="97">
        <v>-219961</v>
      </c>
      <c r="V27" s="97">
        <v>-220732</v>
      </c>
      <c r="W27" s="97">
        <v>-246682</v>
      </c>
      <c r="X27" s="97">
        <v>-257445</v>
      </c>
      <c r="Y27" s="88">
        <v>-944820</v>
      </c>
      <c r="Z27" s="97">
        <v>-270898</v>
      </c>
      <c r="AA27" s="97">
        <v>-258059</v>
      </c>
      <c r="AB27" s="97">
        <v>-258519</v>
      </c>
    </row>
    <row r="28" spans="1:28">
      <c r="A28" s="114" t="s">
        <v>287</v>
      </c>
      <c r="B28" s="82" t="s">
        <v>288</v>
      </c>
      <c r="C28" s="93">
        <v>-267746</v>
      </c>
      <c r="D28" s="93">
        <v>-306644</v>
      </c>
      <c r="E28" s="93">
        <v>-328116</v>
      </c>
      <c r="F28" s="91">
        <v>-85907</v>
      </c>
      <c r="G28" s="91">
        <v>-91150</v>
      </c>
      <c r="H28" s="91">
        <v>-92449</v>
      </c>
      <c r="I28" s="91">
        <v>-93932</v>
      </c>
      <c r="J28" s="93">
        <v>-363438</v>
      </c>
      <c r="K28" s="91">
        <v>-102280</v>
      </c>
      <c r="L28" s="91">
        <v>-113652</v>
      </c>
      <c r="M28" s="91">
        <v>-95124</v>
      </c>
      <c r="N28" s="91">
        <v>-120852</v>
      </c>
      <c r="O28" s="93">
        <v>-431908</v>
      </c>
      <c r="P28" s="91">
        <v>-127931</v>
      </c>
      <c r="Q28" s="91">
        <v>-132137</v>
      </c>
      <c r="R28" s="91">
        <v>-147771</v>
      </c>
      <c r="S28" s="91">
        <v>-150166</v>
      </c>
      <c r="T28" s="93">
        <v>-558005</v>
      </c>
      <c r="U28" s="91">
        <v>-184533</v>
      </c>
      <c r="V28" s="91">
        <v>-185288</v>
      </c>
      <c r="W28" s="91">
        <v>-206373</v>
      </c>
      <c r="X28" s="91">
        <v>-215639</v>
      </c>
      <c r="Y28" s="93">
        <v>-791833</v>
      </c>
      <c r="Z28" s="91">
        <v>-227821</v>
      </c>
      <c r="AA28" s="91">
        <v>-217465</v>
      </c>
      <c r="AB28" s="91">
        <v>-216394</v>
      </c>
    </row>
    <row r="29" spans="1:28">
      <c r="A29" s="114" t="s">
        <v>289</v>
      </c>
      <c r="B29" s="82" t="s">
        <v>290</v>
      </c>
      <c r="C29" s="93">
        <v>-69436</v>
      </c>
      <c r="D29" s="93">
        <v>-80409</v>
      </c>
      <c r="E29" s="93">
        <v>-70120</v>
      </c>
      <c r="F29" s="91">
        <v>-16680</v>
      </c>
      <c r="G29" s="91">
        <v>-17152</v>
      </c>
      <c r="H29" s="91">
        <v>-17624</v>
      </c>
      <c r="I29" s="91">
        <v>-18037</v>
      </c>
      <c r="J29" s="93">
        <v>-69493</v>
      </c>
      <c r="K29" s="91">
        <v>-20363</v>
      </c>
      <c r="L29" s="91">
        <v>-21996</v>
      </c>
      <c r="M29" s="91">
        <v>-21434</v>
      </c>
      <c r="N29" s="91">
        <v>-24259</v>
      </c>
      <c r="O29" s="93">
        <v>-88052</v>
      </c>
      <c r="P29" s="91">
        <v>-25696</v>
      </c>
      <c r="Q29" s="91">
        <v>-26655</v>
      </c>
      <c r="R29" s="91">
        <v>-29050</v>
      </c>
      <c r="S29" s="91">
        <v>-29345</v>
      </c>
      <c r="T29" s="93">
        <v>-110746</v>
      </c>
      <c r="U29" s="91">
        <v>-35428</v>
      </c>
      <c r="V29" s="91">
        <v>-35444</v>
      </c>
      <c r="W29" s="91">
        <v>-40309</v>
      </c>
      <c r="X29" s="91">
        <v>-41806</v>
      </c>
      <c r="Y29" s="93">
        <v>-152987</v>
      </c>
      <c r="Z29" s="91">
        <v>-43077</v>
      </c>
      <c r="AA29" s="91">
        <v>-40594</v>
      </c>
      <c r="AB29" s="91">
        <v>-42125</v>
      </c>
    </row>
    <row r="30" spans="1:28">
      <c r="A30" s="4" t="s">
        <v>291</v>
      </c>
      <c r="B30" s="80" t="s">
        <v>292</v>
      </c>
      <c r="C30" s="88">
        <v>3046020.5187900001</v>
      </c>
      <c r="D30" s="88">
        <v>3341651</v>
      </c>
      <c r="E30" s="88">
        <v>3606882</v>
      </c>
      <c r="F30" s="97">
        <v>940907</v>
      </c>
      <c r="G30" s="97">
        <v>970903</v>
      </c>
      <c r="H30" s="97">
        <v>1060764</v>
      </c>
      <c r="I30" s="97">
        <v>1033596</v>
      </c>
      <c r="J30" s="88">
        <v>4006170</v>
      </c>
      <c r="K30" s="97">
        <v>1111922</v>
      </c>
      <c r="L30" s="97">
        <v>1250524</v>
      </c>
      <c r="M30" s="97">
        <v>1155934</v>
      </c>
      <c r="N30" s="97">
        <v>1313535</v>
      </c>
      <c r="O30" s="88">
        <v>4831915</v>
      </c>
      <c r="P30" s="97">
        <v>1378242</v>
      </c>
      <c r="Q30" s="97">
        <v>1421079</v>
      </c>
      <c r="R30" s="97">
        <v>1529771</v>
      </c>
      <c r="S30" s="97">
        <v>1578664</v>
      </c>
      <c r="T30" s="88">
        <v>5907756</v>
      </c>
      <c r="U30" s="97">
        <v>1905201</v>
      </c>
      <c r="V30" s="97">
        <v>1908332</v>
      </c>
      <c r="W30" s="97">
        <v>2288783</v>
      </c>
      <c r="X30" s="97">
        <v>2280259</v>
      </c>
      <c r="Y30" s="88">
        <v>8382575</v>
      </c>
      <c r="Z30" s="97">
        <v>2396704</v>
      </c>
      <c r="AA30" s="97">
        <v>2417694</v>
      </c>
      <c r="AB30" s="97">
        <v>2254703</v>
      </c>
    </row>
    <row r="31" spans="1:28">
      <c r="A31" s="4" t="s">
        <v>293</v>
      </c>
      <c r="B31" s="80" t="s">
        <v>294</v>
      </c>
      <c r="C31" s="88">
        <v>-1203547</v>
      </c>
      <c r="D31" s="88">
        <v>-1297955</v>
      </c>
      <c r="E31" s="88">
        <v>-1720032</v>
      </c>
      <c r="F31" s="97">
        <v>-754517.79505999992</v>
      </c>
      <c r="G31" s="97">
        <v>-671745</v>
      </c>
      <c r="H31" s="97">
        <v>-593411</v>
      </c>
      <c r="I31" s="97">
        <v>-589438</v>
      </c>
      <c r="J31" s="88">
        <v>-2609111.7950599999</v>
      </c>
      <c r="K31" s="97">
        <v>-602821</v>
      </c>
      <c r="L31" s="97">
        <v>-531563</v>
      </c>
      <c r="M31" s="97">
        <v>-642040</v>
      </c>
      <c r="N31" s="97">
        <v>-656823</v>
      </c>
      <c r="O31" s="88">
        <v>-2433247</v>
      </c>
      <c r="P31" s="97">
        <v>-664992</v>
      </c>
      <c r="Q31" s="97">
        <v>-679548</v>
      </c>
      <c r="R31" s="97">
        <v>-677673</v>
      </c>
      <c r="S31" s="97">
        <v>-656552</v>
      </c>
      <c r="T31" s="88">
        <v>-2678765</v>
      </c>
      <c r="U31" s="97">
        <v>-597810</v>
      </c>
      <c r="V31" s="97">
        <v>-733372</v>
      </c>
      <c r="W31" s="97">
        <v>-648458</v>
      </c>
      <c r="X31" s="97">
        <v>-722506</v>
      </c>
      <c r="Y31" s="88">
        <v>-2702146</v>
      </c>
      <c r="Z31" s="97">
        <v>-661217</v>
      </c>
      <c r="AA31" s="97">
        <v>-749285</v>
      </c>
      <c r="AB31" s="97">
        <v>-706772</v>
      </c>
    </row>
    <row r="32" spans="1:28">
      <c r="A32" s="114" t="s">
        <v>429</v>
      </c>
      <c r="B32" s="82" t="s">
        <v>295</v>
      </c>
      <c r="C32" s="93">
        <v>-535493.15402000002</v>
      </c>
      <c r="D32" s="93">
        <v>-647162.17486999999</v>
      </c>
      <c r="E32" s="93">
        <v>-730604</v>
      </c>
      <c r="F32" s="91">
        <v>-179449.29561999999</v>
      </c>
      <c r="G32" s="91">
        <v>-165462</v>
      </c>
      <c r="H32" s="91">
        <v>-168454</v>
      </c>
      <c r="I32" s="91">
        <v>-179142</v>
      </c>
      <c r="J32" s="93">
        <v>-692507.29561999999</v>
      </c>
      <c r="K32" s="91">
        <v>-188925</v>
      </c>
      <c r="L32" s="91">
        <v>-167212</v>
      </c>
      <c r="M32" s="91">
        <v>-207739</v>
      </c>
      <c r="N32" s="91">
        <v>-190246</v>
      </c>
      <c r="O32" s="93">
        <v>-754122</v>
      </c>
      <c r="P32" s="160">
        <v>-202078</v>
      </c>
      <c r="Q32" s="91">
        <v>-192657</v>
      </c>
      <c r="R32" s="91">
        <v>-210728</v>
      </c>
      <c r="S32" s="91">
        <v>-223708</v>
      </c>
      <c r="T32" s="93">
        <v>-829171</v>
      </c>
      <c r="U32" s="185">
        <v>-211089</v>
      </c>
      <c r="V32" s="185">
        <v>-207403</v>
      </c>
      <c r="W32" s="185">
        <v>-215214</v>
      </c>
      <c r="X32" s="185">
        <v>-219119</v>
      </c>
      <c r="Y32" s="93">
        <v>-852825</v>
      </c>
      <c r="Z32" s="91">
        <v>-227342</v>
      </c>
      <c r="AA32" s="91">
        <v>-274929</v>
      </c>
      <c r="AB32" s="91">
        <v>-238660</v>
      </c>
    </row>
    <row r="33" spans="1:28">
      <c r="A33" s="114" t="s">
        <v>430</v>
      </c>
      <c r="B33" s="82" t="s">
        <v>296</v>
      </c>
      <c r="C33" s="93">
        <v>-147610.89726999999</v>
      </c>
      <c r="D33" s="93">
        <v>-145216.88756999999</v>
      </c>
      <c r="E33" s="93">
        <v>-183628</v>
      </c>
      <c r="F33" s="91">
        <v>-43638.088969999997</v>
      </c>
      <c r="G33" s="91">
        <v>-43328</v>
      </c>
      <c r="H33" s="91">
        <v>-48073</v>
      </c>
      <c r="I33" s="91">
        <v>-53949</v>
      </c>
      <c r="J33" s="93">
        <v>-188988.08896999998</v>
      </c>
      <c r="K33" s="91">
        <v>-43435</v>
      </c>
      <c r="L33" s="91">
        <v>-44571</v>
      </c>
      <c r="M33" s="91">
        <v>-43156</v>
      </c>
      <c r="N33" s="91">
        <v>-58837</v>
      </c>
      <c r="O33" s="93">
        <v>-189999</v>
      </c>
      <c r="P33" s="160">
        <v>-38658</v>
      </c>
      <c r="Q33" s="91">
        <v>-43946</v>
      </c>
      <c r="R33" s="91">
        <v>-59157</v>
      </c>
      <c r="S33" s="91">
        <v>-57691</v>
      </c>
      <c r="T33" s="93">
        <v>-199452</v>
      </c>
      <c r="U33" s="185">
        <v>-60929</v>
      </c>
      <c r="V33" s="185">
        <v>-63183</v>
      </c>
      <c r="W33" s="185">
        <v>-63318</v>
      </c>
      <c r="X33" s="185">
        <v>-79245</v>
      </c>
      <c r="Y33" s="93">
        <v>-266675</v>
      </c>
      <c r="Z33" s="91">
        <v>-69596</v>
      </c>
      <c r="AA33" s="91">
        <v>-90490</v>
      </c>
      <c r="AB33" s="91">
        <v>-91669</v>
      </c>
    </row>
    <row r="34" spans="1:28">
      <c r="A34" s="114" t="s">
        <v>419</v>
      </c>
      <c r="B34" s="82" t="s">
        <v>297</v>
      </c>
      <c r="C34" s="93">
        <v>-202240.86810999998</v>
      </c>
      <c r="D34" s="93">
        <v>-203627.45436000003</v>
      </c>
      <c r="E34" s="93">
        <v>-204048</v>
      </c>
      <c r="F34" s="91">
        <v>-52976.460589999995</v>
      </c>
      <c r="G34" s="91">
        <v>-231032</v>
      </c>
      <c r="H34" s="91">
        <v>-223547</v>
      </c>
      <c r="I34" s="91">
        <v>-234582</v>
      </c>
      <c r="J34" s="93">
        <v>-742137.46059000003</v>
      </c>
      <c r="K34" s="91">
        <v>-236049</v>
      </c>
      <c r="L34" s="91">
        <v>-237238</v>
      </c>
      <c r="M34" s="91">
        <v>-236390</v>
      </c>
      <c r="N34" s="91">
        <v>-243428</v>
      </c>
      <c r="O34" s="93">
        <v>-953105</v>
      </c>
      <c r="P34" s="160">
        <v>-257562</v>
      </c>
      <c r="Q34" s="91">
        <v>-257573</v>
      </c>
      <c r="R34" s="91">
        <v>-257295</v>
      </c>
      <c r="S34" s="91">
        <v>-257820</v>
      </c>
      <c r="T34" s="93">
        <v>-1030250</v>
      </c>
      <c r="U34" s="185">
        <v>-261908</v>
      </c>
      <c r="V34" s="185">
        <v>-244232</v>
      </c>
      <c r="W34" s="185">
        <v>-264348</v>
      </c>
      <c r="X34" s="185">
        <v>-270813</v>
      </c>
      <c r="Y34" s="93">
        <v>-1041301</v>
      </c>
      <c r="Z34" s="91">
        <v>-264409</v>
      </c>
      <c r="AA34" s="91">
        <v>-264750</v>
      </c>
      <c r="AB34" s="91">
        <v>-272257</v>
      </c>
    </row>
    <row r="35" spans="1:28" s="106" customFormat="1">
      <c r="A35" s="153" t="s">
        <v>499</v>
      </c>
      <c r="B35" s="82" t="s">
        <v>537</v>
      </c>
      <c r="C35" s="93">
        <v>0</v>
      </c>
      <c r="D35" s="93">
        <v>0</v>
      </c>
      <c r="E35" s="93">
        <v>0</v>
      </c>
      <c r="F35" s="91">
        <v>0</v>
      </c>
      <c r="G35" s="91">
        <v>0</v>
      </c>
      <c r="H35" s="91">
        <v>0</v>
      </c>
      <c r="I35" s="91">
        <v>0</v>
      </c>
      <c r="J35" s="93">
        <v>0</v>
      </c>
      <c r="K35" s="91">
        <v>-42439</v>
      </c>
      <c r="L35" s="91">
        <v>-46848</v>
      </c>
      <c r="M35" s="91">
        <v>-51497</v>
      </c>
      <c r="N35" s="91">
        <v>-57428</v>
      </c>
      <c r="O35" s="93">
        <v>-198212</v>
      </c>
      <c r="P35" s="160">
        <v>-74900</v>
      </c>
      <c r="Q35" s="91">
        <v>-85355</v>
      </c>
      <c r="R35" s="91">
        <v>-48854</v>
      </c>
      <c r="S35" s="91">
        <v>-30137</v>
      </c>
      <c r="T35" s="93">
        <v>-239246</v>
      </c>
      <c r="U35" s="185">
        <v>-41066</v>
      </c>
      <c r="V35" s="185">
        <v>-40635</v>
      </c>
      <c r="W35" s="185">
        <v>-56167</v>
      </c>
      <c r="X35" s="185">
        <v>-53921</v>
      </c>
      <c r="Y35" s="93">
        <v>-191789</v>
      </c>
      <c r="Z35" s="91">
        <v>-59156</v>
      </c>
      <c r="AA35" s="91">
        <v>-63085</v>
      </c>
      <c r="AB35" s="91">
        <v>-60897</v>
      </c>
    </row>
    <row r="36" spans="1:28">
      <c r="A36" s="114" t="s">
        <v>431</v>
      </c>
      <c r="B36" s="82" t="s">
        <v>298</v>
      </c>
      <c r="C36" s="93">
        <v>-101799.38219</v>
      </c>
      <c r="D36" s="93">
        <v>-112619.7914</v>
      </c>
      <c r="E36" s="93">
        <v>-101105</v>
      </c>
      <c r="F36" s="91">
        <v>-26366.704019999997</v>
      </c>
      <c r="G36" s="91">
        <v>-28526</v>
      </c>
      <c r="H36" s="91">
        <v>-30630</v>
      </c>
      <c r="I36" s="91">
        <v>-44709</v>
      </c>
      <c r="J36" s="93">
        <v>-130231.70402</v>
      </c>
      <c r="K36" s="91">
        <v>-15168</v>
      </c>
      <c r="L36" s="91">
        <v>-20266</v>
      </c>
      <c r="M36" s="91">
        <v>-24221</v>
      </c>
      <c r="N36" s="91">
        <v>-27014</v>
      </c>
      <c r="O36" s="93">
        <v>-86669</v>
      </c>
      <c r="P36" s="160">
        <v>-18653</v>
      </c>
      <c r="Q36" s="91">
        <v>-18072</v>
      </c>
      <c r="R36" s="91">
        <v>-14896</v>
      </c>
      <c r="S36" s="91">
        <v>-18367</v>
      </c>
      <c r="T36" s="93">
        <v>-69988</v>
      </c>
      <c r="U36" s="185">
        <v>-15816</v>
      </c>
      <c r="V36" s="185">
        <v>-11303</v>
      </c>
      <c r="W36" s="185">
        <v>-16623</v>
      </c>
      <c r="X36" s="185">
        <v>-34816</v>
      </c>
      <c r="Y36" s="93">
        <v>-78558</v>
      </c>
      <c r="Z36" s="91">
        <v>-11952</v>
      </c>
      <c r="AA36" s="91">
        <v>-13187</v>
      </c>
      <c r="AB36" s="91">
        <v>-19752</v>
      </c>
    </row>
    <row r="37" spans="1:28">
      <c r="A37" s="114" t="s">
        <v>432</v>
      </c>
      <c r="B37" s="82" t="s">
        <v>299</v>
      </c>
      <c r="C37" s="93">
        <v>-15629.312470000001</v>
      </c>
      <c r="D37" s="93">
        <v>-19192.04495</v>
      </c>
      <c r="E37" s="93">
        <v>-20977</v>
      </c>
      <c r="F37" s="91">
        <v>-5053.3299900000002</v>
      </c>
      <c r="G37" s="91">
        <v>-6092</v>
      </c>
      <c r="H37" s="91">
        <v>-5190</v>
      </c>
      <c r="I37" s="91">
        <v>-5750</v>
      </c>
      <c r="J37" s="93">
        <v>-22085.329989999998</v>
      </c>
      <c r="K37" s="91">
        <v>-5612</v>
      </c>
      <c r="L37" s="91">
        <v>-5205</v>
      </c>
      <c r="M37" s="91">
        <v>-4944</v>
      </c>
      <c r="N37" s="91">
        <v>-4845</v>
      </c>
      <c r="O37" s="93">
        <v>-20606</v>
      </c>
      <c r="P37" s="160">
        <v>-5652</v>
      </c>
      <c r="Q37" s="91">
        <v>-5189</v>
      </c>
      <c r="R37" s="91">
        <v>-5625</v>
      </c>
      <c r="S37" s="91">
        <v>-6834</v>
      </c>
      <c r="T37" s="93">
        <v>-23300</v>
      </c>
      <c r="U37" s="185">
        <v>-5915</v>
      </c>
      <c r="V37" s="185">
        <v>-5718</v>
      </c>
      <c r="W37" s="185">
        <v>-4696</v>
      </c>
      <c r="X37" s="185">
        <v>-6682</v>
      </c>
      <c r="Y37" s="93">
        <v>-23011</v>
      </c>
      <c r="Z37" s="91">
        <v>-5090</v>
      </c>
      <c r="AA37" s="91">
        <v>-5681</v>
      </c>
      <c r="AB37" s="91">
        <v>-5749</v>
      </c>
    </row>
    <row r="38" spans="1:28">
      <c r="A38" s="114" t="s">
        <v>433</v>
      </c>
      <c r="B38" s="82" t="s">
        <v>300</v>
      </c>
      <c r="C38" s="93">
        <v>-18375.919990000002</v>
      </c>
      <c r="D38" s="93">
        <v>-11738.521519999998</v>
      </c>
      <c r="E38" s="93">
        <v>-10176</v>
      </c>
      <c r="F38" s="91">
        <v>-2537.5529900000001</v>
      </c>
      <c r="G38" s="91">
        <v>-2462</v>
      </c>
      <c r="H38" s="91">
        <v>-1519</v>
      </c>
      <c r="I38" s="91">
        <v>-1110</v>
      </c>
      <c r="J38" s="93">
        <v>-7628.5529900000001</v>
      </c>
      <c r="K38" s="91">
        <v>-1121</v>
      </c>
      <c r="L38" s="91">
        <v>-528</v>
      </c>
      <c r="M38" s="91">
        <v>-765</v>
      </c>
      <c r="N38" s="91">
        <v>-969</v>
      </c>
      <c r="O38" s="93">
        <v>-3383</v>
      </c>
      <c r="P38" s="160">
        <v>0</v>
      </c>
      <c r="Q38" s="91">
        <v>-784</v>
      </c>
      <c r="R38" s="91">
        <v>0</v>
      </c>
      <c r="S38" s="91">
        <v>0</v>
      </c>
      <c r="T38" s="93">
        <v>0</v>
      </c>
      <c r="U38" s="185">
        <v>0</v>
      </c>
      <c r="V38" s="185">
        <v>0</v>
      </c>
      <c r="W38" s="185">
        <v>0</v>
      </c>
      <c r="X38" s="185">
        <v>0</v>
      </c>
      <c r="Y38" s="93">
        <v>0</v>
      </c>
      <c r="Z38" s="91">
        <v>0</v>
      </c>
      <c r="AA38" s="91">
        <v>0</v>
      </c>
      <c r="AB38" s="91">
        <v>0</v>
      </c>
    </row>
    <row r="39" spans="1:28">
      <c r="A39" s="114" t="s">
        <v>434</v>
      </c>
      <c r="B39" s="82" t="s">
        <v>301</v>
      </c>
      <c r="C39" s="93">
        <v>-28812.865310000001</v>
      </c>
      <c r="D39" s="93">
        <v>-25253.237990000001</v>
      </c>
      <c r="E39" s="93">
        <v>-22984</v>
      </c>
      <c r="F39" s="91">
        <v>-5155.3628799999997</v>
      </c>
      <c r="G39" s="91">
        <v>-4980</v>
      </c>
      <c r="H39" s="91">
        <v>-8804</v>
      </c>
      <c r="I39" s="91">
        <v>-9051</v>
      </c>
      <c r="J39" s="93">
        <v>-27990.362880000001</v>
      </c>
      <c r="K39" s="91">
        <v>-4133</v>
      </c>
      <c r="L39" s="91">
        <v>-8245</v>
      </c>
      <c r="M39" s="91">
        <v>-8200</v>
      </c>
      <c r="N39" s="91">
        <v>-10662</v>
      </c>
      <c r="O39" s="93">
        <v>-31240</v>
      </c>
      <c r="P39" s="160">
        <v>-4174</v>
      </c>
      <c r="Q39" s="91">
        <v>-6156</v>
      </c>
      <c r="R39" s="91">
        <v>-7568</v>
      </c>
      <c r="S39" s="91">
        <v>-14655</v>
      </c>
      <c r="T39" s="93">
        <v>-32553</v>
      </c>
      <c r="U39" s="185">
        <v>-4145</v>
      </c>
      <c r="V39" s="185">
        <v>-3933</v>
      </c>
      <c r="W39" s="185">
        <v>-4571</v>
      </c>
      <c r="X39" s="185">
        <v>-9170</v>
      </c>
      <c r="Y39" s="93">
        <v>-21819</v>
      </c>
      <c r="Z39" s="91">
        <v>-2908</v>
      </c>
      <c r="AA39" s="91">
        <v>-3682</v>
      </c>
      <c r="AB39" s="91">
        <v>-5224</v>
      </c>
    </row>
    <row r="40" spans="1:28">
      <c r="A40" s="114" t="s">
        <v>435</v>
      </c>
      <c r="B40" s="82" t="s">
        <v>302</v>
      </c>
      <c r="C40" s="93">
        <v>-56684.263310000002</v>
      </c>
      <c r="D40" s="93">
        <v>-8967.9550500000005</v>
      </c>
      <c r="E40" s="93">
        <v>-8588</v>
      </c>
      <c r="F40" s="91">
        <v>-2769</v>
      </c>
      <c r="G40" s="91">
        <v>-2208</v>
      </c>
      <c r="H40" s="91">
        <v>-1850</v>
      </c>
      <c r="I40" s="91">
        <v>-3286</v>
      </c>
      <c r="J40" s="93">
        <v>-10113</v>
      </c>
      <c r="K40" s="91">
        <v>-2627</v>
      </c>
      <c r="L40" s="91">
        <v>-3100</v>
      </c>
      <c r="M40" s="91">
        <v>-2099</v>
      </c>
      <c r="N40" s="91">
        <v>-2465</v>
      </c>
      <c r="O40" s="93">
        <v>-10291</v>
      </c>
      <c r="P40" s="160">
        <v>-2919</v>
      </c>
      <c r="Q40" s="91">
        <v>-4425</v>
      </c>
      <c r="R40" s="91">
        <v>-2359</v>
      </c>
      <c r="S40" s="91">
        <v>-3420</v>
      </c>
      <c r="T40" s="93">
        <v>-13123</v>
      </c>
      <c r="U40" s="185">
        <v>-2587</v>
      </c>
      <c r="V40" s="185">
        <v>-2658</v>
      </c>
      <c r="W40" s="185">
        <v>-2909</v>
      </c>
      <c r="X40" s="185">
        <v>-2919</v>
      </c>
      <c r="Y40" s="93">
        <v>-11073</v>
      </c>
      <c r="Z40" s="91">
        <v>-2748</v>
      </c>
      <c r="AA40" s="91">
        <v>-3088</v>
      </c>
      <c r="AB40" s="91">
        <v>-2565</v>
      </c>
    </row>
    <row r="41" spans="1:28">
      <c r="A41" s="114" t="s">
        <v>436</v>
      </c>
      <c r="B41" s="82" t="s">
        <v>303</v>
      </c>
      <c r="C41" s="93">
        <v>-11328.000019999999</v>
      </c>
      <c r="D41" s="93">
        <v>-11895.39998</v>
      </c>
      <c r="E41" s="93">
        <v>-15895</v>
      </c>
      <c r="F41" s="91">
        <v>-4248</v>
      </c>
      <c r="G41" s="91">
        <v>-4115</v>
      </c>
      <c r="H41" s="91">
        <v>-3510</v>
      </c>
      <c r="I41" s="91">
        <v>-3638</v>
      </c>
      <c r="J41" s="93">
        <v>-15511</v>
      </c>
      <c r="K41" s="91">
        <v>-3641</v>
      </c>
      <c r="L41" s="91">
        <v>-4042</v>
      </c>
      <c r="M41" s="91">
        <v>-3030</v>
      </c>
      <c r="N41" s="91">
        <v>-3589</v>
      </c>
      <c r="O41" s="93">
        <v>-14302</v>
      </c>
      <c r="P41" s="160">
        <v>-2838</v>
      </c>
      <c r="Q41" s="91">
        <v>-4881</v>
      </c>
      <c r="R41" s="91">
        <v>-3283</v>
      </c>
      <c r="S41" s="91">
        <v>-3228</v>
      </c>
      <c r="T41" s="93">
        <v>-14230</v>
      </c>
      <c r="U41" s="185">
        <v>-3411</v>
      </c>
      <c r="V41" s="185">
        <v>-3242</v>
      </c>
      <c r="W41" s="185">
        <v>-3215</v>
      </c>
      <c r="X41" s="185">
        <v>-3234</v>
      </c>
      <c r="Y41" s="93">
        <v>-13102</v>
      </c>
      <c r="Z41" s="91">
        <v>-3234</v>
      </c>
      <c r="AA41" s="91">
        <v>-3720</v>
      </c>
      <c r="AB41" s="91">
        <v>-3250</v>
      </c>
    </row>
    <row r="42" spans="1:28">
      <c r="A42" s="114" t="s">
        <v>437</v>
      </c>
      <c r="B42" s="82" t="s">
        <v>304</v>
      </c>
      <c r="C42" s="93">
        <v>0</v>
      </c>
      <c r="D42" s="93">
        <v>0</v>
      </c>
      <c r="E42" s="93">
        <v>-78783</v>
      </c>
      <c r="F42" s="91">
        <v>-268217</v>
      </c>
      <c r="G42" s="91">
        <v>-145327</v>
      </c>
      <c r="H42" s="91">
        <v>-34713</v>
      </c>
      <c r="I42" s="91">
        <v>-43575</v>
      </c>
      <c r="J42" s="93">
        <v>-491832</v>
      </c>
      <c r="K42" s="91">
        <v>0</v>
      </c>
      <c r="L42" s="91">
        <v>0</v>
      </c>
      <c r="M42" s="91">
        <v>0</v>
      </c>
      <c r="N42" s="91">
        <v>0</v>
      </c>
      <c r="O42" s="93">
        <v>0</v>
      </c>
      <c r="P42" s="160">
        <v>0</v>
      </c>
      <c r="Q42" s="91">
        <v>0</v>
      </c>
      <c r="R42" s="91">
        <v>0</v>
      </c>
      <c r="S42" s="91">
        <v>0</v>
      </c>
      <c r="T42" s="93">
        <v>0</v>
      </c>
      <c r="U42" s="185">
        <v>0</v>
      </c>
      <c r="V42" s="185">
        <v>0</v>
      </c>
      <c r="W42" s="185">
        <v>0</v>
      </c>
      <c r="X42" s="185">
        <v>0</v>
      </c>
      <c r="Y42" s="93">
        <v>0</v>
      </c>
      <c r="Z42" s="91">
        <v>0</v>
      </c>
      <c r="AA42" s="91">
        <v>0</v>
      </c>
      <c r="AB42" s="91">
        <v>0</v>
      </c>
    </row>
    <row r="43" spans="1:28">
      <c r="A43" s="114" t="s">
        <v>438</v>
      </c>
      <c r="B43" s="82" t="s">
        <v>305</v>
      </c>
      <c r="C43" s="93">
        <v>-85572</v>
      </c>
      <c r="D43" s="93">
        <v>-112282</v>
      </c>
      <c r="E43" s="93">
        <v>-343244</v>
      </c>
      <c r="F43" s="91">
        <v>-164107</v>
      </c>
      <c r="G43" s="91">
        <v>-38213</v>
      </c>
      <c r="H43" s="91">
        <v>-67121</v>
      </c>
      <c r="I43" s="91">
        <v>-10646</v>
      </c>
      <c r="J43" s="93">
        <v>-280087</v>
      </c>
      <c r="K43" s="91">
        <v>-59671</v>
      </c>
      <c r="L43" s="91">
        <v>5692</v>
      </c>
      <c r="M43" s="91">
        <v>-59999</v>
      </c>
      <c r="N43" s="91">
        <v>-57340</v>
      </c>
      <c r="O43" s="93">
        <v>-171318</v>
      </c>
      <c r="P43" s="160">
        <v>-57558</v>
      </c>
      <c r="Q43" s="91">
        <v>-60510</v>
      </c>
      <c r="R43" s="91">
        <v>-67908</v>
      </c>
      <c r="S43" s="91">
        <v>-40692</v>
      </c>
      <c r="T43" s="93">
        <v>-227452</v>
      </c>
      <c r="U43" s="185">
        <v>9056</v>
      </c>
      <c r="V43" s="185">
        <v>-151065</v>
      </c>
      <c r="W43" s="185">
        <v>-17397</v>
      </c>
      <c r="X43" s="185">
        <v>-42587</v>
      </c>
      <c r="Y43" s="93">
        <v>-201993</v>
      </c>
      <c r="Z43" s="91">
        <v>-14782</v>
      </c>
      <c r="AA43" s="91">
        <v>-26673</v>
      </c>
      <c r="AB43" s="91">
        <v>-6749</v>
      </c>
    </row>
    <row r="44" spans="1:28">
      <c r="A44" s="4" t="s">
        <v>306</v>
      </c>
      <c r="B44" s="80" t="s">
        <v>307</v>
      </c>
      <c r="C44" s="88">
        <v>1842473.5187900001</v>
      </c>
      <c r="D44" s="88">
        <v>2043696</v>
      </c>
      <c r="E44" s="88">
        <v>1886850</v>
      </c>
      <c r="F44" s="97">
        <v>186389.20494000008</v>
      </c>
      <c r="G44" s="97">
        <v>299158</v>
      </c>
      <c r="H44" s="97">
        <v>467353</v>
      </c>
      <c r="I44" s="90">
        <v>444158</v>
      </c>
      <c r="J44" s="88">
        <v>1397058.2049400001</v>
      </c>
      <c r="K44" s="90">
        <v>509101</v>
      </c>
      <c r="L44" s="90">
        <v>718961</v>
      </c>
      <c r="M44" s="90">
        <v>513894</v>
      </c>
      <c r="N44" s="90">
        <v>656712</v>
      </c>
      <c r="O44" s="88">
        <v>2398668</v>
      </c>
      <c r="P44" s="90">
        <v>713250</v>
      </c>
      <c r="Q44" s="90">
        <v>741531</v>
      </c>
      <c r="R44" s="90">
        <v>852098</v>
      </c>
      <c r="S44" s="90">
        <v>922112</v>
      </c>
      <c r="T44" s="88">
        <v>3228991</v>
      </c>
      <c r="U44" s="90">
        <v>1307391</v>
      </c>
      <c r="V44" s="90">
        <v>1174960</v>
      </c>
      <c r="W44" s="90">
        <v>1640325</v>
      </c>
      <c r="X44" s="90">
        <v>1557753</v>
      </c>
      <c r="Y44" s="88">
        <v>5680429</v>
      </c>
      <c r="Z44" s="90">
        <v>1735487</v>
      </c>
      <c r="AA44" s="90">
        <v>1668409</v>
      </c>
      <c r="AB44" s="90">
        <v>1547931</v>
      </c>
    </row>
    <row r="45" spans="1:28">
      <c r="A45" s="85" t="s">
        <v>308</v>
      </c>
      <c r="B45" s="84" t="s">
        <v>309</v>
      </c>
      <c r="C45" s="94">
        <v>0.60487889277971885</v>
      </c>
      <c r="D45" s="94">
        <v>0.61158271764466132</v>
      </c>
      <c r="E45" s="94">
        <v>0.52312495945251325</v>
      </c>
      <c r="F45" s="100">
        <v>0.19809524739426965</v>
      </c>
      <c r="G45" s="100">
        <v>0.30812346856483086</v>
      </c>
      <c r="H45" s="100">
        <v>0.44058150540553792</v>
      </c>
      <c r="I45" s="100">
        <v>0.42972109025189725</v>
      </c>
      <c r="J45" s="94">
        <v>0.34872664039219509</v>
      </c>
      <c r="K45" s="100">
        <v>0.45785675613936949</v>
      </c>
      <c r="L45" s="100">
        <v>0.57492779027031871</v>
      </c>
      <c r="M45" s="100">
        <v>0.44457036474400785</v>
      </c>
      <c r="N45" s="100">
        <v>0.49995774760474598</v>
      </c>
      <c r="O45" s="94">
        <v>0.49642181205588259</v>
      </c>
      <c r="P45" s="100">
        <v>0.5175070851127741</v>
      </c>
      <c r="Q45" s="100">
        <v>0.52180842866582366</v>
      </c>
      <c r="R45" s="100">
        <v>0.55701016688118676</v>
      </c>
      <c r="S45" s="100">
        <v>0.58410909477887629</v>
      </c>
      <c r="T45" s="94">
        <v>0.54656810470845396</v>
      </c>
      <c r="U45" s="100">
        <v>0.68622155877516333</v>
      </c>
      <c r="V45" s="100">
        <v>0.61569999350217886</v>
      </c>
      <c r="W45" s="100">
        <v>0.71667999980775809</v>
      </c>
      <c r="X45" s="100">
        <v>0.68314739685272596</v>
      </c>
      <c r="Y45" s="94">
        <v>0.6776472623269103</v>
      </c>
      <c r="Z45" s="100">
        <v>0.72411403327236068</v>
      </c>
      <c r="AA45" s="100">
        <v>0.69008278136108214</v>
      </c>
      <c r="AB45" s="100">
        <v>0.68653432403292136</v>
      </c>
    </row>
    <row r="46" spans="1:28">
      <c r="A46" s="4" t="s">
        <v>310</v>
      </c>
      <c r="B46" s="80" t="s">
        <v>311</v>
      </c>
      <c r="C46" s="88">
        <v>0</v>
      </c>
      <c r="D46" s="88">
        <v>-1662681</v>
      </c>
      <c r="E46" s="88">
        <v>0</v>
      </c>
      <c r="F46" s="97">
        <v>-65508</v>
      </c>
      <c r="G46" s="97">
        <v>0</v>
      </c>
      <c r="H46" s="97">
        <v>0</v>
      </c>
      <c r="I46" s="97">
        <v>0</v>
      </c>
      <c r="J46" s="88">
        <v>-65508</v>
      </c>
      <c r="K46" s="97">
        <v>0</v>
      </c>
      <c r="L46" s="97">
        <v>0</v>
      </c>
      <c r="M46" s="91">
        <v>-8722</v>
      </c>
      <c r="N46" s="91">
        <v>0</v>
      </c>
      <c r="O46" s="88">
        <v>-8722</v>
      </c>
      <c r="P46" s="91">
        <v>0</v>
      </c>
      <c r="Q46" s="91">
        <v>0</v>
      </c>
      <c r="R46" s="91">
        <v>0</v>
      </c>
      <c r="S46" s="91">
        <v>0</v>
      </c>
      <c r="T46" s="88">
        <v>0</v>
      </c>
      <c r="U46" s="91">
        <v>0</v>
      </c>
      <c r="V46" s="91">
        <v>0</v>
      </c>
      <c r="W46" s="91">
        <v>-67723</v>
      </c>
      <c r="X46" s="91">
        <v>-12662</v>
      </c>
      <c r="Y46" s="88">
        <v>-80385</v>
      </c>
      <c r="Z46" s="91">
        <v>0</v>
      </c>
      <c r="AA46" s="91">
        <v>0</v>
      </c>
      <c r="AB46" s="91">
        <v>0</v>
      </c>
    </row>
    <row r="47" spans="1:28">
      <c r="A47" s="4" t="s">
        <v>196</v>
      </c>
      <c r="B47" s="80" t="s">
        <v>312</v>
      </c>
      <c r="C47" s="88">
        <v>212874</v>
      </c>
      <c r="D47" s="88">
        <v>137210</v>
      </c>
      <c r="E47" s="88">
        <v>1082</v>
      </c>
      <c r="F47" s="97">
        <v>176</v>
      </c>
      <c r="G47" s="97">
        <v>482</v>
      </c>
      <c r="H47" s="97">
        <v>517</v>
      </c>
      <c r="I47" s="97">
        <v>155</v>
      </c>
      <c r="J47" s="88">
        <v>1330</v>
      </c>
      <c r="K47" s="97">
        <v>1005</v>
      </c>
      <c r="L47" s="97">
        <v>274</v>
      </c>
      <c r="M47" s="97">
        <v>370</v>
      </c>
      <c r="N47" s="97">
        <v>496</v>
      </c>
      <c r="O47" s="88">
        <v>2145</v>
      </c>
      <c r="P47" s="97">
        <v>1495</v>
      </c>
      <c r="Q47" s="97">
        <v>491</v>
      </c>
      <c r="R47" s="97">
        <v>722</v>
      </c>
      <c r="S47" s="97">
        <v>442</v>
      </c>
      <c r="T47" s="88">
        <v>3150</v>
      </c>
      <c r="U47" s="97">
        <v>-261</v>
      </c>
      <c r="V47" s="97">
        <v>582</v>
      </c>
      <c r="W47" s="97">
        <v>914</v>
      </c>
      <c r="X47" s="97">
        <v>1130</v>
      </c>
      <c r="Y47" s="88">
        <v>2365</v>
      </c>
      <c r="Z47" s="97">
        <v>1240</v>
      </c>
      <c r="AA47" s="97">
        <v>1227</v>
      </c>
      <c r="AB47" s="97">
        <v>1234</v>
      </c>
    </row>
    <row r="48" spans="1:28">
      <c r="A48" s="4" t="s">
        <v>313</v>
      </c>
      <c r="B48" s="80" t="s">
        <v>314</v>
      </c>
      <c r="C48" s="88">
        <v>0</v>
      </c>
      <c r="D48" s="88">
        <v>1734889</v>
      </c>
      <c r="E48" s="88">
        <v>0</v>
      </c>
      <c r="F48" s="97">
        <v>0</v>
      </c>
      <c r="G48" s="97">
        <v>0</v>
      </c>
      <c r="H48" s="97">
        <v>0</v>
      </c>
      <c r="I48" s="97">
        <v>0</v>
      </c>
      <c r="J48" s="88">
        <v>0</v>
      </c>
      <c r="K48" s="97">
        <v>0</v>
      </c>
      <c r="L48" s="97">
        <v>0</v>
      </c>
      <c r="M48" s="97">
        <v>0</v>
      </c>
      <c r="N48" s="97">
        <v>0</v>
      </c>
      <c r="O48" s="88">
        <v>0</v>
      </c>
      <c r="P48" s="97">
        <v>0</v>
      </c>
      <c r="Q48" s="97">
        <v>0</v>
      </c>
      <c r="R48" s="97">
        <v>0</v>
      </c>
      <c r="S48" s="97">
        <v>0</v>
      </c>
      <c r="T48" s="88">
        <v>0</v>
      </c>
      <c r="U48" s="97">
        <v>0</v>
      </c>
      <c r="V48" s="97">
        <v>0</v>
      </c>
      <c r="W48" s="97">
        <v>0</v>
      </c>
      <c r="X48" s="97">
        <v>0</v>
      </c>
      <c r="Y48" s="88">
        <v>0</v>
      </c>
      <c r="Z48" s="97">
        <v>0</v>
      </c>
      <c r="AA48" s="97">
        <v>0</v>
      </c>
      <c r="AB48" s="97">
        <v>0</v>
      </c>
    </row>
    <row r="49" spans="1:30">
      <c r="A49" s="4" t="s">
        <v>315</v>
      </c>
      <c r="B49" s="80" t="s">
        <v>316</v>
      </c>
      <c r="C49" s="88">
        <v>0</v>
      </c>
      <c r="D49" s="88">
        <v>723995</v>
      </c>
      <c r="E49" s="88">
        <v>0</v>
      </c>
      <c r="F49" s="97">
        <v>0</v>
      </c>
      <c r="G49" s="97">
        <v>0</v>
      </c>
      <c r="H49" s="97">
        <v>0</v>
      </c>
      <c r="I49" s="97">
        <v>0</v>
      </c>
      <c r="J49" s="88">
        <v>0</v>
      </c>
      <c r="K49" s="97">
        <v>0</v>
      </c>
      <c r="L49" s="97">
        <v>0</v>
      </c>
      <c r="M49" s="97">
        <v>0</v>
      </c>
      <c r="N49" s="97">
        <v>0</v>
      </c>
      <c r="O49" s="88">
        <v>0</v>
      </c>
      <c r="P49" s="97">
        <v>0</v>
      </c>
      <c r="Q49" s="97">
        <v>0</v>
      </c>
      <c r="R49" s="97">
        <v>0</v>
      </c>
      <c r="S49" s="97">
        <v>0</v>
      </c>
      <c r="T49" s="88">
        <v>0</v>
      </c>
      <c r="U49" s="97">
        <v>0</v>
      </c>
      <c r="V49" s="97">
        <v>0</v>
      </c>
      <c r="W49" s="97">
        <v>0</v>
      </c>
      <c r="X49" s="97">
        <v>0</v>
      </c>
      <c r="Y49" s="88">
        <v>0</v>
      </c>
      <c r="Z49" s="97">
        <v>0</v>
      </c>
      <c r="AA49" s="97">
        <v>0</v>
      </c>
      <c r="AB49" s="97">
        <v>0</v>
      </c>
    </row>
    <row r="50" spans="1:30">
      <c r="A50" s="4" t="s">
        <v>317</v>
      </c>
      <c r="B50" s="80" t="s">
        <v>318</v>
      </c>
      <c r="C50" s="88">
        <v>149466</v>
      </c>
      <c r="D50" s="88">
        <v>397368</v>
      </c>
      <c r="E50" s="88">
        <v>243127</v>
      </c>
      <c r="F50" s="97">
        <v>198826</v>
      </c>
      <c r="G50" s="97">
        <v>-58373</v>
      </c>
      <c r="H50" s="97">
        <v>18994</v>
      </c>
      <c r="I50" s="97">
        <v>-25244</v>
      </c>
      <c r="J50" s="88">
        <v>134203</v>
      </c>
      <c r="K50" s="97">
        <v>-22499</v>
      </c>
      <c r="L50" s="97">
        <v>-57160</v>
      </c>
      <c r="M50" s="97">
        <v>-12125</v>
      </c>
      <c r="N50" s="97">
        <v>38102</v>
      </c>
      <c r="O50" s="88">
        <v>-53682</v>
      </c>
      <c r="P50" s="97">
        <v>20781</v>
      </c>
      <c r="Q50" s="97">
        <v>55597</v>
      </c>
      <c r="R50" s="97">
        <v>-5477</v>
      </c>
      <c r="S50" s="97">
        <v>36004</v>
      </c>
      <c r="T50" s="88">
        <v>106905</v>
      </c>
      <c r="U50" s="97">
        <v>-112223</v>
      </c>
      <c r="V50" s="97">
        <v>-11409</v>
      </c>
      <c r="W50" s="97">
        <v>-26425</v>
      </c>
      <c r="X50" s="97">
        <v>63498</v>
      </c>
      <c r="Y50" s="88">
        <v>-86559</v>
      </c>
      <c r="Z50" s="97">
        <v>-43848</v>
      </c>
      <c r="AA50" s="97">
        <v>132086</v>
      </c>
      <c r="AB50" s="97">
        <v>20524</v>
      </c>
      <c r="AC50" s="199"/>
    </row>
    <row r="51" spans="1:30" ht="16.5">
      <c r="A51" t="s">
        <v>319</v>
      </c>
      <c r="B51" s="84" t="s">
        <v>320</v>
      </c>
      <c r="C51" s="93">
        <v>420830.49624000001</v>
      </c>
      <c r="D51" s="93">
        <v>1040182.6805100001</v>
      </c>
      <c r="E51" s="93">
        <v>1472590</v>
      </c>
      <c r="F51" s="91">
        <v>476564</v>
      </c>
      <c r="G51" s="91">
        <v>181153</v>
      </c>
      <c r="H51" s="91">
        <v>154243</v>
      </c>
      <c r="I51" s="91">
        <v>106745</v>
      </c>
      <c r="J51" s="93">
        <v>918705</v>
      </c>
      <c r="K51" s="91">
        <v>108290</v>
      </c>
      <c r="L51" s="91">
        <v>121222</v>
      </c>
      <c r="M51" s="91">
        <v>136530</v>
      </c>
      <c r="N51" s="91">
        <v>121681</v>
      </c>
      <c r="O51" s="93">
        <v>487723</v>
      </c>
      <c r="P51" s="91">
        <v>111124</v>
      </c>
      <c r="Q51" s="91">
        <v>149165</v>
      </c>
      <c r="R51" s="91">
        <v>157820</v>
      </c>
      <c r="S51" s="91">
        <v>134297</v>
      </c>
      <c r="T51" s="93">
        <v>552406</v>
      </c>
      <c r="U51" s="91">
        <v>127759</v>
      </c>
      <c r="V51" s="91">
        <v>106771</v>
      </c>
      <c r="W51" s="91">
        <v>69171</v>
      </c>
      <c r="X51" s="91">
        <v>69411</v>
      </c>
      <c r="Y51" s="93">
        <v>373112</v>
      </c>
      <c r="Z51" s="91">
        <v>82512</v>
      </c>
      <c r="AA51" s="91">
        <v>179824</v>
      </c>
      <c r="AB51" s="91">
        <v>261386</v>
      </c>
      <c r="AC51" s="161"/>
      <c r="AD51" s="200"/>
    </row>
    <row r="52" spans="1:30" ht="16.5">
      <c r="A52" t="s">
        <v>321</v>
      </c>
      <c r="B52" s="84" t="s">
        <v>322</v>
      </c>
      <c r="C52" s="93">
        <v>-271364</v>
      </c>
      <c r="D52" s="93">
        <v>-642815</v>
      </c>
      <c r="E52" s="93">
        <v>-656663</v>
      </c>
      <c r="F52" s="91">
        <v>-277738</v>
      </c>
      <c r="G52" s="91">
        <v>-239526</v>
      </c>
      <c r="H52" s="91">
        <v>-135249</v>
      </c>
      <c r="I52" s="91">
        <v>-131989</v>
      </c>
      <c r="J52" s="93">
        <v>-784502</v>
      </c>
      <c r="K52" s="91">
        <v>-129359</v>
      </c>
      <c r="L52" s="91">
        <v>-177883</v>
      </c>
      <c r="M52" s="91">
        <v>-126317</v>
      </c>
      <c r="N52" s="91">
        <v>-23431</v>
      </c>
      <c r="O52" s="93">
        <v>-456990</v>
      </c>
      <c r="P52" s="91">
        <v>-85687</v>
      </c>
      <c r="Q52" s="91">
        <v>-102348</v>
      </c>
      <c r="R52" s="91">
        <v>-118083</v>
      </c>
      <c r="S52" s="91">
        <v>-116506</v>
      </c>
      <c r="T52" s="93">
        <v>-422624</v>
      </c>
      <c r="U52" s="91">
        <v>-82682</v>
      </c>
      <c r="V52" s="91">
        <v>-79688</v>
      </c>
      <c r="W52" s="91">
        <v>-72012</v>
      </c>
      <c r="X52" s="91">
        <v>-68103</v>
      </c>
      <c r="Y52" s="93">
        <v>-302485</v>
      </c>
      <c r="Z52" s="91">
        <v>-71394</v>
      </c>
      <c r="AA52" s="91">
        <v>-125268</v>
      </c>
      <c r="AB52" s="91">
        <v>-190368</v>
      </c>
      <c r="AC52" s="161"/>
      <c r="AD52" s="200"/>
    </row>
    <row r="53" spans="1:30">
      <c r="A53" t="s">
        <v>323</v>
      </c>
      <c r="B53" s="84" t="s">
        <v>324</v>
      </c>
      <c r="C53" s="93">
        <v>0</v>
      </c>
      <c r="D53" s="93">
        <v>0</v>
      </c>
      <c r="E53" s="93">
        <v>-572800</v>
      </c>
      <c r="F53" s="91">
        <v>0</v>
      </c>
      <c r="G53" s="91">
        <v>0</v>
      </c>
      <c r="H53" s="91">
        <v>0</v>
      </c>
      <c r="I53" s="91">
        <v>0</v>
      </c>
      <c r="J53" s="93">
        <v>0</v>
      </c>
      <c r="K53" s="91">
        <v>0</v>
      </c>
      <c r="L53" s="91">
        <v>0</v>
      </c>
      <c r="M53" s="91">
        <v>0</v>
      </c>
      <c r="N53" s="91">
        <v>0</v>
      </c>
      <c r="O53" s="93">
        <v>0</v>
      </c>
      <c r="P53" s="91">
        <v>0</v>
      </c>
      <c r="Q53" s="91">
        <v>0</v>
      </c>
      <c r="R53" s="91">
        <v>0</v>
      </c>
      <c r="S53" s="91">
        <v>0</v>
      </c>
      <c r="T53" s="93">
        <v>0</v>
      </c>
      <c r="U53" s="91">
        <v>0</v>
      </c>
      <c r="V53" s="91">
        <v>0</v>
      </c>
      <c r="W53" s="91">
        <v>0</v>
      </c>
      <c r="X53" s="91">
        <v>0</v>
      </c>
      <c r="Y53" s="93">
        <v>0</v>
      </c>
      <c r="Z53" s="91">
        <v>0</v>
      </c>
      <c r="AA53" s="91">
        <v>0</v>
      </c>
      <c r="AB53" s="97">
        <v>0</v>
      </c>
    </row>
    <row r="54" spans="1:30" s="106" customFormat="1">
      <c r="A54" s="106" t="s">
        <v>497</v>
      </c>
      <c r="B54" s="84" t="s">
        <v>498</v>
      </c>
      <c r="C54" s="93">
        <v>0</v>
      </c>
      <c r="D54" s="93">
        <v>0</v>
      </c>
      <c r="E54" s="93">
        <v>0</v>
      </c>
      <c r="F54" s="91">
        <v>0</v>
      </c>
      <c r="G54" s="91">
        <v>0</v>
      </c>
      <c r="H54" s="91">
        <v>0</v>
      </c>
      <c r="I54" s="91">
        <v>0</v>
      </c>
      <c r="J54" s="93">
        <v>0</v>
      </c>
      <c r="K54" s="91">
        <v>-1430</v>
      </c>
      <c r="L54" s="91">
        <v>-499</v>
      </c>
      <c r="M54" s="91">
        <v>-22338</v>
      </c>
      <c r="N54" s="91">
        <v>-60148</v>
      </c>
      <c r="O54" s="93">
        <v>-84415</v>
      </c>
      <c r="P54" s="91">
        <v>-4656</v>
      </c>
      <c r="Q54" s="91">
        <v>8780</v>
      </c>
      <c r="R54" s="91">
        <v>-45214</v>
      </c>
      <c r="S54" s="91">
        <v>18213</v>
      </c>
      <c r="T54" s="93">
        <v>-22877</v>
      </c>
      <c r="U54" s="91">
        <v>-157300</v>
      </c>
      <c r="V54" s="91">
        <v>-38492</v>
      </c>
      <c r="W54" s="91">
        <v>-23584</v>
      </c>
      <c r="X54" s="91">
        <v>62190</v>
      </c>
      <c r="Y54" s="93">
        <v>-157186</v>
      </c>
      <c r="Z54" s="91">
        <v>-54966</v>
      </c>
      <c r="AA54" s="91">
        <v>77530</v>
      </c>
      <c r="AB54" s="91">
        <v>-50494</v>
      </c>
    </row>
    <row r="55" spans="1:30">
      <c r="A55" s="4" t="s">
        <v>325</v>
      </c>
      <c r="B55" s="80" t="s">
        <v>326</v>
      </c>
      <c r="C55" s="88">
        <v>2204814</v>
      </c>
      <c r="D55" s="88">
        <v>3374477</v>
      </c>
      <c r="E55" s="88">
        <v>2131059</v>
      </c>
      <c r="F55" s="97">
        <v>319883.20494000003</v>
      </c>
      <c r="G55" s="97">
        <v>241267</v>
      </c>
      <c r="H55" s="97">
        <v>486864</v>
      </c>
      <c r="I55" s="97">
        <v>419069</v>
      </c>
      <c r="J55" s="88">
        <v>1467083.2049400001</v>
      </c>
      <c r="K55" s="97">
        <v>487607</v>
      </c>
      <c r="L55" s="97">
        <v>662075</v>
      </c>
      <c r="M55" s="97">
        <v>493417</v>
      </c>
      <c r="N55" s="97">
        <v>695310</v>
      </c>
      <c r="O55" s="88">
        <v>2338409</v>
      </c>
      <c r="P55" s="97">
        <v>735526</v>
      </c>
      <c r="Q55" s="97">
        <v>797619</v>
      </c>
      <c r="R55" s="97">
        <v>847343</v>
      </c>
      <c r="S55" s="97">
        <v>958558</v>
      </c>
      <c r="T55" s="88">
        <v>3339046</v>
      </c>
      <c r="U55" s="97">
        <v>1194907</v>
      </c>
      <c r="V55" s="97">
        <v>1164133</v>
      </c>
      <c r="W55" s="97">
        <v>1547091</v>
      </c>
      <c r="X55" s="97">
        <v>1609719</v>
      </c>
      <c r="Y55" s="88">
        <v>5515850</v>
      </c>
      <c r="Z55" s="97">
        <v>1692879</v>
      </c>
      <c r="AA55" s="97">
        <v>1801722</v>
      </c>
      <c r="AB55" s="97">
        <v>1569689</v>
      </c>
    </row>
    <row r="56" spans="1:30">
      <c r="A56" s="4" t="s">
        <v>138</v>
      </c>
      <c r="B56" s="80" t="s">
        <v>327</v>
      </c>
      <c r="C56" s="88">
        <v>-791974</v>
      </c>
      <c r="D56" s="88">
        <v>-673413</v>
      </c>
      <c r="E56" s="88">
        <v>-112367</v>
      </c>
      <c r="F56" s="97">
        <v>-110738</v>
      </c>
      <c r="G56" s="97">
        <v>-77787</v>
      </c>
      <c r="H56" s="97">
        <v>-150517</v>
      </c>
      <c r="I56" s="97">
        <v>97078</v>
      </c>
      <c r="J56" s="88">
        <v>-241964</v>
      </c>
      <c r="K56" s="97">
        <v>-172871</v>
      </c>
      <c r="L56" s="97">
        <v>63132</v>
      </c>
      <c r="M56" s="97">
        <v>-28011</v>
      </c>
      <c r="N56" s="97">
        <v>-112308</v>
      </c>
      <c r="O56" s="88">
        <v>-250058</v>
      </c>
      <c r="P56" s="97">
        <v>-129409</v>
      </c>
      <c r="Q56" s="97">
        <v>-143069</v>
      </c>
      <c r="R56" s="97">
        <v>-127737</v>
      </c>
      <c r="S56" s="97">
        <v>-225627</v>
      </c>
      <c r="T56" s="88">
        <v>-625842</v>
      </c>
      <c r="U56" s="97">
        <v>-169786</v>
      </c>
      <c r="V56" s="97">
        <v>-272374</v>
      </c>
      <c r="W56" s="97">
        <v>-410595</v>
      </c>
      <c r="X56" s="97">
        <v>-512380</v>
      </c>
      <c r="Y56" s="88">
        <v>-1365135</v>
      </c>
      <c r="Z56" s="97">
        <v>-436852</v>
      </c>
      <c r="AA56" s="97">
        <v>-608411</v>
      </c>
      <c r="AB56" s="97">
        <v>-393592</v>
      </c>
    </row>
    <row r="57" spans="1:30">
      <c r="A57" t="s">
        <v>328</v>
      </c>
      <c r="B57" s="84" t="s">
        <v>329</v>
      </c>
      <c r="C57" s="93">
        <v>-215352</v>
      </c>
      <c r="D57" s="93">
        <v>-175288</v>
      </c>
      <c r="E57" s="93">
        <v>-309129</v>
      </c>
      <c r="F57" s="91">
        <v>-87051</v>
      </c>
      <c r="G57" s="91">
        <v>-39627</v>
      </c>
      <c r="H57" s="91">
        <v>-6240</v>
      </c>
      <c r="I57" s="91">
        <v>-4131</v>
      </c>
      <c r="J57" s="93">
        <v>-137049</v>
      </c>
      <c r="K57" s="91">
        <v>-24574</v>
      </c>
      <c r="L57" s="91">
        <v>25002</v>
      </c>
      <c r="M57" s="91">
        <v>-2267</v>
      </c>
      <c r="N57" s="91">
        <v>11523</v>
      </c>
      <c r="O57" s="93">
        <v>9684</v>
      </c>
      <c r="P57" s="91">
        <v>-5769</v>
      </c>
      <c r="Q57" s="91">
        <v>-33392</v>
      </c>
      <c r="R57" s="91">
        <v>-71901</v>
      </c>
      <c r="S57" s="91">
        <v>-82481</v>
      </c>
      <c r="T57" s="93">
        <v>-193543</v>
      </c>
      <c r="U57" s="91">
        <v>-107623</v>
      </c>
      <c r="V57" s="91">
        <v>-145501</v>
      </c>
      <c r="W57" s="91">
        <v>-136145</v>
      </c>
      <c r="X57" s="91">
        <v>-244582</v>
      </c>
      <c r="Y57" s="93">
        <v>-633851</v>
      </c>
      <c r="Z57" s="91">
        <v>-209439</v>
      </c>
      <c r="AA57" s="91">
        <v>-285289</v>
      </c>
      <c r="AB57" s="91">
        <v>-247132</v>
      </c>
    </row>
    <row r="58" spans="1:30">
      <c r="A58" t="s">
        <v>330</v>
      </c>
      <c r="B58" s="84" t="s">
        <v>331</v>
      </c>
      <c r="C58" s="93">
        <v>-576622</v>
      </c>
      <c r="D58" s="93">
        <v>-498125</v>
      </c>
      <c r="E58" s="93">
        <v>196762</v>
      </c>
      <c r="F58" s="91">
        <v>-23687</v>
      </c>
      <c r="G58" s="91">
        <v>-38160</v>
      </c>
      <c r="H58" s="91">
        <v>-144277</v>
      </c>
      <c r="I58" s="91">
        <v>101209</v>
      </c>
      <c r="J58" s="93">
        <v>-104915</v>
      </c>
      <c r="K58" s="91">
        <v>-148297</v>
      </c>
      <c r="L58" s="91">
        <v>38130</v>
      </c>
      <c r="M58" s="91">
        <v>-25744</v>
      </c>
      <c r="N58" s="91">
        <v>-123831</v>
      </c>
      <c r="O58" s="93">
        <v>-259742</v>
      </c>
      <c r="P58" s="91">
        <v>-123640</v>
      </c>
      <c r="Q58" s="91">
        <v>-109677</v>
      </c>
      <c r="R58" s="91">
        <v>-55836</v>
      </c>
      <c r="S58" s="91">
        <v>-143146</v>
      </c>
      <c r="T58" s="93">
        <v>-432299</v>
      </c>
      <c r="U58" s="91">
        <v>-62163</v>
      </c>
      <c r="V58" s="91">
        <v>-126873</v>
      </c>
      <c r="W58" s="91">
        <v>-274450</v>
      </c>
      <c r="X58" s="91">
        <v>-267798</v>
      </c>
      <c r="Y58" s="93">
        <v>-731284</v>
      </c>
      <c r="Z58" s="91">
        <v>-227413</v>
      </c>
      <c r="AA58" s="91">
        <v>-323122</v>
      </c>
      <c r="AB58" s="91">
        <v>-146460</v>
      </c>
    </row>
    <row r="59" spans="1:30">
      <c r="A59" s="4" t="s">
        <v>332</v>
      </c>
      <c r="B59" s="80" t="s">
        <v>333</v>
      </c>
      <c r="C59" s="88">
        <v>1412840</v>
      </c>
      <c r="D59" s="88">
        <v>2701064</v>
      </c>
      <c r="E59" s="88">
        <v>2018692</v>
      </c>
      <c r="F59" s="97">
        <v>209145.20494000003</v>
      </c>
      <c r="G59" s="97">
        <v>163480</v>
      </c>
      <c r="H59" s="97">
        <v>336347</v>
      </c>
      <c r="I59" s="97">
        <v>516147</v>
      </c>
      <c r="J59" s="88">
        <v>1225119.2049400001</v>
      </c>
      <c r="K59" s="97">
        <v>314736</v>
      </c>
      <c r="L59" s="97">
        <v>725207</v>
      </c>
      <c r="M59" s="97">
        <v>465406</v>
      </c>
      <c r="N59" s="97">
        <v>583002</v>
      </c>
      <c r="O59" s="88">
        <v>2088351</v>
      </c>
      <c r="P59" s="97">
        <v>606117</v>
      </c>
      <c r="Q59" s="97">
        <v>654550</v>
      </c>
      <c r="R59" s="97">
        <v>719606</v>
      </c>
      <c r="S59" s="97">
        <v>732931</v>
      </c>
      <c r="T59" s="88">
        <v>2713204</v>
      </c>
      <c r="U59" s="97">
        <v>1025121</v>
      </c>
      <c r="V59" s="97">
        <v>891759</v>
      </c>
      <c r="W59" s="97">
        <v>1136496</v>
      </c>
      <c r="X59" s="97">
        <v>1097339</v>
      </c>
      <c r="Y59" s="88">
        <v>4150715</v>
      </c>
      <c r="Z59" s="97">
        <v>1256027</v>
      </c>
      <c r="AA59" s="97">
        <v>1193311</v>
      </c>
      <c r="AB59" s="96">
        <v>1176097</v>
      </c>
    </row>
    <row r="60" spans="1:30">
      <c r="A60" s="4" t="s">
        <v>334</v>
      </c>
      <c r="B60" s="80" t="s">
        <v>335</v>
      </c>
      <c r="C60" s="88">
        <v>-7807</v>
      </c>
      <c r="D60" s="88">
        <v>0</v>
      </c>
      <c r="E60" s="88">
        <v>0</v>
      </c>
      <c r="F60" s="97">
        <v>0</v>
      </c>
      <c r="G60" s="97">
        <v>0</v>
      </c>
      <c r="H60" s="97">
        <v>0</v>
      </c>
      <c r="I60" s="97">
        <v>0</v>
      </c>
      <c r="J60" s="88">
        <v>0</v>
      </c>
      <c r="K60" s="97">
        <v>0</v>
      </c>
      <c r="L60" s="97">
        <v>0</v>
      </c>
      <c r="M60" s="97">
        <v>0</v>
      </c>
      <c r="N60" s="97">
        <v>0</v>
      </c>
      <c r="O60" s="88">
        <v>0</v>
      </c>
      <c r="P60" s="97">
        <v>0</v>
      </c>
      <c r="Q60" s="97">
        <v>0</v>
      </c>
      <c r="R60" s="97">
        <v>0</v>
      </c>
      <c r="S60" s="97">
        <v>0</v>
      </c>
      <c r="T60" s="88">
        <v>0</v>
      </c>
      <c r="U60" s="97">
        <v>0</v>
      </c>
      <c r="V60" s="97">
        <v>0</v>
      </c>
      <c r="W60" s="97">
        <v>0</v>
      </c>
      <c r="X60" s="97">
        <v>0</v>
      </c>
      <c r="Y60" s="88">
        <v>0</v>
      </c>
      <c r="Z60" s="97">
        <v>0</v>
      </c>
      <c r="AA60" s="97">
        <v>0</v>
      </c>
      <c r="AB60" s="97">
        <v>0</v>
      </c>
    </row>
    <row r="61" spans="1:30">
      <c r="A61" s="4" t="s">
        <v>336</v>
      </c>
      <c r="B61" s="80" t="s">
        <v>337</v>
      </c>
      <c r="C61" s="88">
        <v>1405033</v>
      </c>
      <c r="D61" s="88">
        <v>2701064</v>
      </c>
      <c r="E61" s="88">
        <v>2018692</v>
      </c>
      <c r="F61" s="97">
        <v>209145.20494000003</v>
      </c>
      <c r="G61" s="97">
        <v>163480</v>
      </c>
      <c r="H61" s="97">
        <v>336347</v>
      </c>
      <c r="I61" s="97">
        <v>516147</v>
      </c>
      <c r="J61" s="88">
        <v>1225119.2049400001</v>
      </c>
      <c r="K61" s="97">
        <v>314736</v>
      </c>
      <c r="L61" s="97">
        <v>725207</v>
      </c>
      <c r="M61" s="97">
        <v>465406</v>
      </c>
      <c r="N61" s="97">
        <v>583002</v>
      </c>
      <c r="O61" s="88">
        <v>2088351</v>
      </c>
      <c r="P61" s="97">
        <v>606117</v>
      </c>
      <c r="Q61" s="97">
        <v>654550</v>
      </c>
      <c r="R61" s="97">
        <v>719606</v>
      </c>
      <c r="S61" s="97">
        <v>732931</v>
      </c>
      <c r="T61" s="88">
        <v>2713204</v>
      </c>
      <c r="U61" s="97">
        <v>1025121</v>
      </c>
      <c r="V61" s="97">
        <v>891759</v>
      </c>
      <c r="W61" s="97">
        <v>1136496</v>
      </c>
      <c r="X61" s="97">
        <v>1097339</v>
      </c>
      <c r="Y61" s="88">
        <v>4150715</v>
      </c>
      <c r="Z61" s="97">
        <v>1256027</v>
      </c>
      <c r="AA61" s="97">
        <v>1193311</v>
      </c>
      <c r="AB61" s="96">
        <v>1176097</v>
      </c>
    </row>
    <row r="62" spans="1:30">
      <c r="A62" s="85" t="s">
        <v>338</v>
      </c>
      <c r="B62" s="84" t="s">
        <v>339</v>
      </c>
      <c r="C62" s="92">
        <v>0.46126839636593608</v>
      </c>
      <c r="D62" s="92">
        <v>0.80830224341201395</v>
      </c>
      <c r="E62" s="92">
        <v>0.55967786026823163</v>
      </c>
      <c r="F62" s="99">
        <v>0.22228042191204872</v>
      </c>
      <c r="G62" s="99">
        <v>0.16837933346585601</v>
      </c>
      <c r="H62" s="99">
        <v>0.3170799536937528</v>
      </c>
      <c r="I62" s="99">
        <v>0.4993701601012388</v>
      </c>
      <c r="J62" s="92">
        <v>0.30580809225270023</v>
      </c>
      <c r="K62" s="99">
        <v>0.28305582585828865</v>
      </c>
      <c r="L62" s="99">
        <v>0.57992249648947158</v>
      </c>
      <c r="M62" s="99">
        <v>0.4026233331660804</v>
      </c>
      <c r="N62" s="99">
        <v>0.44384199888088249</v>
      </c>
      <c r="O62" s="92">
        <v>0.30580809225270023</v>
      </c>
      <c r="P62" s="99">
        <v>0.43977545307718091</v>
      </c>
      <c r="Q62" s="99">
        <v>0.46060071255714846</v>
      </c>
      <c r="R62" s="99">
        <v>0.47040112539719997</v>
      </c>
      <c r="S62" s="99">
        <v>0.46427295485296427</v>
      </c>
      <c r="T62" s="92">
        <v>0.45926135067189638</v>
      </c>
      <c r="U62" s="99">
        <v>0.53806396280497437</v>
      </c>
      <c r="V62" s="99">
        <v>0.46729761907257228</v>
      </c>
      <c r="W62" s="99">
        <v>0.49655035012056625</v>
      </c>
      <c r="X62" s="99">
        <v>0.48123436855199342</v>
      </c>
      <c r="Y62" s="92">
        <v>0.49515990015001354</v>
      </c>
      <c r="Z62" s="99">
        <v>0.52406429830300283</v>
      </c>
      <c r="AA62" s="99">
        <v>0.49357404204171412</v>
      </c>
      <c r="AB62" s="99">
        <v>0.52161947715508428</v>
      </c>
    </row>
    <row r="63" spans="1:30">
      <c r="A63" s="4" t="s">
        <v>340</v>
      </c>
      <c r="B63" s="80" t="s">
        <v>341</v>
      </c>
      <c r="C63" s="92"/>
      <c r="D63" s="92"/>
      <c r="E63" s="101"/>
      <c r="F63" s="99"/>
      <c r="G63" s="90"/>
      <c r="H63" s="90"/>
      <c r="I63" s="90"/>
      <c r="J63" s="92"/>
      <c r="K63" s="90"/>
      <c r="L63" s="90"/>
      <c r="M63" s="99"/>
      <c r="N63" s="99"/>
      <c r="O63" s="92"/>
      <c r="P63" s="99"/>
      <c r="Q63" s="99"/>
      <c r="R63" s="99"/>
      <c r="S63" s="99"/>
      <c r="T63" s="92"/>
      <c r="U63" s="99"/>
      <c r="V63" s="99"/>
      <c r="W63" s="99"/>
      <c r="X63" s="99"/>
      <c r="Y63" s="92"/>
      <c r="Z63" s="99"/>
      <c r="AA63" s="99"/>
      <c r="AB63" s="99"/>
    </row>
    <row r="64" spans="1:30">
      <c r="A64" t="s">
        <v>415</v>
      </c>
      <c r="B64" s="84" t="s">
        <v>416</v>
      </c>
      <c r="C64" s="87">
        <v>1404172</v>
      </c>
      <c r="D64" s="87">
        <v>2699844</v>
      </c>
      <c r="E64" s="87">
        <v>2018891</v>
      </c>
      <c r="F64" s="89">
        <v>209026.20494000003</v>
      </c>
      <c r="G64" s="89">
        <v>163315</v>
      </c>
      <c r="H64" s="89">
        <v>336263</v>
      </c>
      <c r="I64" s="89">
        <v>516110</v>
      </c>
      <c r="J64" s="87">
        <v>1224714.2049400001</v>
      </c>
      <c r="K64" s="89">
        <v>314723</v>
      </c>
      <c r="L64" s="89">
        <v>724435</v>
      </c>
      <c r="M64" s="89">
        <v>465364</v>
      </c>
      <c r="N64" s="89">
        <v>582922</v>
      </c>
      <c r="O64" s="87">
        <v>2087444</v>
      </c>
      <c r="P64" s="89">
        <v>606198</v>
      </c>
      <c r="Q64" s="89">
        <v>654769</v>
      </c>
      <c r="R64" s="89">
        <v>719830</v>
      </c>
      <c r="S64" s="89">
        <v>733369</v>
      </c>
      <c r="T64" s="87">
        <v>2714166</v>
      </c>
      <c r="U64" s="89">
        <v>1025552</v>
      </c>
      <c r="V64" s="89">
        <v>892388</v>
      </c>
      <c r="W64" s="89">
        <v>1136984</v>
      </c>
      <c r="X64" s="89">
        <v>1097380</v>
      </c>
      <c r="Y64" s="87">
        <v>4152304</v>
      </c>
      <c r="Z64" s="89">
        <v>1256038</v>
      </c>
      <c r="AA64" s="89">
        <v>1193336</v>
      </c>
      <c r="AB64" s="89">
        <v>1176129</v>
      </c>
    </row>
    <row r="65" spans="1:28">
      <c r="A65" s="85" t="s">
        <v>338</v>
      </c>
      <c r="B65" s="84" t="s">
        <v>339</v>
      </c>
      <c r="C65" s="92">
        <v>0.46098573247884511</v>
      </c>
      <c r="D65" s="92">
        <v>0.80793715441857927</v>
      </c>
      <c r="E65" s="92">
        <v>0.55973303257494977</v>
      </c>
      <c r="F65" s="99">
        <v>0.22215394820104434</v>
      </c>
      <c r="G65" s="99">
        <v>0.16820938857949763</v>
      </c>
      <c r="H65" s="99">
        <v>0.3170007654860082</v>
      </c>
      <c r="I65" s="99">
        <v>0.49933436274908183</v>
      </c>
      <c r="J65" s="92">
        <v>0.30570699819029151</v>
      </c>
      <c r="K65" s="99">
        <v>0.28304413439072162</v>
      </c>
      <c r="L65" s="99">
        <v>0.57992249648947158</v>
      </c>
      <c r="M65" s="99">
        <v>0.4026233331660804</v>
      </c>
      <c r="N65" s="99">
        <v>0.44384199888088249</v>
      </c>
      <c r="O65" s="92">
        <v>0.30570699819029151</v>
      </c>
      <c r="P65" s="99">
        <v>0.43983422359788776</v>
      </c>
      <c r="Q65" s="99">
        <v>0.46075482080869534</v>
      </c>
      <c r="R65" s="99">
        <v>0.47040112539719997</v>
      </c>
      <c r="S65" s="99">
        <v>0.46427295485296427</v>
      </c>
      <c r="T65" s="92">
        <v>0.45942418745797897</v>
      </c>
      <c r="U65" s="99">
        <v>0.53829071053395416</v>
      </c>
      <c r="V65" s="99">
        <v>0.46762722628976511</v>
      </c>
      <c r="W65" s="99">
        <v>0.49676356386778475</v>
      </c>
      <c r="X65" s="99">
        <v>0.48125234896562191</v>
      </c>
      <c r="Y65" s="92">
        <v>0.49534946004061997</v>
      </c>
      <c r="Z65" s="99">
        <v>0.52406429830300283</v>
      </c>
      <c r="AA65" s="99">
        <v>0.49358438247354713</v>
      </c>
      <c r="AB65" s="99">
        <v>0.52163366971170921</v>
      </c>
    </row>
    <row r="66" spans="1:28">
      <c r="A66" t="s">
        <v>342</v>
      </c>
      <c r="B66" s="84" t="s">
        <v>343</v>
      </c>
      <c r="C66" s="95">
        <v>861</v>
      </c>
      <c r="D66" s="95">
        <v>1220</v>
      </c>
      <c r="E66" s="95">
        <v>-199</v>
      </c>
      <c r="F66" s="91">
        <v>119</v>
      </c>
      <c r="G66" s="91">
        <v>165</v>
      </c>
      <c r="H66" s="91">
        <v>84</v>
      </c>
      <c r="I66" s="91">
        <v>37</v>
      </c>
      <c r="J66" s="95">
        <v>405</v>
      </c>
      <c r="K66" s="91">
        <v>13</v>
      </c>
      <c r="L66" s="91">
        <v>772</v>
      </c>
      <c r="M66" s="91">
        <v>42</v>
      </c>
      <c r="N66" s="91">
        <v>80</v>
      </c>
      <c r="O66" s="95">
        <v>907</v>
      </c>
      <c r="P66" s="91">
        <v>-81</v>
      </c>
      <c r="Q66" s="91">
        <v>-219</v>
      </c>
      <c r="R66" s="91">
        <v>-224</v>
      </c>
      <c r="S66" s="91">
        <v>-438</v>
      </c>
      <c r="T66" s="95">
        <v>-962</v>
      </c>
      <c r="U66" s="91">
        <v>-431</v>
      </c>
      <c r="V66" s="91">
        <v>-629</v>
      </c>
      <c r="W66" s="91">
        <v>-488</v>
      </c>
      <c r="X66" s="91">
        <v>-41</v>
      </c>
      <c r="Y66" s="95">
        <v>-1589</v>
      </c>
      <c r="Z66" s="91">
        <v>-11</v>
      </c>
      <c r="AA66" s="91">
        <v>-25</v>
      </c>
      <c r="AB66" s="91">
        <v>-32</v>
      </c>
    </row>
    <row r="67" spans="1:28" s="109" customFormat="1">
      <c r="B67" s="84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Z67" s="110"/>
      <c r="AA67" s="110"/>
      <c r="AB67" s="110"/>
    </row>
    <row r="68" spans="1:28" s="109" customFormat="1" ht="15" customHeight="1">
      <c r="C68" s="107" t="s">
        <v>15</v>
      </c>
      <c r="D68" s="107" t="s">
        <v>14</v>
      </c>
      <c r="E68" s="107" t="s">
        <v>13</v>
      </c>
      <c r="F68" s="108" t="s">
        <v>407</v>
      </c>
      <c r="G68" s="108" t="s">
        <v>408</v>
      </c>
      <c r="H68" s="108" t="s">
        <v>409</v>
      </c>
      <c r="I68" s="108" t="s">
        <v>410</v>
      </c>
      <c r="J68" s="107">
        <v>2017</v>
      </c>
      <c r="K68" s="108" t="s">
        <v>411</v>
      </c>
      <c r="L68" s="108" t="s">
        <v>412</v>
      </c>
      <c r="M68" s="108" t="s">
        <v>413</v>
      </c>
      <c r="N68" s="108" t="s">
        <v>414</v>
      </c>
      <c r="O68" s="107">
        <v>2018</v>
      </c>
      <c r="P68" s="108"/>
      <c r="Q68" s="108"/>
      <c r="R68" s="108"/>
      <c r="S68" s="108"/>
      <c r="T68" s="107"/>
      <c r="U68" s="108"/>
      <c r="V68" s="108"/>
      <c r="W68" s="108"/>
      <c r="Z68" s="108"/>
      <c r="AA68" s="108"/>
      <c r="AB68" s="108"/>
    </row>
    <row r="69" spans="1:28">
      <c r="A69" s="214" t="s">
        <v>344</v>
      </c>
      <c r="B69" s="215" t="s">
        <v>345</v>
      </c>
      <c r="C69" s="214" t="s">
        <v>15</v>
      </c>
      <c r="D69" s="214" t="s">
        <v>14</v>
      </c>
      <c r="E69" s="214" t="s">
        <v>13</v>
      </c>
      <c r="F69" s="6" t="s">
        <v>27</v>
      </c>
      <c r="G69" s="6" t="s">
        <v>29</v>
      </c>
      <c r="H69" s="6" t="s">
        <v>30</v>
      </c>
      <c r="I69" s="6" t="s">
        <v>31</v>
      </c>
      <c r="J69" s="214">
        <v>2017</v>
      </c>
      <c r="K69" s="6" t="s">
        <v>76</v>
      </c>
      <c r="L69" s="6" t="s">
        <v>77</v>
      </c>
      <c r="M69" s="6" t="s">
        <v>78</v>
      </c>
      <c r="N69" s="6" t="s">
        <v>79</v>
      </c>
      <c r="O69" s="214">
        <v>2018</v>
      </c>
      <c r="P69" s="6" t="s">
        <v>494</v>
      </c>
      <c r="Q69" s="6" t="s">
        <v>502</v>
      </c>
      <c r="R69" s="6" t="s">
        <v>508</v>
      </c>
      <c r="S69" s="6" t="s">
        <v>513</v>
      </c>
      <c r="T69" s="214">
        <v>2019</v>
      </c>
      <c r="U69" s="6" t="s">
        <v>515</v>
      </c>
      <c r="V69" s="6" t="s">
        <v>517</v>
      </c>
      <c r="W69" s="6" t="s">
        <v>526</v>
      </c>
      <c r="X69" s="6" t="s">
        <v>533</v>
      </c>
      <c r="Y69" s="214">
        <v>2020</v>
      </c>
      <c r="Z69" s="6" t="s">
        <v>535</v>
      </c>
      <c r="AA69" s="6" t="s">
        <v>544</v>
      </c>
      <c r="AB69" s="6" t="s">
        <v>551</v>
      </c>
    </row>
    <row r="70" spans="1:28">
      <c r="A70" s="214"/>
      <c r="B70" s="215"/>
      <c r="C70" s="214"/>
      <c r="D70" s="214"/>
      <c r="E70" s="214"/>
      <c r="F70" s="6" t="s">
        <v>28</v>
      </c>
      <c r="G70" s="6" t="s">
        <v>69</v>
      </c>
      <c r="H70" s="6" t="s">
        <v>70</v>
      </c>
      <c r="I70" s="6" t="s">
        <v>71</v>
      </c>
      <c r="J70" s="214"/>
      <c r="K70" s="6" t="s">
        <v>32</v>
      </c>
      <c r="L70" s="6" t="s">
        <v>72</v>
      </c>
      <c r="M70" s="6" t="s">
        <v>73</v>
      </c>
      <c r="N70" s="6" t="s">
        <v>74</v>
      </c>
      <c r="O70" s="214"/>
      <c r="P70" s="6" t="s">
        <v>495</v>
      </c>
      <c r="Q70" s="6" t="s">
        <v>503</v>
      </c>
      <c r="R70" s="6" t="s">
        <v>509</v>
      </c>
      <c r="S70" s="6" t="s">
        <v>514</v>
      </c>
      <c r="T70" s="214">
        <v>2019</v>
      </c>
      <c r="U70" s="6" t="s">
        <v>516</v>
      </c>
      <c r="V70" s="6" t="s">
        <v>518</v>
      </c>
      <c r="W70" s="6" t="s">
        <v>527</v>
      </c>
      <c r="X70" s="6" t="s">
        <v>534</v>
      </c>
      <c r="Y70" s="214">
        <v>2019</v>
      </c>
      <c r="Z70" s="6" t="s">
        <v>536</v>
      </c>
      <c r="AA70" s="6" t="s">
        <v>545</v>
      </c>
      <c r="AB70" s="6" t="s">
        <v>552</v>
      </c>
    </row>
    <row r="71" spans="1:28">
      <c r="A71" s="4" t="s">
        <v>346</v>
      </c>
      <c r="B71" s="80" t="s">
        <v>346</v>
      </c>
      <c r="C71" s="104">
        <v>2044714.0271672611</v>
      </c>
      <c r="D71" s="104">
        <v>2247323.2642135299</v>
      </c>
      <c r="E71" s="104">
        <v>2090898</v>
      </c>
      <c r="F71" s="96">
        <v>239365.66553000009</v>
      </c>
      <c r="G71" s="96">
        <v>530189.66830999998</v>
      </c>
      <c r="H71" s="96">
        <v>690900</v>
      </c>
      <c r="I71" s="96">
        <v>678740</v>
      </c>
      <c r="J71" s="104">
        <v>2139195.6655299999</v>
      </c>
      <c r="K71" s="96">
        <v>745150</v>
      </c>
      <c r="L71" s="96">
        <v>956199</v>
      </c>
      <c r="M71" s="96">
        <v>750284</v>
      </c>
      <c r="N71" s="96">
        <v>900140</v>
      </c>
      <c r="O71" s="104">
        <v>3351771</v>
      </c>
      <c r="P71" s="96">
        <v>970812</v>
      </c>
      <c r="Q71" s="96">
        <v>999104</v>
      </c>
      <c r="R71" s="96">
        <v>1109393</v>
      </c>
      <c r="S71" s="96">
        <v>1179932</v>
      </c>
      <c r="T71" s="104">
        <v>4259241</v>
      </c>
      <c r="U71" s="96">
        <v>1569299</v>
      </c>
      <c r="V71" s="96">
        <v>1419192</v>
      </c>
      <c r="W71" s="96">
        <v>1904673</v>
      </c>
      <c r="X71" s="186">
        <v>1828566</v>
      </c>
      <c r="Y71" s="104">
        <v>6721730</v>
      </c>
      <c r="Z71" s="96">
        <v>1999896</v>
      </c>
      <c r="AA71" s="96">
        <v>1933159</v>
      </c>
      <c r="AB71" s="96">
        <v>1820188</v>
      </c>
    </row>
    <row r="72" spans="1:28">
      <c r="A72" s="15" t="s">
        <v>347</v>
      </c>
      <c r="B72" s="82" t="s">
        <v>348</v>
      </c>
      <c r="C72" s="105">
        <v>0</v>
      </c>
      <c r="D72" s="105">
        <v>0</v>
      </c>
      <c r="E72" s="105">
        <v>78783.935826172339</v>
      </c>
      <c r="F72" s="102">
        <v>268217</v>
      </c>
      <c r="G72" s="102">
        <v>145327.29071999999</v>
      </c>
      <c r="H72" s="102">
        <v>34713</v>
      </c>
      <c r="I72" s="102">
        <v>43575</v>
      </c>
      <c r="J72" s="105">
        <v>491832.29071999999</v>
      </c>
      <c r="K72" s="102">
        <v>15057</v>
      </c>
      <c r="L72" s="102">
        <v>14956</v>
      </c>
      <c r="M72" s="102">
        <v>19702</v>
      </c>
      <c r="N72" s="102">
        <v>13607</v>
      </c>
      <c r="O72" s="105">
        <v>63322</v>
      </c>
      <c r="P72" s="102">
        <v>0</v>
      </c>
      <c r="Q72" s="102">
        <v>0</v>
      </c>
      <c r="R72" s="102">
        <v>0</v>
      </c>
      <c r="S72" s="102">
        <v>0</v>
      </c>
      <c r="T72" s="105">
        <v>0</v>
      </c>
      <c r="U72" s="102">
        <v>0</v>
      </c>
      <c r="V72" s="102">
        <v>0</v>
      </c>
      <c r="W72" s="102">
        <v>0</v>
      </c>
      <c r="X72" s="102">
        <v>0</v>
      </c>
      <c r="Y72" s="105">
        <v>0</v>
      </c>
      <c r="Z72" s="102">
        <v>0</v>
      </c>
      <c r="AA72" s="102">
        <v>0</v>
      </c>
      <c r="AB72" s="102">
        <v>0</v>
      </c>
    </row>
    <row r="73" spans="1:28">
      <c r="A73" s="15" t="s">
        <v>349</v>
      </c>
      <c r="B73" s="82" t="s">
        <v>350</v>
      </c>
      <c r="C73" s="105">
        <v>0</v>
      </c>
      <c r="D73" s="105">
        <v>32213.321599999999</v>
      </c>
      <c r="E73" s="105">
        <v>26500</v>
      </c>
      <c r="F73" s="102">
        <v>0</v>
      </c>
      <c r="G73" s="102">
        <v>0</v>
      </c>
      <c r="H73" s="102">
        <v>0</v>
      </c>
      <c r="I73" s="102">
        <v>0</v>
      </c>
      <c r="J73" s="105">
        <v>0</v>
      </c>
      <c r="K73" s="102">
        <v>0</v>
      </c>
      <c r="L73" s="102">
        <v>0</v>
      </c>
      <c r="M73" s="102">
        <v>0</v>
      </c>
      <c r="N73" s="102">
        <v>0</v>
      </c>
      <c r="O73" s="105">
        <v>0</v>
      </c>
      <c r="P73" s="102">
        <v>0</v>
      </c>
      <c r="Q73" s="102">
        <v>0</v>
      </c>
      <c r="R73" s="102">
        <v>0</v>
      </c>
      <c r="S73" s="102">
        <v>0</v>
      </c>
      <c r="T73" s="105">
        <v>0</v>
      </c>
      <c r="U73" s="102">
        <v>0</v>
      </c>
      <c r="V73" s="102">
        <v>0</v>
      </c>
      <c r="W73" s="102">
        <v>0</v>
      </c>
      <c r="X73" s="102">
        <v>0</v>
      </c>
      <c r="Y73" s="105">
        <v>0</v>
      </c>
      <c r="Z73" s="102">
        <v>0</v>
      </c>
      <c r="AA73" s="102">
        <v>0</v>
      </c>
      <c r="AB73" s="102">
        <v>0</v>
      </c>
    </row>
    <row r="74" spans="1:28">
      <c r="A74" s="182" t="s">
        <v>351</v>
      </c>
      <c r="B74" s="183" t="s">
        <v>352</v>
      </c>
      <c r="C74" s="104">
        <v>0</v>
      </c>
      <c r="D74" s="104">
        <v>0</v>
      </c>
      <c r="E74" s="104">
        <v>214310.54147999999</v>
      </c>
      <c r="F74" s="96">
        <v>134252.66052999999</v>
      </c>
      <c r="G74" s="96">
        <v>0</v>
      </c>
      <c r="H74" s="96">
        <v>-57766.997130000003</v>
      </c>
      <c r="I74" s="96">
        <v>-49433.715744150002</v>
      </c>
      <c r="J74" s="104">
        <v>27051.947655849988</v>
      </c>
      <c r="K74" s="96">
        <v>0</v>
      </c>
      <c r="L74" s="96">
        <v>0</v>
      </c>
      <c r="M74" s="96">
        <v>9443.4896800000006</v>
      </c>
      <c r="N74" s="96">
        <v>0</v>
      </c>
      <c r="O74" s="104">
        <v>9443.4896800000006</v>
      </c>
      <c r="P74" s="102">
        <v>0</v>
      </c>
      <c r="Q74" s="102">
        <v>0</v>
      </c>
      <c r="R74" s="102">
        <v>0</v>
      </c>
      <c r="S74" s="102">
        <v>0</v>
      </c>
      <c r="T74" s="105">
        <v>0</v>
      </c>
      <c r="U74" s="102">
        <v>0</v>
      </c>
      <c r="V74" s="102">
        <v>0</v>
      </c>
      <c r="W74" s="96">
        <v>-238995.33799999999</v>
      </c>
      <c r="X74" s="96">
        <v>-99662.930129999993</v>
      </c>
      <c r="Y74" s="104">
        <v>-338658.26812999998</v>
      </c>
      <c r="Z74" s="96">
        <v>-53620</v>
      </c>
      <c r="AA74" s="112">
        <f>AA79-AA71</f>
        <v>-79898.530299999984</v>
      </c>
      <c r="AB74" s="102">
        <v>0</v>
      </c>
    </row>
    <row r="75" spans="1:28" s="106" customFormat="1">
      <c r="A75" s="180" t="s">
        <v>541</v>
      </c>
      <c r="B75" s="181" t="s">
        <v>542</v>
      </c>
      <c r="C75" s="105">
        <v>0</v>
      </c>
      <c r="D75" s="105">
        <v>0</v>
      </c>
      <c r="E75" s="105">
        <v>0</v>
      </c>
      <c r="F75" s="102">
        <v>0</v>
      </c>
      <c r="G75" s="102">
        <v>0</v>
      </c>
      <c r="H75" s="102">
        <v>0</v>
      </c>
      <c r="I75" s="102">
        <v>0</v>
      </c>
      <c r="J75" s="105">
        <v>0</v>
      </c>
      <c r="K75" s="102"/>
      <c r="L75" s="102"/>
      <c r="M75" s="102"/>
      <c r="N75" s="102"/>
      <c r="O75" s="105">
        <v>0</v>
      </c>
      <c r="P75" s="102">
        <v>0</v>
      </c>
      <c r="Q75" s="102">
        <v>0</v>
      </c>
      <c r="R75" s="102">
        <v>0</v>
      </c>
      <c r="S75" s="102">
        <v>0</v>
      </c>
      <c r="T75" s="105">
        <v>0</v>
      </c>
      <c r="U75" s="102">
        <v>0</v>
      </c>
      <c r="V75" s="102">
        <v>0</v>
      </c>
      <c r="W75" s="102">
        <v>-186682</v>
      </c>
      <c r="X75" s="102">
        <v>-83608.380929999999</v>
      </c>
      <c r="Y75" s="105">
        <v>-270290.38092999998</v>
      </c>
      <c r="Z75" s="102">
        <v>-55476</v>
      </c>
      <c r="AA75" s="113">
        <v>-15975.3076</v>
      </c>
      <c r="AB75" s="102">
        <v>0</v>
      </c>
    </row>
    <row r="76" spans="1:28" s="106" customFormat="1">
      <c r="A76" s="180" t="s">
        <v>540</v>
      </c>
      <c r="B76" s="181" t="s">
        <v>543</v>
      </c>
      <c r="C76" s="105">
        <v>0</v>
      </c>
      <c r="D76" s="105">
        <v>0</v>
      </c>
      <c r="E76" s="105">
        <v>0</v>
      </c>
      <c r="F76" s="102">
        <v>0</v>
      </c>
      <c r="G76" s="102">
        <v>0</v>
      </c>
      <c r="H76" s="102">
        <v>0</v>
      </c>
      <c r="I76" s="102">
        <v>0</v>
      </c>
      <c r="J76" s="105">
        <v>0</v>
      </c>
      <c r="K76" s="102"/>
      <c r="L76" s="102"/>
      <c r="M76" s="102"/>
      <c r="N76" s="102"/>
      <c r="O76" s="105">
        <v>0</v>
      </c>
      <c r="P76" s="102">
        <v>0</v>
      </c>
      <c r="Q76" s="102">
        <v>0</v>
      </c>
      <c r="R76" s="102">
        <v>0</v>
      </c>
      <c r="S76" s="102">
        <v>0</v>
      </c>
      <c r="T76" s="105">
        <v>0</v>
      </c>
      <c r="U76" s="102">
        <v>0</v>
      </c>
      <c r="V76" s="102">
        <v>0</v>
      </c>
      <c r="W76" s="102">
        <v>-52313.338000000003</v>
      </c>
      <c r="X76" s="102">
        <v>-16054.549199999999</v>
      </c>
      <c r="Y76" s="105">
        <v>-68367.887199999997</v>
      </c>
      <c r="Z76" s="102">
        <v>1856</v>
      </c>
      <c r="AA76" s="113">
        <v>0</v>
      </c>
      <c r="AB76" s="102">
        <v>0</v>
      </c>
    </row>
    <row r="77" spans="1:28" s="106" customFormat="1">
      <c r="A77" s="180" t="s">
        <v>549</v>
      </c>
      <c r="B77" s="181" t="s">
        <v>550</v>
      </c>
      <c r="C77" s="105">
        <v>0</v>
      </c>
      <c r="D77" s="105">
        <v>0</v>
      </c>
      <c r="E77" s="105">
        <v>0</v>
      </c>
      <c r="F77" s="102">
        <v>0</v>
      </c>
      <c r="G77" s="102">
        <v>0</v>
      </c>
      <c r="H77" s="102">
        <v>0</v>
      </c>
      <c r="I77" s="102">
        <v>0</v>
      </c>
      <c r="J77" s="105">
        <v>0</v>
      </c>
      <c r="K77" s="102"/>
      <c r="L77" s="102"/>
      <c r="M77" s="102"/>
      <c r="N77" s="102"/>
      <c r="O77" s="105">
        <v>0</v>
      </c>
      <c r="P77" s="102">
        <v>0</v>
      </c>
      <c r="Q77" s="102">
        <v>0</v>
      </c>
      <c r="R77" s="102">
        <v>0</v>
      </c>
      <c r="S77" s="102">
        <v>0</v>
      </c>
      <c r="T77" s="105">
        <v>0</v>
      </c>
      <c r="U77" s="102">
        <v>0</v>
      </c>
      <c r="V77" s="102">
        <v>0</v>
      </c>
      <c r="W77" s="102">
        <v>0</v>
      </c>
      <c r="X77" s="102">
        <v>0</v>
      </c>
      <c r="Y77" s="105">
        <v>0</v>
      </c>
      <c r="Z77" s="102">
        <v>0</v>
      </c>
      <c r="AA77" s="113">
        <v>-112291.0157</v>
      </c>
      <c r="AB77" s="102">
        <v>0</v>
      </c>
    </row>
    <row r="78" spans="1:28" s="106" customFormat="1">
      <c r="A78" s="180" t="s">
        <v>546</v>
      </c>
      <c r="B78" s="181" t="s">
        <v>548</v>
      </c>
      <c r="C78" s="105">
        <v>0</v>
      </c>
      <c r="D78" s="105">
        <v>0</v>
      </c>
      <c r="E78" s="105">
        <v>0</v>
      </c>
      <c r="F78" s="102">
        <v>0</v>
      </c>
      <c r="G78" s="102">
        <v>0</v>
      </c>
      <c r="H78" s="102">
        <v>0</v>
      </c>
      <c r="I78" s="102">
        <v>0</v>
      </c>
      <c r="J78" s="105">
        <v>0</v>
      </c>
      <c r="K78" s="102"/>
      <c r="L78" s="102"/>
      <c r="M78" s="102"/>
      <c r="N78" s="102"/>
      <c r="O78" s="105">
        <v>0</v>
      </c>
      <c r="P78" s="102">
        <v>0</v>
      </c>
      <c r="Q78" s="102">
        <v>0</v>
      </c>
      <c r="R78" s="102">
        <v>0</v>
      </c>
      <c r="S78" s="102">
        <v>0</v>
      </c>
      <c r="T78" s="105">
        <v>0</v>
      </c>
      <c r="U78" s="102">
        <v>0</v>
      </c>
      <c r="V78" s="102">
        <v>0</v>
      </c>
      <c r="W78" s="102">
        <v>0</v>
      </c>
      <c r="X78" s="102">
        <v>0</v>
      </c>
      <c r="Y78" s="105">
        <v>0</v>
      </c>
      <c r="Z78" s="102">
        <v>0</v>
      </c>
      <c r="AA78" s="113">
        <v>48367.792999999998</v>
      </c>
      <c r="AB78" s="102">
        <v>0</v>
      </c>
    </row>
    <row r="79" spans="1:28">
      <c r="A79" s="4" t="s">
        <v>353</v>
      </c>
      <c r="B79" s="80" t="s">
        <v>354</v>
      </c>
      <c r="C79" s="104">
        <v>2044714.0271672611</v>
      </c>
      <c r="D79" s="104">
        <v>2279536.5858135298</v>
      </c>
      <c r="E79" s="104">
        <v>2410492.4773061723</v>
      </c>
      <c r="F79" s="96">
        <v>641835.32606000011</v>
      </c>
      <c r="G79" s="96">
        <v>675516.95903000003</v>
      </c>
      <c r="H79" s="96">
        <v>667846.00286999997</v>
      </c>
      <c r="I79" s="96">
        <v>672881.28425585001</v>
      </c>
      <c r="J79" s="104">
        <v>2658079.9039058499</v>
      </c>
      <c r="K79" s="96">
        <v>760207</v>
      </c>
      <c r="L79" s="96">
        <v>971155</v>
      </c>
      <c r="M79" s="96">
        <v>779429.48968</v>
      </c>
      <c r="N79" s="96">
        <v>913747</v>
      </c>
      <c r="O79" s="104">
        <v>3424536.4896800001</v>
      </c>
      <c r="P79" s="96">
        <v>970812</v>
      </c>
      <c r="Q79" s="96">
        <v>999104</v>
      </c>
      <c r="R79" s="96">
        <v>1109393</v>
      </c>
      <c r="S79" s="96">
        <v>1179932</v>
      </c>
      <c r="T79" s="104">
        <v>4259241</v>
      </c>
      <c r="U79" s="96">
        <v>1569299</v>
      </c>
      <c r="V79" s="96">
        <v>1419192</v>
      </c>
      <c r="W79" s="96">
        <v>1665677.662</v>
      </c>
      <c r="X79" s="186">
        <v>1728903.06987</v>
      </c>
      <c r="Y79" s="104">
        <v>6383071.7318700003</v>
      </c>
      <c r="Z79" s="96">
        <v>1946276</v>
      </c>
      <c r="AA79" s="96">
        <v>1853260.4697</v>
      </c>
      <c r="AB79" s="96">
        <v>1820188</v>
      </c>
    </row>
    <row r="80" spans="1:28">
      <c r="A80" s="85" t="s">
        <v>355</v>
      </c>
      <c r="B80" s="84" t="s">
        <v>356</v>
      </c>
      <c r="C80" s="98">
        <v>0.67127388491115692</v>
      </c>
      <c r="D80" s="98">
        <v>0.68215878492802806</v>
      </c>
      <c r="E80" s="98">
        <v>0.67301532745073778</v>
      </c>
      <c r="F80" s="103">
        <v>0.6821453406766026</v>
      </c>
      <c r="G80" s="103">
        <v>0.69576153233639204</v>
      </c>
      <c r="H80" s="103">
        <v>0.66585044716884423</v>
      </c>
      <c r="I80" s="103">
        <v>0.6655605435697699</v>
      </c>
      <c r="J80" s="98">
        <v>0.67707870881475551</v>
      </c>
      <c r="K80" s="103">
        <v>0.68368734497563677</v>
      </c>
      <c r="L80" s="103">
        <v>0.77659844992978944</v>
      </c>
      <c r="M80" s="103">
        <v>0.67428546065778838</v>
      </c>
      <c r="N80" s="103">
        <v>0.69563962894022613</v>
      </c>
      <c r="O80" s="98">
        <v>0.7087327673769096</v>
      </c>
      <c r="P80" s="103">
        <v>0.70438428084472804</v>
      </c>
      <c r="Q80" s="103">
        <v>0.70306013951370749</v>
      </c>
      <c r="R80" s="103">
        <v>0.72520200735927143</v>
      </c>
      <c r="S80" s="103">
        <v>0.74742440443311564</v>
      </c>
      <c r="T80" s="98">
        <v>0.72095750061444652</v>
      </c>
      <c r="U80" s="103">
        <v>0.82369209338017357</v>
      </c>
      <c r="V80" s="103">
        <v>0.74368191698299879</v>
      </c>
      <c r="W80" s="103">
        <v>0.79238707464579483</v>
      </c>
      <c r="X80" s="103">
        <v>0.78706329302470912</v>
      </c>
      <c r="Y80" s="98">
        <v>0.78684020983003444</v>
      </c>
      <c r="Z80" s="103">
        <v>0.83130562251946416</v>
      </c>
      <c r="AA80" s="103">
        <v>0.80948635703194838</v>
      </c>
      <c r="AB80" s="103">
        <v>0.80728503931559947</v>
      </c>
    </row>
    <row r="81" spans="1:29" s="109" customFormat="1">
      <c r="A81" s="85"/>
      <c r="B81" s="84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Y81" s="178"/>
      <c r="Z81" s="111"/>
      <c r="AA81" s="111"/>
      <c r="AB81" s="111"/>
    </row>
    <row r="82" spans="1:29" s="109" customFormat="1">
      <c r="A82" s="85"/>
      <c r="B82" s="84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Z82" s="111"/>
      <c r="AA82" s="111"/>
      <c r="AB82" s="111"/>
    </row>
    <row r="83" spans="1:29" s="109" customFormat="1" ht="15" customHeight="1">
      <c r="C83" s="107"/>
      <c r="D83" s="107"/>
      <c r="E83" s="107"/>
      <c r="F83" s="108"/>
      <c r="G83" s="108"/>
      <c r="H83" s="108"/>
      <c r="I83" s="108"/>
      <c r="J83" s="107"/>
      <c r="K83" s="108"/>
      <c r="L83" s="108"/>
      <c r="M83" s="108"/>
      <c r="N83" s="108"/>
      <c r="O83" s="107"/>
      <c r="P83" s="108"/>
      <c r="Q83" s="108"/>
      <c r="R83" s="108"/>
      <c r="S83" s="108"/>
      <c r="T83" s="107"/>
      <c r="U83" s="108"/>
      <c r="V83" s="108"/>
      <c r="W83" s="108"/>
      <c r="Z83" s="108"/>
      <c r="AA83" s="108"/>
      <c r="AB83" s="108"/>
    </row>
    <row r="84" spans="1:29">
      <c r="A84" s="214" t="s">
        <v>417</v>
      </c>
      <c r="B84" s="215" t="s">
        <v>418</v>
      </c>
      <c r="C84" s="214" t="s">
        <v>15</v>
      </c>
      <c r="D84" s="214" t="s">
        <v>14</v>
      </c>
      <c r="E84" s="214" t="s">
        <v>13</v>
      </c>
      <c r="F84" s="6" t="s">
        <v>27</v>
      </c>
      <c r="G84" s="6" t="s">
        <v>29</v>
      </c>
      <c r="H84" s="6" t="s">
        <v>30</v>
      </c>
      <c r="I84" s="6" t="s">
        <v>31</v>
      </c>
      <c r="J84" s="214">
        <v>2017</v>
      </c>
      <c r="K84" s="6" t="s">
        <v>76</v>
      </c>
      <c r="L84" s="6" t="s">
        <v>77</v>
      </c>
      <c r="M84" s="6" t="s">
        <v>78</v>
      </c>
      <c r="N84" s="6" t="s">
        <v>79</v>
      </c>
      <c r="O84" s="214">
        <v>2018</v>
      </c>
      <c r="P84" s="6" t="s">
        <v>494</v>
      </c>
      <c r="Q84" s="6" t="s">
        <v>502</v>
      </c>
      <c r="R84" s="6" t="s">
        <v>508</v>
      </c>
      <c r="S84" s="6" t="s">
        <v>513</v>
      </c>
      <c r="T84" s="214">
        <v>2019</v>
      </c>
      <c r="U84" s="6" t="s">
        <v>515</v>
      </c>
      <c r="V84" s="6" t="s">
        <v>517</v>
      </c>
      <c r="W84" s="6" t="s">
        <v>526</v>
      </c>
      <c r="X84" s="6" t="s">
        <v>533</v>
      </c>
      <c r="Y84" s="214">
        <v>2020</v>
      </c>
      <c r="Z84" s="6" t="s">
        <v>535</v>
      </c>
      <c r="AA84" s="6" t="s">
        <v>544</v>
      </c>
      <c r="AB84" s="6" t="s">
        <v>551</v>
      </c>
    </row>
    <row r="85" spans="1:29">
      <c r="A85" s="214"/>
      <c r="B85" s="215"/>
      <c r="C85" s="214"/>
      <c r="D85" s="214"/>
      <c r="E85" s="214"/>
      <c r="F85" s="6" t="s">
        <v>28</v>
      </c>
      <c r="G85" s="6" t="s">
        <v>69</v>
      </c>
      <c r="H85" s="6" t="s">
        <v>70</v>
      </c>
      <c r="I85" s="6" t="s">
        <v>71</v>
      </c>
      <c r="J85" s="214"/>
      <c r="K85" s="6" t="s">
        <v>32</v>
      </c>
      <c r="L85" s="6" t="s">
        <v>72</v>
      </c>
      <c r="M85" s="6" t="s">
        <v>73</v>
      </c>
      <c r="N85" s="6" t="s">
        <v>74</v>
      </c>
      <c r="O85" s="214"/>
      <c r="P85" s="6" t="s">
        <v>495</v>
      </c>
      <c r="Q85" s="6" t="s">
        <v>503</v>
      </c>
      <c r="R85" s="6" t="s">
        <v>509</v>
      </c>
      <c r="S85" s="6" t="s">
        <v>514</v>
      </c>
      <c r="T85" s="214"/>
      <c r="U85" s="6" t="s">
        <v>516</v>
      </c>
      <c r="V85" s="6" t="s">
        <v>518</v>
      </c>
      <c r="W85" s="6" t="s">
        <v>527</v>
      </c>
      <c r="X85" s="6" t="s">
        <v>534</v>
      </c>
      <c r="Y85" s="214">
        <v>2019</v>
      </c>
      <c r="Z85" s="6" t="s">
        <v>536</v>
      </c>
      <c r="AA85" s="6" t="s">
        <v>545</v>
      </c>
      <c r="AB85" s="6" t="s">
        <v>552</v>
      </c>
    </row>
    <row r="86" spans="1:29">
      <c r="A86" s="4" t="s">
        <v>357</v>
      </c>
      <c r="B86" s="80" t="s">
        <v>294</v>
      </c>
      <c r="C86" s="104">
        <v>-1203547</v>
      </c>
      <c r="D86" s="104">
        <v>-1297955</v>
      </c>
      <c r="E86" s="104">
        <v>-1720032</v>
      </c>
      <c r="F86" s="96">
        <v>-754517.79505999992</v>
      </c>
      <c r="G86" s="96">
        <v>-671745</v>
      </c>
      <c r="H86" s="96">
        <v>-593411</v>
      </c>
      <c r="I86" s="96">
        <v>-589438</v>
      </c>
      <c r="J86" s="104">
        <v>-2609111.7950599999</v>
      </c>
      <c r="K86" s="96">
        <v>-602821</v>
      </c>
      <c r="L86" s="96">
        <v>-531563</v>
      </c>
      <c r="M86" s="96">
        <v>-642040</v>
      </c>
      <c r="N86" s="96">
        <v>-656823</v>
      </c>
      <c r="O86" s="104">
        <v>-2433249</v>
      </c>
      <c r="P86" s="96">
        <v>-664992</v>
      </c>
      <c r="Q86" s="96">
        <v>-679548</v>
      </c>
      <c r="R86" s="96">
        <v>-677673</v>
      </c>
      <c r="S86" s="96">
        <v>-656552</v>
      </c>
      <c r="T86" s="104">
        <v>-2678765</v>
      </c>
      <c r="U86" s="96">
        <v>-597810</v>
      </c>
      <c r="V86" s="96">
        <v>-733372</v>
      </c>
      <c r="W86" s="96">
        <v>-648458</v>
      </c>
      <c r="X86" s="96">
        <v>-722506</v>
      </c>
      <c r="Y86" s="104">
        <v>-2702146</v>
      </c>
      <c r="Z86" s="96">
        <v>-661217</v>
      </c>
      <c r="AA86" s="96">
        <v>-749285</v>
      </c>
      <c r="AB86" s="96">
        <v>-706772</v>
      </c>
      <c r="AC86" s="161"/>
    </row>
    <row r="87" spans="1:29">
      <c r="A87" s="15" t="s">
        <v>419</v>
      </c>
      <c r="B87" s="82" t="s">
        <v>297</v>
      </c>
      <c r="C87" s="105">
        <v>202240.50837726099</v>
      </c>
      <c r="D87" s="105">
        <v>203627.26421353</v>
      </c>
      <c r="E87" s="105">
        <v>204048</v>
      </c>
      <c r="F87" s="102">
        <v>52976.460590000002</v>
      </c>
      <c r="G87" s="102">
        <v>231031.66831000001</v>
      </c>
      <c r="H87" s="102">
        <v>223547</v>
      </c>
      <c r="I87" s="102">
        <v>234582</v>
      </c>
      <c r="J87" s="105">
        <v>742137.12890000001</v>
      </c>
      <c r="K87" s="102">
        <v>236049</v>
      </c>
      <c r="L87" s="102">
        <v>237238</v>
      </c>
      <c r="M87" s="102">
        <v>236390</v>
      </c>
      <c r="N87" s="102">
        <v>243428</v>
      </c>
      <c r="O87" s="105">
        <v>953105</v>
      </c>
      <c r="P87" s="102">
        <v>257562</v>
      </c>
      <c r="Q87" s="102">
        <v>257573</v>
      </c>
      <c r="R87" s="102">
        <v>257295</v>
      </c>
      <c r="S87" s="102">
        <v>257820</v>
      </c>
      <c r="T87" s="105">
        <v>1030250</v>
      </c>
      <c r="U87" s="102">
        <v>261908</v>
      </c>
      <c r="V87" s="102">
        <v>244232</v>
      </c>
      <c r="W87" s="102">
        <v>264348</v>
      </c>
      <c r="X87" s="102">
        <v>270813</v>
      </c>
      <c r="Y87" s="105">
        <v>1041301</v>
      </c>
      <c r="Z87" s="102">
        <v>264409</v>
      </c>
      <c r="AA87" s="102">
        <v>264750</v>
      </c>
      <c r="AB87" s="102">
        <v>272257</v>
      </c>
      <c r="AC87" s="161"/>
    </row>
    <row r="88" spans="1:29">
      <c r="A88" s="15" t="s">
        <v>358</v>
      </c>
      <c r="B88" s="82" t="s">
        <v>359</v>
      </c>
      <c r="C88" s="105">
        <v>44762.057229999999</v>
      </c>
      <c r="D88" s="105">
        <v>118767.09192000001</v>
      </c>
      <c r="E88" s="105">
        <v>160272.98197999998</v>
      </c>
      <c r="F88" s="102">
        <v>32813.087769999998</v>
      </c>
      <c r="G88" s="102">
        <v>24475.178739999999</v>
      </c>
      <c r="H88" s="102">
        <v>30057.392739999999</v>
      </c>
      <c r="I88" s="102">
        <v>20618.4584</v>
      </c>
      <c r="J88" s="105">
        <v>107964.11765</v>
      </c>
      <c r="K88" s="102">
        <v>34887</v>
      </c>
      <c r="L88" s="102">
        <v>13768.84849</v>
      </c>
      <c r="M88" s="102">
        <v>39711.191659999997</v>
      </c>
      <c r="N88" s="102">
        <v>36532.703689999995</v>
      </c>
      <c r="O88" s="105">
        <v>124899.77383000001</v>
      </c>
      <c r="P88" s="102">
        <v>52531.836430000003</v>
      </c>
      <c r="Q88" s="102">
        <v>37943.121220000001</v>
      </c>
      <c r="R88" s="102">
        <v>41407.328670000003</v>
      </c>
      <c r="S88" s="102">
        <v>38616.7899799999</v>
      </c>
      <c r="T88" s="105">
        <v>170499.07629999999</v>
      </c>
      <c r="U88" s="102">
        <v>42134</v>
      </c>
      <c r="V88" s="102">
        <v>35125</v>
      </c>
      <c r="W88" s="102">
        <v>39992.380749999997</v>
      </c>
      <c r="X88" s="102">
        <v>39260.046560000003</v>
      </c>
      <c r="Y88" s="105">
        <v>156513.14077</v>
      </c>
      <c r="Z88" s="102">
        <v>41644.016360000001</v>
      </c>
      <c r="AA88" s="102">
        <v>34776.087379999997</v>
      </c>
      <c r="AB88" s="102">
        <v>34366.337500000001</v>
      </c>
    </row>
    <row r="89" spans="1:29">
      <c r="A89" s="15" t="s">
        <v>347</v>
      </c>
      <c r="B89" s="82" t="s">
        <v>348</v>
      </c>
      <c r="C89" s="105">
        <v>0</v>
      </c>
      <c r="D89" s="105">
        <v>0</v>
      </c>
      <c r="E89" s="105">
        <v>78783.935826172339</v>
      </c>
      <c r="F89" s="102">
        <v>268216.69287999999</v>
      </c>
      <c r="G89" s="102">
        <v>145327.29071999999</v>
      </c>
      <c r="H89" s="102">
        <v>34713</v>
      </c>
      <c r="I89" s="102">
        <v>43575</v>
      </c>
      <c r="J89" s="105">
        <v>491831.98359999998</v>
      </c>
      <c r="K89" s="102">
        <v>15057</v>
      </c>
      <c r="L89" s="102">
        <v>14956</v>
      </c>
      <c r="M89" s="102">
        <v>19702</v>
      </c>
      <c r="N89" s="102">
        <v>13607</v>
      </c>
      <c r="O89" s="105">
        <v>63322</v>
      </c>
      <c r="P89" s="102">
        <v>0</v>
      </c>
      <c r="Q89" s="102">
        <v>0</v>
      </c>
      <c r="R89" s="102">
        <v>0</v>
      </c>
      <c r="S89" s="102">
        <v>0</v>
      </c>
      <c r="T89" s="105">
        <v>0</v>
      </c>
      <c r="U89" s="102">
        <v>0</v>
      </c>
      <c r="V89" s="102">
        <v>0</v>
      </c>
      <c r="W89" s="102">
        <v>0</v>
      </c>
      <c r="X89" s="102">
        <v>0</v>
      </c>
      <c r="Y89" s="105">
        <v>0</v>
      </c>
      <c r="Z89" s="102">
        <v>0</v>
      </c>
      <c r="AA89" s="102">
        <v>0</v>
      </c>
      <c r="AB89" s="102">
        <v>0</v>
      </c>
    </row>
    <row r="90" spans="1:29">
      <c r="A90" s="15" t="s">
        <v>360</v>
      </c>
      <c r="B90" s="82" t="s">
        <v>361</v>
      </c>
      <c r="C90" s="105">
        <v>13700.413989999999</v>
      </c>
      <c r="D90" s="105">
        <v>19765.94094</v>
      </c>
      <c r="E90" s="105">
        <v>252598.12856101</v>
      </c>
      <c r="F90" s="102">
        <v>148336.59416000001</v>
      </c>
      <c r="G90" s="102">
        <v>20923.949570000001</v>
      </c>
      <c r="H90" s="102">
        <v>53027.193800000001</v>
      </c>
      <c r="I90" s="102">
        <v>-22558.235758201899</v>
      </c>
      <c r="J90" s="105">
        <v>199729.50177179812</v>
      </c>
      <c r="K90" s="102">
        <v>49707.885088559997</v>
      </c>
      <c r="L90" s="102">
        <v>-18474.502960491802</v>
      </c>
      <c r="M90" s="102">
        <v>44261.093999999997</v>
      </c>
      <c r="N90" s="102">
        <v>33480.665140491801</v>
      </c>
      <c r="O90" s="105">
        <v>108975.63431856</v>
      </c>
      <c r="P90" s="102">
        <v>48436.162859999997</v>
      </c>
      <c r="Q90" s="102">
        <v>48763.46572</v>
      </c>
      <c r="R90" s="102">
        <v>49197.986420000001</v>
      </c>
      <c r="S90" s="102">
        <v>18158.734234248499</v>
      </c>
      <c r="T90" s="105">
        <v>164556.34923424901</v>
      </c>
      <c r="U90" s="102">
        <v>-21051</v>
      </c>
      <c r="V90" s="102">
        <v>138123</v>
      </c>
      <c r="W90" s="102">
        <v>4135.4769665114</v>
      </c>
      <c r="X90" s="102">
        <v>16767.895500377501</v>
      </c>
      <c r="Y90" s="105">
        <v>137975.85004688901</v>
      </c>
      <c r="Z90" s="102">
        <v>4355.4525289509793</v>
      </c>
      <c r="AA90" s="102">
        <v>13889.63789</v>
      </c>
      <c r="AB90" s="102">
        <v>-4051.5972200000001</v>
      </c>
    </row>
    <row r="91" spans="1:29">
      <c r="A91" s="15" t="s">
        <v>362</v>
      </c>
      <c r="B91" s="82" t="s">
        <v>363</v>
      </c>
      <c r="C91" s="105">
        <v>49413.472399999999</v>
      </c>
      <c r="D91" s="105">
        <v>0</v>
      </c>
      <c r="E91" s="105">
        <v>0</v>
      </c>
      <c r="F91" s="102">
        <v>0</v>
      </c>
      <c r="G91" s="102">
        <v>0</v>
      </c>
      <c r="H91" s="102">
        <v>0</v>
      </c>
      <c r="I91" s="102">
        <v>0</v>
      </c>
      <c r="J91" s="105">
        <v>0</v>
      </c>
      <c r="K91" s="102">
        <v>0</v>
      </c>
      <c r="L91" s="102">
        <v>0</v>
      </c>
      <c r="M91" s="102">
        <v>0</v>
      </c>
      <c r="N91" s="102">
        <v>0</v>
      </c>
      <c r="O91" s="105">
        <v>0</v>
      </c>
      <c r="P91" s="102">
        <v>0</v>
      </c>
      <c r="Q91" s="102">
        <v>0</v>
      </c>
      <c r="R91" s="102">
        <v>0</v>
      </c>
      <c r="S91" s="102">
        <v>0</v>
      </c>
      <c r="T91" s="105">
        <v>0</v>
      </c>
      <c r="U91" s="102">
        <v>0</v>
      </c>
      <c r="V91" s="102">
        <v>0</v>
      </c>
      <c r="W91" s="102">
        <v>0</v>
      </c>
      <c r="X91" s="102">
        <v>0</v>
      </c>
      <c r="Y91" s="105">
        <v>0</v>
      </c>
      <c r="Z91" s="102">
        <v>0</v>
      </c>
      <c r="AA91" s="102">
        <v>0</v>
      </c>
      <c r="AB91" s="102">
        <v>0</v>
      </c>
    </row>
    <row r="92" spans="1:29">
      <c r="A92" s="15" t="s">
        <v>364</v>
      </c>
      <c r="B92" s="82" t="s">
        <v>365</v>
      </c>
      <c r="C92" s="105">
        <v>7349.5313515500002</v>
      </c>
      <c r="D92" s="105">
        <v>10581.775449999999</v>
      </c>
      <c r="E92" s="105">
        <v>71895.142559999993</v>
      </c>
      <c r="F92" s="102">
        <v>20678.957910000001</v>
      </c>
      <c r="G92" s="102">
        <v>22306.469560000001</v>
      </c>
      <c r="H92" s="102">
        <v>23263.61867</v>
      </c>
      <c r="I92" s="102">
        <v>29558.28946</v>
      </c>
      <c r="J92" s="105">
        <v>95807.335600000006</v>
      </c>
      <c r="K92" s="102">
        <v>42438.676189999998</v>
      </c>
      <c r="L92" s="102">
        <v>46848.09362</v>
      </c>
      <c r="M92" s="102">
        <v>51496.548110000003</v>
      </c>
      <c r="N92" s="102">
        <v>57427.966529999998</v>
      </c>
      <c r="O92" s="105">
        <v>198211.28445000001</v>
      </c>
      <c r="P92" s="102">
        <v>74900</v>
      </c>
      <c r="Q92" s="102">
        <v>85355</v>
      </c>
      <c r="R92" s="102">
        <v>48854</v>
      </c>
      <c r="S92" s="102">
        <v>30137</v>
      </c>
      <c r="T92" s="105">
        <v>239246</v>
      </c>
      <c r="U92" s="102">
        <v>41066</v>
      </c>
      <c r="V92" s="102">
        <v>40635</v>
      </c>
      <c r="W92" s="102">
        <v>56167</v>
      </c>
      <c r="X92" s="102">
        <v>53921</v>
      </c>
      <c r="Y92" s="105">
        <v>191789</v>
      </c>
      <c r="Z92" s="102">
        <v>59156</v>
      </c>
      <c r="AA92" s="102">
        <v>63085</v>
      </c>
      <c r="AB92" s="102">
        <v>60897</v>
      </c>
    </row>
    <row r="93" spans="1:29" s="106" customFormat="1">
      <c r="A93" s="15" t="s">
        <v>546</v>
      </c>
      <c r="B93" s="82" t="s">
        <v>547</v>
      </c>
      <c r="C93" s="105">
        <v>0</v>
      </c>
      <c r="D93" s="105">
        <v>0</v>
      </c>
      <c r="E93" s="105">
        <v>0</v>
      </c>
      <c r="F93" s="102">
        <v>0</v>
      </c>
      <c r="G93" s="102">
        <v>0</v>
      </c>
      <c r="H93" s="102">
        <v>0</v>
      </c>
      <c r="I93" s="102">
        <v>0</v>
      </c>
      <c r="J93" s="105">
        <v>0</v>
      </c>
      <c r="K93" s="102"/>
      <c r="L93" s="102"/>
      <c r="M93" s="102"/>
      <c r="N93" s="102"/>
      <c r="O93" s="105">
        <v>0</v>
      </c>
      <c r="P93" s="102">
        <v>0</v>
      </c>
      <c r="Q93" s="102">
        <v>0</v>
      </c>
      <c r="R93" s="102">
        <v>0</v>
      </c>
      <c r="S93" s="102">
        <v>0</v>
      </c>
      <c r="T93" s="105">
        <v>0</v>
      </c>
      <c r="U93" s="102">
        <v>0</v>
      </c>
      <c r="V93" s="102">
        <v>0</v>
      </c>
      <c r="W93" s="102">
        <v>0</v>
      </c>
      <c r="X93" s="102">
        <v>0</v>
      </c>
      <c r="Y93" s="105">
        <v>0</v>
      </c>
      <c r="Z93" s="102">
        <v>0</v>
      </c>
      <c r="AA93" s="102">
        <v>48367.792999999998</v>
      </c>
      <c r="AB93" s="102">
        <v>0</v>
      </c>
    </row>
    <row r="94" spans="1:29">
      <c r="A94" s="4" t="s">
        <v>366</v>
      </c>
      <c r="B94" s="80" t="s">
        <v>367</v>
      </c>
      <c r="C94" s="104">
        <v>-886081.01665118895</v>
      </c>
      <c r="D94" s="104">
        <v>-945212.92747647013</v>
      </c>
      <c r="E94" s="104">
        <v>-952433.81107281777</v>
      </c>
      <c r="F94" s="102">
        <v>-231496.00174999991</v>
      </c>
      <c r="G94" s="102">
        <v>-227680.44310000003</v>
      </c>
      <c r="H94" s="102">
        <v>-228802.79479000001</v>
      </c>
      <c r="I94" s="102">
        <v>-283662.48789820191</v>
      </c>
      <c r="J94" s="104">
        <v>-971641.72753820207</v>
      </c>
      <c r="K94" s="102">
        <v>-224681.43872144</v>
      </c>
      <c r="L94" s="102">
        <v>-237226.56085049181</v>
      </c>
      <c r="M94" s="102">
        <v>-250479.16623</v>
      </c>
      <c r="N94" s="102">
        <v>-272346.66463950824</v>
      </c>
      <c r="O94" s="104">
        <v>-984735.30740143999</v>
      </c>
      <c r="P94" s="102">
        <v>-231562.00070999999</v>
      </c>
      <c r="Q94" s="102">
        <v>-249913.41306000005</v>
      </c>
      <c r="R94" s="102">
        <v>-280918.68490999995</v>
      </c>
      <c r="S94" s="102">
        <v>-311819.47578575159</v>
      </c>
      <c r="T94" s="104">
        <v>-1074213.5744657509</v>
      </c>
      <c r="U94" s="102">
        <v>-273753</v>
      </c>
      <c r="V94" s="102">
        <f>SUM(V86:V93)</f>
        <v>-275257</v>
      </c>
      <c r="W94" s="102">
        <v>-283815.14228348859</v>
      </c>
      <c r="X94" s="161">
        <v>-341744.05793962249</v>
      </c>
      <c r="Y94" s="104">
        <v>-1174567.0091831111</v>
      </c>
      <c r="Z94" s="102">
        <v>-291652.531111049</v>
      </c>
      <c r="AA94" s="102">
        <v>-324416.48173</v>
      </c>
      <c r="AB94" s="102">
        <v>-343303.25971999997</v>
      </c>
    </row>
    <row r="95" spans="1:29" s="109" customFormat="1">
      <c r="A95" s="4"/>
      <c r="B95" s="80"/>
      <c r="C95" s="112"/>
      <c r="D95" s="112"/>
      <c r="E95" s="112"/>
      <c r="F95" s="113"/>
      <c r="G95" s="113"/>
      <c r="H95" s="113"/>
      <c r="I95" s="113"/>
      <c r="J95" s="112"/>
      <c r="K95" s="113"/>
      <c r="L95" s="113"/>
      <c r="M95" s="113"/>
      <c r="N95" s="113"/>
      <c r="O95" s="112"/>
      <c r="P95" s="113"/>
      <c r="Q95" s="113"/>
      <c r="R95" s="113"/>
      <c r="S95" s="113"/>
      <c r="T95" s="112"/>
      <c r="U95" s="113"/>
      <c r="V95" s="106"/>
      <c r="W95" s="113"/>
      <c r="Z95" s="113"/>
      <c r="AA95" s="113"/>
      <c r="AB95" s="113"/>
    </row>
    <row r="96" spans="1:29" s="109" customFormat="1" ht="15" customHeight="1">
      <c r="C96" s="107"/>
      <c r="D96" s="107"/>
      <c r="E96" s="107"/>
      <c r="F96" s="108"/>
      <c r="G96" s="108"/>
      <c r="H96" s="108"/>
      <c r="I96" s="108"/>
      <c r="J96" s="107"/>
      <c r="K96" s="108"/>
      <c r="L96" s="108"/>
      <c r="M96" s="108"/>
      <c r="N96" s="108"/>
      <c r="O96" s="107"/>
      <c r="P96" s="108"/>
      <c r="Q96" s="108"/>
      <c r="R96" s="108"/>
      <c r="S96" s="108"/>
      <c r="T96" s="107">
        <v>2019</v>
      </c>
      <c r="U96" s="108"/>
      <c r="V96" s="108"/>
      <c r="W96" s="108"/>
      <c r="Z96" s="108"/>
      <c r="AA96" s="108"/>
      <c r="AB96" s="108"/>
    </row>
    <row r="97" spans="1:29">
      <c r="A97" s="214" t="s">
        <v>368</v>
      </c>
      <c r="B97" s="215" t="s">
        <v>369</v>
      </c>
      <c r="C97" s="214" t="s">
        <v>15</v>
      </c>
      <c r="D97" s="214" t="s">
        <v>14</v>
      </c>
      <c r="E97" s="214" t="s">
        <v>13</v>
      </c>
      <c r="F97" s="6" t="s">
        <v>27</v>
      </c>
      <c r="G97" s="6" t="s">
        <v>29</v>
      </c>
      <c r="H97" s="6" t="s">
        <v>30</v>
      </c>
      <c r="I97" s="6" t="s">
        <v>31</v>
      </c>
      <c r="J97" s="214">
        <v>2017</v>
      </c>
      <c r="K97" s="6" t="s">
        <v>76</v>
      </c>
      <c r="L97" s="6" t="s">
        <v>77</v>
      </c>
      <c r="M97" s="6" t="s">
        <v>78</v>
      </c>
      <c r="N97" s="6" t="s">
        <v>79</v>
      </c>
      <c r="O97" s="214">
        <v>2018</v>
      </c>
      <c r="P97" s="6" t="s">
        <v>494</v>
      </c>
      <c r="Q97" s="6" t="s">
        <v>502</v>
      </c>
      <c r="R97" s="6" t="s">
        <v>508</v>
      </c>
      <c r="S97" s="6" t="s">
        <v>513</v>
      </c>
      <c r="T97" s="214">
        <v>2019</v>
      </c>
      <c r="U97" s="6" t="s">
        <v>515</v>
      </c>
      <c r="V97" s="6" t="s">
        <v>517</v>
      </c>
      <c r="W97" s="6" t="s">
        <v>526</v>
      </c>
      <c r="X97" s="6" t="s">
        <v>533</v>
      </c>
      <c r="Y97" s="214">
        <v>2020</v>
      </c>
      <c r="Z97" s="6" t="s">
        <v>535</v>
      </c>
      <c r="AA97" s="6" t="s">
        <v>544</v>
      </c>
      <c r="AB97" s="6" t="s">
        <v>551</v>
      </c>
    </row>
    <row r="98" spans="1:29">
      <c r="A98" s="214"/>
      <c r="B98" s="215"/>
      <c r="C98" s="214"/>
      <c r="D98" s="214"/>
      <c r="E98" s="214"/>
      <c r="F98" s="6" t="s">
        <v>28</v>
      </c>
      <c r="G98" s="6" t="s">
        <v>69</v>
      </c>
      <c r="H98" s="6" t="s">
        <v>70</v>
      </c>
      <c r="I98" s="6" t="s">
        <v>71</v>
      </c>
      <c r="J98" s="214"/>
      <c r="K98" s="6" t="s">
        <v>32</v>
      </c>
      <c r="L98" s="6" t="s">
        <v>72</v>
      </c>
      <c r="M98" s="6" t="s">
        <v>73</v>
      </c>
      <c r="N98" s="6" t="s">
        <v>74</v>
      </c>
      <c r="O98" s="214"/>
      <c r="P98" s="6" t="s">
        <v>495</v>
      </c>
      <c r="Q98" s="6" t="s">
        <v>503</v>
      </c>
      <c r="R98" s="6" t="s">
        <v>509</v>
      </c>
      <c r="S98" s="6" t="s">
        <v>514</v>
      </c>
      <c r="T98" s="214">
        <v>-658671.92370000004</v>
      </c>
      <c r="U98" s="6" t="s">
        <v>516</v>
      </c>
      <c r="V98" s="6" t="s">
        <v>518</v>
      </c>
      <c r="W98" s="6" t="s">
        <v>527</v>
      </c>
      <c r="X98" s="6" t="s">
        <v>534</v>
      </c>
      <c r="Y98" s="214">
        <v>2019</v>
      </c>
      <c r="Z98" s="6" t="s">
        <v>536</v>
      </c>
      <c r="AA98" s="6" t="s">
        <v>545</v>
      </c>
      <c r="AB98" s="6" t="s">
        <v>552</v>
      </c>
    </row>
    <row r="99" spans="1:29">
      <c r="A99" s="4" t="s">
        <v>370</v>
      </c>
      <c r="B99" s="80" t="s">
        <v>371</v>
      </c>
      <c r="C99" s="104">
        <v>1404172</v>
      </c>
      <c r="D99" s="104">
        <v>2699844</v>
      </c>
      <c r="E99" s="104">
        <v>2018891</v>
      </c>
      <c r="F99" s="96">
        <v>209026.20494000003</v>
      </c>
      <c r="G99" s="96">
        <v>163315</v>
      </c>
      <c r="H99" s="96">
        <v>336263</v>
      </c>
      <c r="I99" s="96">
        <v>516110</v>
      </c>
      <c r="J99" s="104">
        <v>1224714.2049400001</v>
      </c>
      <c r="K99" s="96">
        <v>314723</v>
      </c>
      <c r="L99" s="96">
        <v>724435</v>
      </c>
      <c r="M99" s="96">
        <v>465364</v>
      </c>
      <c r="N99" s="96">
        <v>582922</v>
      </c>
      <c r="O99" s="104">
        <v>2087444</v>
      </c>
      <c r="P99" s="96">
        <v>606198</v>
      </c>
      <c r="Q99" s="96">
        <v>654769</v>
      </c>
      <c r="R99" s="96">
        <v>719830</v>
      </c>
      <c r="S99" s="96">
        <v>733369</v>
      </c>
      <c r="T99" s="104">
        <v>2714166</v>
      </c>
      <c r="U99" s="96">
        <v>1025552</v>
      </c>
      <c r="V99" s="96">
        <v>892388</v>
      </c>
      <c r="W99" s="96">
        <v>1136984</v>
      </c>
      <c r="X99" s="96">
        <v>1097380</v>
      </c>
      <c r="Y99" s="104">
        <f>SUM(U99:X99)</f>
        <v>4152304</v>
      </c>
      <c r="Z99" s="96">
        <v>1256038</v>
      </c>
      <c r="AA99" s="96">
        <v>1193336</v>
      </c>
      <c r="AB99" s="96">
        <v>1176129</v>
      </c>
    </row>
    <row r="100" spans="1:29">
      <c r="A100" s="15" t="s">
        <v>347</v>
      </c>
      <c r="B100" s="82" t="s">
        <v>372</v>
      </c>
      <c r="C100" s="105">
        <v>0</v>
      </c>
      <c r="D100" s="105">
        <v>0</v>
      </c>
      <c r="E100" s="105">
        <v>51997.397645273697</v>
      </c>
      <c r="F100" s="102">
        <v>177796.4183008</v>
      </c>
      <c r="G100" s="102">
        <v>95916.011875199998</v>
      </c>
      <c r="H100" s="102">
        <v>22910.8990638</v>
      </c>
      <c r="I100" s="102">
        <v>28759.5</v>
      </c>
      <c r="J100" s="105">
        <v>325382.82923979999</v>
      </c>
      <c r="K100" s="102">
        <v>9937.6200000000008</v>
      </c>
      <c r="L100" s="102">
        <v>9870.9600000000009</v>
      </c>
      <c r="M100" s="102">
        <v>13003.32</v>
      </c>
      <c r="N100" s="102">
        <v>8980.6200000000008</v>
      </c>
      <c r="O100" s="105">
        <v>41792.520000000004</v>
      </c>
      <c r="P100" s="102">
        <v>0</v>
      </c>
      <c r="Q100" s="102">
        <v>0</v>
      </c>
      <c r="R100" s="102">
        <v>0</v>
      </c>
      <c r="S100" s="102">
        <v>0</v>
      </c>
      <c r="T100" s="105">
        <v>0</v>
      </c>
      <c r="U100" s="102">
        <v>0</v>
      </c>
      <c r="V100" s="102">
        <v>0</v>
      </c>
      <c r="W100" s="102">
        <v>0</v>
      </c>
      <c r="X100" s="102">
        <v>0</v>
      </c>
      <c r="Y100" s="105">
        <f t="shared" ref="Y100:Y115" si="0">SUM(U100:X100)</f>
        <v>0</v>
      </c>
      <c r="Z100" s="102">
        <v>0</v>
      </c>
      <c r="AA100" s="102">
        <v>0</v>
      </c>
      <c r="AB100" s="102">
        <v>0</v>
      </c>
    </row>
    <row r="101" spans="1:29">
      <c r="A101" s="15" t="s">
        <v>351</v>
      </c>
      <c r="B101" s="82" t="s">
        <v>373</v>
      </c>
      <c r="C101" s="105">
        <v>0</v>
      </c>
      <c r="D101" s="105">
        <v>0</v>
      </c>
      <c r="E101" s="105">
        <v>143755.65671360001</v>
      </c>
      <c r="F101" s="102">
        <v>88607.008512</v>
      </c>
      <c r="G101" s="102">
        <v>0</v>
      </c>
      <c r="H101" s="102">
        <v>-38126.218105800006</v>
      </c>
      <c r="I101" s="102">
        <v>-32626.252391139002</v>
      </c>
      <c r="J101" s="105">
        <v>17854.538015060993</v>
      </c>
      <c r="K101" s="102">
        <v>0</v>
      </c>
      <c r="L101" s="102">
        <v>0</v>
      </c>
      <c r="M101" s="102">
        <v>6232.703188800001</v>
      </c>
      <c r="N101" s="102">
        <v>0</v>
      </c>
      <c r="O101" s="105">
        <v>6232.703188800001</v>
      </c>
      <c r="P101" s="102">
        <v>0</v>
      </c>
      <c r="Q101" s="102">
        <v>0</v>
      </c>
      <c r="R101" s="102">
        <v>0</v>
      </c>
      <c r="S101" s="102">
        <v>0</v>
      </c>
      <c r="T101" s="105">
        <v>0</v>
      </c>
      <c r="U101" s="102">
        <v>0</v>
      </c>
      <c r="V101" s="102">
        <v>0</v>
      </c>
      <c r="W101" s="102">
        <v>-238995</v>
      </c>
      <c r="X101" s="102">
        <v>-99662.930129999993</v>
      </c>
      <c r="Y101" s="105">
        <f t="shared" si="0"/>
        <v>-338657.93012999999</v>
      </c>
      <c r="Z101" s="102">
        <v>-53620</v>
      </c>
      <c r="AA101" s="102">
        <v>-15975.3076</v>
      </c>
      <c r="AB101" s="102">
        <v>0</v>
      </c>
    </row>
    <row r="102" spans="1:29" s="106" customFormat="1">
      <c r="A102" s="208" t="s">
        <v>554</v>
      </c>
      <c r="B102" s="209" t="s">
        <v>553</v>
      </c>
      <c r="C102" s="105">
        <v>0</v>
      </c>
      <c r="D102" s="105">
        <v>0</v>
      </c>
      <c r="E102" s="105">
        <v>0</v>
      </c>
      <c r="F102" s="102"/>
      <c r="G102" s="102"/>
      <c r="H102" s="102"/>
      <c r="I102" s="102"/>
      <c r="J102" s="105">
        <v>0</v>
      </c>
      <c r="K102" s="102"/>
      <c r="L102" s="102"/>
      <c r="M102" s="102"/>
      <c r="N102" s="102"/>
      <c r="O102" s="105">
        <v>0</v>
      </c>
      <c r="P102" s="102"/>
      <c r="Q102" s="102"/>
      <c r="R102" s="102"/>
      <c r="S102" s="102"/>
      <c r="T102" s="105">
        <v>0</v>
      </c>
      <c r="U102" s="102"/>
      <c r="V102" s="102"/>
      <c r="W102" s="102"/>
      <c r="X102" s="102"/>
      <c r="Y102" s="105">
        <v>0</v>
      </c>
      <c r="Z102" s="102">
        <v>0</v>
      </c>
      <c r="AA102" s="102">
        <v>-150222.92079999999</v>
      </c>
      <c r="AB102" s="102">
        <v>0</v>
      </c>
      <c r="AC102" s="113">
        <v>0</v>
      </c>
    </row>
    <row r="103" spans="1:29">
      <c r="A103" s="15" t="s">
        <v>194</v>
      </c>
      <c r="B103" s="82" t="s">
        <v>374</v>
      </c>
      <c r="C103" s="105">
        <v>0</v>
      </c>
      <c r="D103" s="105">
        <v>1097369.7156048003</v>
      </c>
      <c r="E103" s="105">
        <v>0</v>
      </c>
      <c r="F103" s="102">
        <v>43235.264351400008</v>
      </c>
      <c r="G103" s="102">
        <v>0</v>
      </c>
      <c r="H103" s="102">
        <v>0</v>
      </c>
      <c r="I103" s="102">
        <v>0</v>
      </c>
      <c r="J103" s="105">
        <v>43235.264351400008</v>
      </c>
      <c r="K103" s="102">
        <v>0</v>
      </c>
      <c r="L103" s="102">
        <v>0</v>
      </c>
      <c r="M103" s="102">
        <v>5756.5325795999997</v>
      </c>
      <c r="N103" s="102">
        <v>0</v>
      </c>
      <c r="O103" s="105">
        <v>5756.5325795999997</v>
      </c>
      <c r="P103" s="102">
        <v>0</v>
      </c>
      <c r="Q103" s="102">
        <v>0</v>
      </c>
      <c r="R103" s="102">
        <v>0</v>
      </c>
      <c r="S103" s="102">
        <v>0</v>
      </c>
      <c r="T103" s="105">
        <v>0</v>
      </c>
      <c r="U103" s="102">
        <v>0</v>
      </c>
      <c r="V103" s="102">
        <v>0</v>
      </c>
      <c r="W103" s="102">
        <v>67723</v>
      </c>
      <c r="X103" s="102">
        <v>12662</v>
      </c>
      <c r="Y103" s="105">
        <f t="shared" si="0"/>
        <v>80385</v>
      </c>
      <c r="Z103" s="102">
        <v>0</v>
      </c>
      <c r="AA103" s="102">
        <v>0</v>
      </c>
      <c r="AB103" s="102">
        <v>0</v>
      </c>
    </row>
    <row r="104" spans="1:29" s="106" customFormat="1">
      <c r="A104" s="15" t="s">
        <v>529</v>
      </c>
      <c r="B104" s="82" t="s">
        <v>530</v>
      </c>
      <c r="C104" s="105"/>
      <c r="D104" s="105"/>
      <c r="E104" s="105"/>
      <c r="F104" s="102"/>
      <c r="G104" s="102"/>
      <c r="H104" s="102"/>
      <c r="I104" s="102"/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13">
        <v>0</v>
      </c>
      <c r="Q104" s="113">
        <v>0</v>
      </c>
      <c r="R104" s="113">
        <v>0</v>
      </c>
      <c r="S104" s="113">
        <v>0</v>
      </c>
      <c r="T104" s="105">
        <v>0</v>
      </c>
      <c r="U104" s="113">
        <v>0</v>
      </c>
      <c r="V104" s="113">
        <v>0</v>
      </c>
      <c r="W104" s="102">
        <v>57835.121648400003</v>
      </c>
      <c r="X104" s="102">
        <v>29580.1257034556</v>
      </c>
      <c r="Y104" s="105">
        <f t="shared" si="0"/>
        <v>87415.247351855607</v>
      </c>
      <c r="Z104" s="113">
        <v>18229.298798</v>
      </c>
      <c r="AA104" s="113">
        <v>40062.348036000003</v>
      </c>
      <c r="AB104" s="113">
        <v>0</v>
      </c>
    </row>
    <row r="105" spans="1:29">
      <c r="A105" s="15" t="s">
        <v>375</v>
      </c>
      <c r="B105" s="82" t="s">
        <v>376</v>
      </c>
      <c r="C105" s="105">
        <v>-81781.153019999998</v>
      </c>
      <c r="D105" s="105">
        <v>-1826094.1530693858</v>
      </c>
      <c r="E105" s="105">
        <v>116783.59364369894</v>
      </c>
      <c r="F105" s="102">
        <v>0</v>
      </c>
      <c r="G105" s="102">
        <v>0</v>
      </c>
      <c r="H105" s="102">
        <v>0</v>
      </c>
      <c r="I105" s="102">
        <v>0</v>
      </c>
      <c r="J105" s="105">
        <v>0</v>
      </c>
      <c r="K105" s="102">
        <v>0</v>
      </c>
      <c r="L105" s="102">
        <v>0</v>
      </c>
      <c r="M105" s="102">
        <v>0</v>
      </c>
      <c r="N105" s="102">
        <v>0</v>
      </c>
      <c r="O105" s="105">
        <v>0</v>
      </c>
      <c r="P105" s="102">
        <v>0</v>
      </c>
      <c r="Q105" s="102">
        <v>0</v>
      </c>
      <c r="R105" s="102">
        <v>0</v>
      </c>
      <c r="S105" s="102">
        <v>0</v>
      </c>
      <c r="T105" s="105">
        <v>0</v>
      </c>
      <c r="U105" s="102">
        <v>0</v>
      </c>
      <c r="V105" s="102">
        <v>0</v>
      </c>
      <c r="W105" s="102">
        <v>0</v>
      </c>
      <c r="X105" s="102">
        <v>0</v>
      </c>
      <c r="Y105" s="105">
        <f t="shared" si="0"/>
        <v>0</v>
      </c>
      <c r="Z105" s="102">
        <v>0</v>
      </c>
      <c r="AA105" s="102">
        <v>0</v>
      </c>
      <c r="AB105" s="102">
        <v>0</v>
      </c>
    </row>
    <row r="106" spans="1:29" s="106" customFormat="1">
      <c r="A106" s="15" t="s">
        <v>546</v>
      </c>
      <c r="B106" s="82" t="s">
        <v>547</v>
      </c>
      <c r="C106" s="105">
        <v>0</v>
      </c>
      <c r="D106" s="105">
        <v>0</v>
      </c>
      <c r="E106" s="105">
        <v>0</v>
      </c>
      <c r="F106" s="102">
        <v>0</v>
      </c>
      <c r="G106" s="102">
        <v>0</v>
      </c>
      <c r="H106" s="102">
        <v>0</v>
      </c>
      <c r="I106" s="102">
        <v>0</v>
      </c>
      <c r="J106" s="105">
        <v>0</v>
      </c>
      <c r="K106" s="102"/>
      <c r="L106" s="102"/>
      <c r="M106" s="102"/>
      <c r="N106" s="102"/>
      <c r="O106" s="105">
        <v>0</v>
      </c>
      <c r="P106" s="102">
        <v>0</v>
      </c>
      <c r="Q106" s="102">
        <v>0</v>
      </c>
      <c r="R106" s="102">
        <v>0</v>
      </c>
      <c r="S106" s="102">
        <v>0</v>
      </c>
      <c r="T106" s="105">
        <v>0</v>
      </c>
      <c r="U106" s="102">
        <v>0</v>
      </c>
      <c r="V106" s="102">
        <v>0</v>
      </c>
      <c r="W106" s="102">
        <v>0</v>
      </c>
      <c r="X106" s="102">
        <v>0</v>
      </c>
      <c r="Y106" s="105">
        <v>0</v>
      </c>
      <c r="Z106" s="102">
        <v>0</v>
      </c>
      <c r="AA106" s="102">
        <v>48367.792999999998</v>
      </c>
      <c r="AB106" s="102">
        <v>0</v>
      </c>
    </row>
    <row r="107" spans="1:29">
      <c r="A107" s="15" t="s">
        <v>377</v>
      </c>
      <c r="B107" s="82" t="s">
        <v>378</v>
      </c>
      <c r="C107" s="105">
        <v>0</v>
      </c>
      <c r="D107" s="105">
        <v>0</v>
      </c>
      <c r="E107" s="105">
        <v>0</v>
      </c>
      <c r="F107" s="102">
        <v>0</v>
      </c>
      <c r="G107" s="102">
        <v>128642.49519</v>
      </c>
      <c r="H107" s="102">
        <v>124226.3166408</v>
      </c>
      <c r="I107" s="102">
        <v>123554.133252</v>
      </c>
      <c r="J107" s="105">
        <v>376422.9450828</v>
      </c>
      <c r="K107" s="102">
        <v>123554.133252</v>
      </c>
      <c r="L107" s="102">
        <v>123543.945987</v>
      </c>
      <c r="M107" s="102">
        <v>123093.26286839999</v>
      </c>
      <c r="N107" s="102">
        <v>123068.6367438</v>
      </c>
      <c r="O107" s="105">
        <v>493259.68809479999</v>
      </c>
      <c r="P107" s="102">
        <v>130306.9173384</v>
      </c>
      <c r="Q107" s="102">
        <v>130584.8056854</v>
      </c>
      <c r="R107" s="102">
        <v>131176.9717434</v>
      </c>
      <c r="S107" s="102">
        <v>130929.77188499999</v>
      </c>
      <c r="T107" s="105">
        <v>522998.46665219998</v>
      </c>
      <c r="U107" s="102">
        <v>131078.43705000001</v>
      </c>
      <c r="V107" s="102">
        <v>119567.1051366</v>
      </c>
      <c r="W107" s="102">
        <v>119660</v>
      </c>
      <c r="X107" s="102">
        <v>119606.1917292</v>
      </c>
      <c r="Y107" s="105">
        <v>489894.95972340001</v>
      </c>
      <c r="Z107" s="102">
        <v>115457.25542999999</v>
      </c>
      <c r="AA107" s="102">
        <v>115457.25327840001</v>
      </c>
      <c r="AB107" s="102">
        <v>115457.25327840001</v>
      </c>
    </row>
    <row r="108" spans="1:29">
      <c r="A108" s="15" t="s">
        <v>379</v>
      </c>
      <c r="B108" s="82" t="s">
        <v>380</v>
      </c>
      <c r="C108" s="105">
        <v>34269.840000000004</v>
      </c>
      <c r="D108" s="105">
        <v>34269.840000000004</v>
      </c>
      <c r="E108" s="105">
        <v>34269.840000000004</v>
      </c>
      <c r="F108" s="102">
        <v>8567.4600000000009</v>
      </c>
      <c r="G108" s="102">
        <v>0</v>
      </c>
      <c r="H108" s="102">
        <v>0</v>
      </c>
      <c r="I108" s="102">
        <v>0</v>
      </c>
      <c r="J108" s="105">
        <v>8567.4600000000009</v>
      </c>
      <c r="K108" s="102">
        <v>0</v>
      </c>
      <c r="L108" s="102">
        <v>0</v>
      </c>
      <c r="M108" s="102">
        <v>0</v>
      </c>
      <c r="N108" s="102">
        <v>0</v>
      </c>
      <c r="O108" s="105">
        <v>0</v>
      </c>
      <c r="P108" s="102">
        <v>0</v>
      </c>
      <c r="Q108" s="102">
        <v>0</v>
      </c>
      <c r="R108" s="102">
        <v>0</v>
      </c>
      <c r="S108" s="102">
        <v>0</v>
      </c>
      <c r="T108" s="105">
        <v>0</v>
      </c>
      <c r="U108" s="102">
        <v>0</v>
      </c>
      <c r="V108" s="102">
        <v>0</v>
      </c>
      <c r="W108" s="102">
        <v>0</v>
      </c>
      <c r="X108" s="102">
        <v>0</v>
      </c>
      <c r="Y108" s="105">
        <f t="shared" si="0"/>
        <v>0</v>
      </c>
      <c r="Z108" s="102">
        <v>0</v>
      </c>
      <c r="AA108" s="102">
        <v>0</v>
      </c>
      <c r="AB108" s="102">
        <v>0</v>
      </c>
    </row>
    <row r="109" spans="1:29">
      <c r="A109" s="15" t="s">
        <v>349</v>
      </c>
      <c r="B109" s="82" t="s">
        <v>350</v>
      </c>
      <c r="C109" s="105">
        <v>0</v>
      </c>
      <c r="D109" s="105">
        <v>21261</v>
      </c>
      <c r="E109" s="105">
        <v>17490</v>
      </c>
      <c r="F109" s="102">
        <v>0</v>
      </c>
      <c r="G109" s="102">
        <v>0</v>
      </c>
      <c r="H109" s="102">
        <v>0</v>
      </c>
      <c r="I109" s="102">
        <v>0</v>
      </c>
      <c r="J109" s="105">
        <v>0</v>
      </c>
      <c r="K109" s="102">
        <v>0</v>
      </c>
      <c r="L109" s="102">
        <v>0</v>
      </c>
      <c r="M109" s="102">
        <v>0</v>
      </c>
      <c r="N109" s="102">
        <v>0</v>
      </c>
      <c r="O109" s="105">
        <v>0</v>
      </c>
      <c r="P109" s="102">
        <v>0</v>
      </c>
      <c r="Q109" s="102">
        <v>0</v>
      </c>
      <c r="R109" s="102">
        <v>0</v>
      </c>
      <c r="S109" s="102">
        <v>0</v>
      </c>
      <c r="T109" s="105">
        <v>0</v>
      </c>
      <c r="U109" s="102">
        <v>0</v>
      </c>
      <c r="V109" s="102">
        <v>0</v>
      </c>
      <c r="W109" s="102">
        <v>0</v>
      </c>
      <c r="X109" s="102">
        <v>0</v>
      </c>
      <c r="Y109" s="105">
        <f t="shared" si="0"/>
        <v>0</v>
      </c>
      <c r="Z109" s="102">
        <v>0</v>
      </c>
      <c r="AA109" s="102">
        <v>0</v>
      </c>
      <c r="AB109" s="102">
        <v>0</v>
      </c>
    </row>
    <row r="110" spans="1:29">
      <c r="A110" s="15" t="s">
        <v>381</v>
      </c>
      <c r="B110" s="82" t="s">
        <v>382</v>
      </c>
      <c r="C110" s="105">
        <v>63100</v>
      </c>
      <c r="D110" s="105">
        <v>0</v>
      </c>
      <c r="E110" s="105">
        <v>0</v>
      </c>
      <c r="F110" s="102">
        <v>0</v>
      </c>
      <c r="G110" s="102">
        <v>87808.75089119999</v>
      </c>
      <c r="H110" s="102">
        <v>0</v>
      </c>
      <c r="I110" s="102">
        <v>0</v>
      </c>
      <c r="J110" s="105">
        <v>87808.75089119999</v>
      </c>
      <c r="K110" s="102">
        <v>0</v>
      </c>
      <c r="L110" s="102">
        <v>0</v>
      </c>
      <c r="M110" s="102">
        <v>0</v>
      </c>
      <c r="N110" s="102">
        <v>0</v>
      </c>
      <c r="O110" s="105">
        <v>0</v>
      </c>
      <c r="P110" s="102">
        <v>0</v>
      </c>
      <c r="Q110" s="102">
        <v>0</v>
      </c>
      <c r="R110" s="102">
        <v>0</v>
      </c>
      <c r="S110" s="102">
        <v>0</v>
      </c>
      <c r="T110" s="105">
        <v>0</v>
      </c>
      <c r="U110" s="102">
        <v>0</v>
      </c>
      <c r="V110" s="102">
        <v>0</v>
      </c>
      <c r="W110" s="102">
        <v>0</v>
      </c>
      <c r="X110" s="102">
        <v>0</v>
      </c>
      <c r="Y110" s="105">
        <f t="shared" si="0"/>
        <v>0</v>
      </c>
      <c r="Z110" s="102">
        <v>0</v>
      </c>
      <c r="AA110" s="102">
        <v>0</v>
      </c>
      <c r="AB110" s="102">
        <v>0</v>
      </c>
    </row>
    <row r="111" spans="1:29">
      <c r="A111" s="4" t="s">
        <v>383</v>
      </c>
      <c r="B111" s="80" t="s">
        <v>384</v>
      </c>
      <c r="C111" s="104">
        <v>1419760.68698</v>
      </c>
      <c r="D111" s="104">
        <v>2026650.4025354146</v>
      </c>
      <c r="E111" s="104">
        <v>2383187.4880025722</v>
      </c>
      <c r="F111" s="96">
        <v>527232.35610420001</v>
      </c>
      <c r="G111" s="96">
        <v>475682.25795639999</v>
      </c>
      <c r="H111" s="96">
        <v>445273.99759879999</v>
      </c>
      <c r="I111" s="96">
        <v>635797.38086086104</v>
      </c>
      <c r="J111" s="104">
        <v>2083985.9925202613</v>
      </c>
      <c r="K111" s="96">
        <v>448214.75325199997</v>
      </c>
      <c r="L111" s="96">
        <v>857849.90598699998</v>
      </c>
      <c r="M111" s="96">
        <v>613449.81863680005</v>
      </c>
      <c r="N111" s="96">
        <v>714971.25674380001</v>
      </c>
      <c r="O111" s="104">
        <v>2634485.4438631996</v>
      </c>
      <c r="P111" s="96">
        <v>736504.91733840003</v>
      </c>
      <c r="Q111" s="96">
        <v>785353.80568540003</v>
      </c>
      <c r="R111" s="96">
        <v>851006.97174339998</v>
      </c>
      <c r="S111" s="96">
        <v>864298.77188499994</v>
      </c>
      <c r="T111" s="104">
        <v>3237164.4666522001</v>
      </c>
      <c r="U111" s="96">
        <v>1156630.4370500001</v>
      </c>
      <c r="V111" s="96">
        <v>1011955.1051366</v>
      </c>
      <c r="W111" s="96">
        <v>1143207</v>
      </c>
      <c r="X111" s="186">
        <v>1159565.3873026557</v>
      </c>
      <c r="Y111" s="104">
        <f t="shared" si="0"/>
        <v>4471357.9294892559</v>
      </c>
      <c r="Z111" s="96">
        <v>1336104.5542280001</v>
      </c>
      <c r="AA111" s="96">
        <v>1231025.1659144</v>
      </c>
      <c r="AB111" s="96">
        <v>1291586.2532784001</v>
      </c>
    </row>
    <row r="112" spans="1:29">
      <c r="A112" s="15" t="s">
        <v>385</v>
      </c>
      <c r="B112" s="82" t="s">
        <v>386</v>
      </c>
      <c r="C112" s="105">
        <v>554576.08385594597</v>
      </c>
      <c r="D112" s="105">
        <v>550103.69608291402</v>
      </c>
      <c r="E112" s="105">
        <v>541158.92053685058</v>
      </c>
      <c r="F112" s="102">
        <v>133053.53624769699</v>
      </c>
      <c r="G112" s="102">
        <v>133053.53624769699</v>
      </c>
      <c r="H112" s="102">
        <v>133053.53624769699</v>
      </c>
      <c r="I112" s="102">
        <v>133053.53624769699</v>
      </c>
      <c r="J112" s="105">
        <v>532214.14499078796</v>
      </c>
      <c r="K112" s="102">
        <v>0</v>
      </c>
      <c r="L112" s="102">
        <v>0</v>
      </c>
      <c r="M112" s="102">
        <v>0</v>
      </c>
      <c r="N112" s="102">
        <v>0</v>
      </c>
      <c r="O112" s="105">
        <v>0</v>
      </c>
      <c r="P112" s="102">
        <v>0</v>
      </c>
      <c r="Q112" s="102">
        <v>0</v>
      </c>
      <c r="R112" s="102">
        <v>0</v>
      </c>
      <c r="S112" s="102">
        <v>0</v>
      </c>
      <c r="T112" s="105">
        <v>0</v>
      </c>
      <c r="U112" s="102">
        <v>0</v>
      </c>
      <c r="V112" s="102">
        <v>0</v>
      </c>
      <c r="W112" s="102">
        <v>0</v>
      </c>
      <c r="X112" s="102">
        <v>0</v>
      </c>
      <c r="Y112" s="105">
        <f t="shared" si="0"/>
        <v>0</v>
      </c>
      <c r="Z112" s="102">
        <v>0</v>
      </c>
      <c r="AA112" s="102">
        <v>0</v>
      </c>
      <c r="AB112" s="102">
        <v>0</v>
      </c>
    </row>
    <row r="113" spans="1:28">
      <c r="A113" s="15" t="s">
        <v>387</v>
      </c>
      <c r="B113" s="82" t="s">
        <v>388</v>
      </c>
      <c r="C113" s="105">
        <v>68282</v>
      </c>
      <c r="D113" s="105">
        <v>55207</v>
      </c>
      <c r="E113" s="105">
        <v>0</v>
      </c>
      <c r="F113" s="102">
        <v>0</v>
      </c>
      <c r="G113" s="102">
        <v>0</v>
      </c>
      <c r="H113" s="102">
        <v>0</v>
      </c>
      <c r="I113" s="102">
        <v>0</v>
      </c>
      <c r="J113" s="105">
        <v>0</v>
      </c>
      <c r="K113" s="102">
        <v>0</v>
      </c>
      <c r="L113" s="102">
        <v>0</v>
      </c>
      <c r="M113" s="102">
        <v>0</v>
      </c>
      <c r="N113" s="102">
        <v>0</v>
      </c>
      <c r="O113" s="105">
        <v>0</v>
      </c>
      <c r="P113" s="102">
        <v>0</v>
      </c>
      <c r="Q113" s="102">
        <v>0</v>
      </c>
      <c r="R113" s="102">
        <v>0</v>
      </c>
      <c r="S113" s="102">
        <v>0</v>
      </c>
      <c r="T113" s="105">
        <v>0</v>
      </c>
      <c r="U113" s="102">
        <v>0</v>
      </c>
      <c r="V113" s="102">
        <v>0</v>
      </c>
      <c r="W113" s="102">
        <v>0</v>
      </c>
      <c r="X113" s="102">
        <v>0</v>
      </c>
      <c r="Y113" s="105">
        <f t="shared" si="0"/>
        <v>0</v>
      </c>
      <c r="Z113" s="102">
        <v>0</v>
      </c>
      <c r="AA113" s="102">
        <v>0</v>
      </c>
      <c r="AB113" s="102">
        <v>0</v>
      </c>
    </row>
    <row r="114" spans="1:28">
      <c r="A114" s="15" t="s">
        <v>389</v>
      </c>
      <c r="B114" s="82" t="s">
        <v>390</v>
      </c>
      <c r="C114" s="105">
        <v>0</v>
      </c>
      <c r="D114" s="105">
        <v>0</v>
      </c>
      <c r="E114" s="105">
        <v>0</v>
      </c>
      <c r="F114" s="102">
        <v>0</v>
      </c>
      <c r="G114" s="102">
        <v>0</v>
      </c>
      <c r="H114" s="102">
        <v>119628.9865768</v>
      </c>
      <c r="I114" s="102">
        <v>119628.9865768</v>
      </c>
      <c r="J114" s="105">
        <v>239257.9731536</v>
      </c>
      <c r="K114" s="102">
        <v>119628.9865768</v>
      </c>
      <c r="L114" s="102">
        <v>119628.9865768</v>
      </c>
      <c r="M114" s="102">
        <v>119628.9865768</v>
      </c>
      <c r="N114" s="102">
        <v>119628.9865768</v>
      </c>
      <c r="O114" s="105">
        <v>478515.94631300657</v>
      </c>
      <c r="P114" s="102">
        <v>119628.9865768</v>
      </c>
      <c r="Q114" s="102">
        <v>119628.98657825201</v>
      </c>
      <c r="R114" s="102">
        <v>119628.98657825201</v>
      </c>
      <c r="S114" s="102">
        <v>119628.98657825201</v>
      </c>
      <c r="T114" s="105">
        <v>478515.94631300698</v>
      </c>
      <c r="U114" s="102">
        <v>119628.98657825201</v>
      </c>
      <c r="V114" s="102">
        <v>119627.711391905</v>
      </c>
      <c r="W114" s="102">
        <v>119627.711391905</v>
      </c>
      <c r="X114" s="102">
        <v>119627.711391905</v>
      </c>
      <c r="Y114" s="105">
        <v>478510.845567621</v>
      </c>
      <c r="Z114" s="102">
        <v>119627.71139190528</v>
      </c>
      <c r="AA114" s="102">
        <v>119627.711391905</v>
      </c>
      <c r="AB114" s="102">
        <v>119627.711391905</v>
      </c>
    </row>
    <row r="115" spans="1:28">
      <c r="A115" s="4" t="s">
        <v>391</v>
      </c>
      <c r="B115" s="80" t="s">
        <v>392</v>
      </c>
      <c r="C115" s="104">
        <v>2042618.7708359458</v>
      </c>
      <c r="D115" s="104">
        <v>2631961.0986183286</v>
      </c>
      <c r="E115" s="104">
        <v>2924346.4085394228</v>
      </c>
      <c r="F115" s="96">
        <v>660285.89235189697</v>
      </c>
      <c r="G115" s="96">
        <v>608735.79420409701</v>
      </c>
      <c r="H115" s="96">
        <v>697956.52042329696</v>
      </c>
      <c r="I115" s="96">
        <v>888479.903685358</v>
      </c>
      <c r="J115" s="104">
        <v>2855458.1106646499</v>
      </c>
      <c r="K115" s="96">
        <v>567843.73982879997</v>
      </c>
      <c r="L115" s="96">
        <v>977478.89256379998</v>
      </c>
      <c r="M115" s="96">
        <v>733078.80521360005</v>
      </c>
      <c r="N115" s="96">
        <v>834600.24332060001</v>
      </c>
      <c r="O115" s="104">
        <v>3113001.3901762059</v>
      </c>
      <c r="P115" s="96">
        <v>856133.90391520003</v>
      </c>
      <c r="Q115" s="96">
        <v>904982.79226365208</v>
      </c>
      <c r="R115" s="96">
        <v>970635.95832165203</v>
      </c>
      <c r="S115" s="96">
        <v>983927.75846325199</v>
      </c>
      <c r="T115" s="104">
        <v>3715680.4129652069</v>
      </c>
      <c r="U115" s="96">
        <v>1276259.423628252</v>
      </c>
      <c r="V115" s="96">
        <v>1131582.8165285049</v>
      </c>
      <c r="W115" s="96">
        <v>1262834.7113919051</v>
      </c>
      <c r="X115" s="186">
        <v>1279193.0986945608</v>
      </c>
      <c r="Y115" s="112">
        <f t="shared" si="0"/>
        <v>4949870.0502432231</v>
      </c>
      <c r="Z115" s="96">
        <v>1455732.2656199101</v>
      </c>
      <c r="AA115" s="96">
        <v>1350652.87730631</v>
      </c>
      <c r="AB115" s="96">
        <v>1411213.96467031</v>
      </c>
    </row>
    <row r="116" spans="1:28" s="109" customFormat="1">
      <c r="A116" s="4"/>
      <c r="B116" s="80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Z116" s="112"/>
      <c r="AA116" s="112"/>
      <c r="AB116" s="112"/>
    </row>
    <row r="117" spans="1:28" s="109" customFormat="1" ht="15" customHeight="1">
      <c r="C117" s="107"/>
      <c r="D117" s="107"/>
      <c r="E117" s="107"/>
      <c r="F117" s="108"/>
      <c r="G117" s="108"/>
      <c r="H117" s="108"/>
      <c r="I117" s="108"/>
      <c r="J117" s="107"/>
      <c r="K117" s="108"/>
      <c r="L117" s="108"/>
      <c r="M117" s="108"/>
      <c r="N117" s="108"/>
      <c r="O117" s="107"/>
      <c r="P117" s="108"/>
      <c r="Q117" s="108"/>
      <c r="R117" s="108"/>
      <c r="S117" s="108"/>
      <c r="T117" s="107"/>
      <c r="U117" s="108"/>
      <c r="V117" s="108"/>
      <c r="W117" s="108"/>
      <c r="Z117" s="108"/>
      <c r="AA117" s="108"/>
      <c r="AB117" s="108"/>
    </row>
    <row r="118" spans="1:28">
      <c r="A118" s="214" t="s">
        <v>538</v>
      </c>
      <c r="B118" s="215" t="s">
        <v>420</v>
      </c>
      <c r="C118" s="214" t="s">
        <v>15</v>
      </c>
      <c r="D118" s="214" t="s">
        <v>14</v>
      </c>
      <c r="E118" s="214" t="s">
        <v>13</v>
      </c>
      <c r="F118" s="6" t="s">
        <v>27</v>
      </c>
      <c r="G118" s="6" t="s">
        <v>29</v>
      </c>
      <c r="H118" s="6" t="s">
        <v>30</v>
      </c>
      <c r="I118" s="6" t="s">
        <v>31</v>
      </c>
      <c r="J118" s="214">
        <v>2017</v>
      </c>
      <c r="K118" s="6" t="s">
        <v>76</v>
      </c>
      <c r="L118" s="6" t="s">
        <v>77</v>
      </c>
      <c r="M118" s="6" t="s">
        <v>78</v>
      </c>
      <c r="N118" s="6" t="s">
        <v>79</v>
      </c>
      <c r="O118" s="214">
        <v>2018</v>
      </c>
      <c r="P118" s="6" t="s">
        <v>494</v>
      </c>
      <c r="Q118" s="6" t="s">
        <v>502</v>
      </c>
      <c r="R118" s="6" t="s">
        <v>508</v>
      </c>
      <c r="S118" s="6" t="s">
        <v>513</v>
      </c>
      <c r="T118" s="214">
        <v>2019</v>
      </c>
      <c r="U118" s="6" t="s">
        <v>515</v>
      </c>
      <c r="V118" s="6" t="s">
        <v>517</v>
      </c>
      <c r="W118" s="6" t="s">
        <v>526</v>
      </c>
      <c r="X118" s="6" t="s">
        <v>533</v>
      </c>
      <c r="Y118" s="214">
        <v>2020</v>
      </c>
      <c r="Z118" s="6" t="s">
        <v>535</v>
      </c>
      <c r="AA118" s="6" t="s">
        <v>544</v>
      </c>
      <c r="AB118" s="6" t="s">
        <v>551</v>
      </c>
    </row>
    <row r="119" spans="1:28">
      <c r="A119" s="214"/>
      <c r="B119" s="215"/>
      <c r="C119" s="214"/>
      <c r="D119" s="214"/>
      <c r="E119" s="214"/>
      <c r="F119" s="6" t="s">
        <v>28</v>
      </c>
      <c r="G119" s="6" t="s">
        <v>69</v>
      </c>
      <c r="H119" s="6" t="s">
        <v>70</v>
      </c>
      <c r="I119" s="6" t="s">
        <v>71</v>
      </c>
      <c r="J119" s="214"/>
      <c r="K119" s="6" t="s">
        <v>32</v>
      </c>
      <c r="L119" s="6" t="s">
        <v>72</v>
      </c>
      <c r="M119" s="6" t="s">
        <v>73</v>
      </c>
      <c r="N119" s="6" t="s">
        <v>74</v>
      </c>
      <c r="O119" s="214"/>
      <c r="P119" s="6" t="s">
        <v>495</v>
      </c>
      <c r="Q119" s="6" t="s">
        <v>503</v>
      </c>
      <c r="R119" s="6" t="s">
        <v>509</v>
      </c>
      <c r="S119" s="6" t="s">
        <v>514</v>
      </c>
      <c r="T119" s="214">
        <v>2019</v>
      </c>
      <c r="U119" s="6" t="s">
        <v>516</v>
      </c>
      <c r="V119" s="6" t="s">
        <v>518</v>
      </c>
      <c r="W119" s="6" t="s">
        <v>527</v>
      </c>
      <c r="X119" s="6" t="s">
        <v>534</v>
      </c>
      <c r="Y119" s="214">
        <v>2019</v>
      </c>
      <c r="Z119" s="6" t="s">
        <v>536</v>
      </c>
      <c r="AA119" s="6" t="s">
        <v>545</v>
      </c>
      <c r="AB119" s="6" t="s">
        <v>552</v>
      </c>
    </row>
    <row r="120" spans="1:28">
      <c r="A120" t="s">
        <v>317</v>
      </c>
      <c r="B120" s="84" t="s">
        <v>394</v>
      </c>
      <c r="C120" s="86"/>
      <c r="D120" s="86"/>
      <c r="E120" s="86"/>
      <c r="F120" s="102">
        <v>198826</v>
      </c>
      <c r="G120" s="102">
        <v>-58373</v>
      </c>
      <c r="H120" s="102">
        <v>18994</v>
      </c>
      <c r="I120" s="102">
        <v>-25244</v>
      </c>
      <c r="J120" s="105">
        <v>134203</v>
      </c>
      <c r="K120" s="102">
        <v>-22499</v>
      </c>
      <c r="L120" s="102">
        <v>-57160</v>
      </c>
      <c r="M120" s="102">
        <v>-12125</v>
      </c>
      <c r="N120" s="102">
        <v>38102</v>
      </c>
      <c r="O120" s="105">
        <v>-53682</v>
      </c>
      <c r="P120" s="102">
        <v>20781</v>
      </c>
      <c r="Q120" s="102">
        <v>55597</v>
      </c>
      <c r="R120" s="102">
        <v>-5477</v>
      </c>
      <c r="S120" s="102">
        <v>36004</v>
      </c>
      <c r="T120" s="105">
        <v>106905</v>
      </c>
      <c r="U120" s="102">
        <v>-112223</v>
      </c>
      <c r="V120" s="102">
        <v>-11409</v>
      </c>
      <c r="W120" s="102">
        <v>-26425</v>
      </c>
      <c r="X120" s="102">
        <v>63498</v>
      </c>
      <c r="Y120" s="105">
        <v>-86559</v>
      </c>
      <c r="Z120" s="102">
        <v>-43848</v>
      </c>
      <c r="AA120" s="102">
        <v>132086</v>
      </c>
      <c r="AB120" s="102">
        <v>20524</v>
      </c>
    </row>
    <row r="121" spans="1:28">
      <c r="A121" t="s">
        <v>395</v>
      </c>
      <c r="B121" s="84" t="s">
        <v>396</v>
      </c>
      <c r="C121" s="86"/>
      <c r="D121" s="86"/>
      <c r="E121" s="86"/>
      <c r="F121" s="102">
        <v>-14228.951234467801</v>
      </c>
      <c r="G121" s="102">
        <v>21931.724173964602</v>
      </c>
      <c r="H121" s="102">
        <v>-21994.475888339301</v>
      </c>
      <c r="I121" s="102">
        <v>21963.100030185</v>
      </c>
      <c r="J121" s="105">
        <v>7671.3970813425003</v>
      </c>
      <c r="K121" s="102">
        <v>2478.6927178014098</v>
      </c>
      <c r="L121" s="102">
        <v>83459.780118377705</v>
      </c>
      <c r="M121" s="102">
        <v>23233.822247240099</v>
      </c>
      <c r="N121" s="102">
        <v>-20253.115814419201</v>
      </c>
      <c r="O121" s="105">
        <v>88919.179269</v>
      </c>
      <c r="P121" s="102">
        <v>3435.6563620159832</v>
      </c>
      <c r="Q121" s="102">
        <v>-10118.7139425429</v>
      </c>
      <c r="R121" s="102">
        <v>52115.298786616499</v>
      </c>
      <c r="S121" s="102">
        <v>-20974.7605297501</v>
      </c>
      <c r="T121" s="105">
        <v>24457.480676339601</v>
      </c>
      <c r="U121" s="102">
        <v>183235.00597418199</v>
      </c>
      <c r="V121" s="102">
        <v>43502.625990274799</v>
      </c>
      <c r="W121" s="102">
        <v>25838</v>
      </c>
      <c r="X121" s="102">
        <v>-69767.781163324806</v>
      </c>
      <c r="Y121" s="105">
        <v>182807.85080113198</v>
      </c>
      <c r="Z121" s="102">
        <v>79875.546677485399</v>
      </c>
      <c r="AA121" s="102">
        <v>-110909.893124052</v>
      </c>
      <c r="AB121" s="102">
        <v>69759.4666548073</v>
      </c>
    </row>
    <row r="122" spans="1:28">
      <c r="A122" s="4" t="s">
        <v>397</v>
      </c>
      <c r="B122" s="80" t="s">
        <v>398</v>
      </c>
      <c r="C122" s="86"/>
      <c r="D122" s="86"/>
      <c r="E122" s="86"/>
      <c r="F122" s="96">
        <v>184597.04876553221</v>
      </c>
      <c r="G122" s="96">
        <v>-36441.275826035402</v>
      </c>
      <c r="H122" s="96">
        <v>-3000.4758883393006</v>
      </c>
      <c r="I122" s="96">
        <v>-3280.8999698150001</v>
      </c>
      <c r="J122" s="104">
        <v>141874.3970813425</v>
      </c>
      <c r="K122" s="96">
        <v>-20020.307282198592</v>
      </c>
      <c r="L122" s="96">
        <v>26299.780118377705</v>
      </c>
      <c r="M122" s="96">
        <v>11108.822247240099</v>
      </c>
      <c r="N122" s="96">
        <v>17848.884185580799</v>
      </c>
      <c r="O122" s="104">
        <v>35237.179269</v>
      </c>
      <c r="P122" s="96">
        <v>24216.656362015983</v>
      </c>
      <c r="Q122" s="96">
        <v>45478.286057457102</v>
      </c>
      <c r="R122" s="96">
        <v>46638.298786616499</v>
      </c>
      <c r="S122" s="96">
        <v>15029.2394702499</v>
      </c>
      <c r="T122" s="104">
        <v>131362.48067633959</v>
      </c>
      <c r="U122" s="96">
        <v>71012.005974181986</v>
      </c>
      <c r="V122" s="96">
        <v>32093.625990274799</v>
      </c>
      <c r="W122" s="96">
        <v>-587</v>
      </c>
      <c r="X122" s="96">
        <v>-6269.7811633248057</v>
      </c>
      <c r="Y122" s="104">
        <v>96248.850801131979</v>
      </c>
      <c r="Z122" s="96">
        <v>36027.546677485407</v>
      </c>
      <c r="AA122" s="96">
        <v>21176.106875948</v>
      </c>
      <c r="AB122" s="96">
        <v>90283.4666548073</v>
      </c>
    </row>
    <row r="123" spans="1:28">
      <c r="C123" s="86"/>
      <c r="D123" s="86"/>
      <c r="E123" s="86"/>
      <c r="F123" s="96"/>
      <c r="G123" s="96"/>
      <c r="H123" s="96"/>
      <c r="I123" s="96"/>
      <c r="J123" s="104"/>
      <c r="K123" s="96"/>
      <c r="L123" s="96"/>
      <c r="M123" s="96"/>
      <c r="N123" s="96"/>
      <c r="O123" s="104"/>
      <c r="P123" s="96"/>
      <c r="Q123" s="96"/>
      <c r="R123" s="96"/>
      <c r="S123" s="96"/>
      <c r="T123" s="104"/>
      <c r="U123" s="96"/>
      <c r="V123" s="96"/>
      <c r="W123" s="96"/>
      <c r="Y123" s="104"/>
      <c r="Z123" s="96"/>
      <c r="AA123" s="96"/>
      <c r="AB123" s="96"/>
    </row>
    <row r="124" spans="1:28">
      <c r="A124" t="s">
        <v>325</v>
      </c>
      <c r="B124" s="84" t="s">
        <v>399</v>
      </c>
      <c r="C124" s="86"/>
      <c r="D124" s="86"/>
      <c r="E124" s="86"/>
      <c r="F124" s="102">
        <v>319883.20494000003</v>
      </c>
      <c r="G124" s="102">
        <v>241267</v>
      </c>
      <c r="H124" s="102">
        <v>486864</v>
      </c>
      <c r="I124" s="102">
        <v>419069</v>
      </c>
      <c r="J124" s="105">
        <v>1467083.2049400001</v>
      </c>
      <c r="K124" s="102">
        <v>487607</v>
      </c>
      <c r="L124" s="102">
        <v>662075</v>
      </c>
      <c r="M124" s="102">
        <v>493417</v>
      </c>
      <c r="N124" s="102">
        <v>695310</v>
      </c>
      <c r="O124" s="105">
        <v>2338409</v>
      </c>
      <c r="P124" s="102">
        <v>735526</v>
      </c>
      <c r="Q124" s="102">
        <v>797619</v>
      </c>
      <c r="R124" s="102">
        <v>847343</v>
      </c>
      <c r="S124" s="102">
        <v>958558</v>
      </c>
      <c r="T124" s="105">
        <v>3339046</v>
      </c>
      <c r="U124" s="102">
        <v>1194906</v>
      </c>
      <c r="V124" s="102">
        <v>1164133</v>
      </c>
      <c r="W124" s="102">
        <v>1547091</v>
      </c>
      <c r="X124" s="102">
        <v>1609719</v>
      </c>
      <c r="Y124" s="105">
        <v>5515850</v>
      </c>
      <c r="Z124" s="102">
        <v>1692879</v>
      </c>
      <c r="AA124" s="102">
        <v>1801722</v>
      </c>
      <c r="AB124" s="102">
        <v>1569689</v>
      </c>
    </row>
    <row r="125" spans="1:28">
      <c r="A125" t="s">
        <v>395</v>
      </c>
      <c r="B125" s="84" t="s">
        <v>396</v>
      </c>
      <c r="C125" s="86"/>
      <c r="D125" s="86"/>
      <c r="E125" s="86"/>
      <c r="F125" s="102">
        <v>-14228.951234467801</v>
      </c>
      <c r="G125" s="102">
        <v>21931.724173964602</v>
      </c>
      <c r="H125" s="102">
        <v>-21994.475888339301</v>
      </c>
      <c r="I125" s="102">
        <v>21963.100030185</v>
      </c>
      <c r="J125" s="105">
        <v>7671.3970813425003</v>
      </c>
      <c r="K125" s="102">
        <v>2478.6927178014098</v>
      </c>
      <c r="L125" s="102">
        <v>83459.780118377705</v>
      </c>
      <c r="M125" s="102">
        <v>23233.822247240099</v>
      </c>
      <c r="N125" s="102">
        <v>-20253.115814419201</v>
      </c>
      <c r="O125" s="105">
        <v>88919.179269</v>
      </c>
      <c r="P125" s="102">
        <v>3435.6563620159832</v>
      </c>
      <c r="Q125" s="102">
        <v>-10118.7139425429</v>
      </c>
      <c r="R125" s="102">
        <v>52115.298786616499</v>
      </c>
      <c r="S125" s="102">
        <v>-20974.7605297501</v>
      </c>
      <c r="T125" s="105">
        <v>24457.480676339601</v>
      </c>
      <c r="U125" s="102">
        <v>183235.00597418199</v>
      </c>
      <c r="V125" s="102">
        <v>43502.625990274799</v>
      </c>
      <c r="W125" s="102">
        <v>25838</v>
      </c>
      <c r="X125" s="102">
        <v>-69767.781163324806</v>
      </c>
      <c r="Y125" s="105">
        <v>182807.85080113198</v>
      </c>
      <c r="Z125" s="102">
        <v>79875.546677485399</v>
      </c>
      <c r="AA125" s="102">
        <v>-110909.893124052</v>
      </c>
      <c r="AB125" s="102">
        <v>69759.4666548073</v>
      </c>
    </row>
    <row r="126" spans="1:28">
      <c r="A126" s="4" t="s">
        <v>400</v>
      </c>
      <c r="B126" s="80" t="s">
        <v>401</v>
      </c>
      <c r="C126" s="86"/>
      <c r="D126" s="86"/>
      <c r="E126" s="86"/>
      <c r="F126" s="96">
        <v>305654.25370553223</v>
      </c>
      <c r="G126" s="96">
        <v>263198.72417396458</v>
      </c>
      <c r="H126" s="96">
        <v>464869.52411166072</v>
      </c>
      <c r="I126" s="96">
        <v>441032.10003018501</v>
      </c>
      <c r="J126" s="104">
        <v>1474754.6020213426</v>
      </c>
      <c r="K126" s="96">
        <v>490085.69271780143</v>
      </c>
      <c r="L126" s="96">
        <v>745534.78011837765</v>
      </c>
      <c r="M126" s="96">
        <v>516650.82224724011</v>
      </c>
      <c r="N126" s="96">
        <v>675056.88418558077</v>
      </c>
      <c r="O126" s="104">
        <v>2427328.179269</v>
      </c>
      <c r="P126" s="96">
        <v>738961.65636201599</v>
      </c>
      <c r="Q126" s="96">
        <v>787500.2860574571</v>
      </c>
      <c r="R126" s="96">
        <v>899458.29878661653</v>
      </c>
      <c r="S126" s="96">
        <v>937583.23947024986</v>
      </c>
      <c r="T126" s="104">
        <v>3363503.4806763395</v>
      </c>
      <c r="U126" s="96">
        <v>1378141.0059741819</v>
      </c>
      <c r="V126" s="96">
        <v>1207635.6259902748</v>
      </c>
      <c r="W126" s="96">
        <v>1572929</v>
      </c>
      <c r="X126" s="96">
        <v>1539951.2188366752</v>
      </c>
      <c r="Y126" s="104">
        <v>5698656.8508011317</v>
      </c>
      <c r="Z126" s="96">
        <v>1772754.5466774851</v>
      </c>
      <c r="AA126" s="96">
        <v>1690812.10687595</v>
      </c>
      <c r="AB126" s="96">
        <v>1639448.4666548099</v>
      </c>
    </row>
    <row r="127" spans="1:28">
      <c r="C127" s="86"/>
      <c r="D127" s="86"/>
      <c r="E127" s="86"/>
      <c r="F127" s="96"/>
      <c r="G127" s="96"/>
      <c r="H127" s="96"/>
      <c r="I127" s="96"/>
      <c r="J127" s="104"/>
      <c r="K127" s="96"/>
      <c r="L127" s="96"/>
      <c r="M127" s="96"/>
      <c r="N127" s="96"/>
      <c r="O127" s="104"/>
      <c r="P127" s="96"/>
      <c r="Q127" s="96"/>
      <c r="R127" s="96"/>
      <c r="S127" s="96"/>
      <c r="T127" s="104"/>
      <c r="U127" s="96"/>
      <c r="V127" s="96"/>
      <c r="W127" s="96"/>
      <c r="Y127" s="104"/>
      <c r="Z127" s="96"/>
      <c r="AA127" s="96"/>
      <c r="AB127" s="96"/>
    </row>
    <row r="128" spans="1:28">
      <c r="A128" t="s">
        <v>138</v>
      </c>
      <c r="B128" s="84" t="s">
        <v>402</v>
      </c>
      <c r="C128" s="86"/>
      <c r="D128" s="86"/>
      <c r="E128" s="86"/>
      <c r="F128" s="102">
        <v>-110738</v>
      </c>
      <c r="G128" s="102">
        <v>-77787</v>
      </c>
      <c r="H128" s="102">
        <v>-150517</v>
      </c>
      <c r="I128" s="102">
        <v>97078</v>
      </c>
      <c r="J128" s="105">
        <v>-241964</v>
      </c>
      <c r="K128" s="102">
        <v>-172871</v>
      </c>
      <c r="L128" s="102">
        <v>63132</v>
      </c>
      <c r="M128" s="102">
        <v>-28011</v>
      </c>
      <c r="N128" s="102">
        <v>-112308</v>
      </c>
      <c r="O128" s="105">
        <v>-250058</v>
      </c>
      <c r="P128" s="102">
        <v>-129409</v>
      </c>
      <c r="Q128" s="102">
        <v>-143069</v>
      </c>
      <c r="R128" s="102">
        <v>-127737</v>
      </c>
      <c r="S128" s="102">
        <v>-225627</v>
      </c>
      <c r="T128" s="105">
        <v>-625842</v>
      </c>
      <c r="U128" s="102">
        <v>-169786</v>
      </c>
      <c r="V128" s="102">
        <v>-272374</v>
      </c>
      <c r="W128" s="102">
        <v>-410595</v>
      </c>
      <c r="X128" s="102">
        <v>-512380</v>
      </c>
      <c r="Y128" s="105">
        <v>-1365135</v>
      </c>
      <c r="Z128" s="102">
        <v>-436852</v>
      </c>
      <c r="AA128" s="102">
        <v>-608411</v>
      </c>
      <c r="AB128" s="102">
        <v>-393592</v>
      </c>
    </row>
    <row r="129" spans="1:28">
      <c r="A129" t="s">
        <v>403</v>
      </c>
      <c r="B129" s="84" t="s">
        <v>404</v>
      </c>
      <c r="C129" s="86"/>
      <c r="D129" s="86"/>
      <c r="E129" s="86"/>
      <c r="F129" s="102">
        <v>14228.951234467801</v>
      </c>
      <c r="G129" s="102">
        <v>-21931.724173964602</v>
      </c>
      <c r="H129" s="102">
        <v>21994.475888339301</v>
      </c>
      <c r="I129" s="102">
        <v>-21963.100030185</v>
      </c>
      <c r="J129" s="105">
        <v>-7671.3970813425003</v>
      </c>
      <c r="K129" s="102">
        <v>-2478.6927178014098</v>
      </c>
      <c r="L129" s="102">
        <v>-83459.780118377705</v>
      </c>
      <c r="M129" s="102">
        <v>-23233.822247240099</v>
      </c>
      <c r="N129" s="102">
        <v>20253.115814419201</v>
      </c>
      <c r="O129" s="105">
        <v>-88919.179269</v>
      </c>
      <c r="P129" s="102">
        <v>-3435.6563620159832</v>
      </c>
      <c r="Q129" s="102">
        <v>10118.7139425429</v>
      </c>
      <c r="R129" s="102">
        <v>-52115.298786616499</v>
      </c>
      <c r="S129" s="102">
        <v>20974.7605297501</v>
      </c>
      <c r="T129" s="105">
        <v>-24457.480676339601</v>
      </c>
      <c r="U129" s="102">
        <v>-183235.00597418199</v>
      </c>
      <c r="V129" s="102">
        <v>-43502.625990274799</v>
      </c>
      <c r="W129" s="102">
        <v>-25838</v>
      </c>
      <c r="X129" s="102">
        <v>69767.781163324806</v>
      </c>
      <c r="Y129" s="105">
        <v>-182807.85080113198</v>
      </c>
      <c r="Z129" s="102">
        <v>-79875.546677485399</v>
      </c>
      <c r="AA129" s="102">
        <v>110909.893124052</v>
      </c>
      <c r="AB129" s="102">
        <v>-69759.4666548073</v>
      </c>
    </row>
    <row r="130" spans="1:28">
      <c r="A130" s="4" t="s">
        <v>405</v>
      </c>
      <c r="B130" s="80" t="s">
        <v>406</v>
      </c>
      <c r="C130" s="86"/>
      <c r="D130" s="86"/>
      <c r="E130" s="86"/>
      <c r="F130" s="96">
        <v>-96509.048765532207</v>
      </c>
      <c r="G130" s="96">
        <v>-99718.724173964598</v>
      </c>
      <c r="H130" s="96">
        <v>-128522.52411166069</v>
      </c>
      <c r="I130" s="96">
        <v>75114.899969815</v>
      </c>
      <c r="J130" s="104">
        <v>-249635.3970813425</v>
      </c>
      <c r="K130" s="96">
        <v>-175349.6927178014</v>
      </c>
      <c r="L130" s="96">
        <v>-20327.780118377705</v>
      </c>
      <c r="M130" s="96">
        <v>-51244.822247240096</v>
      </c>
      <c r="N130" s="96">
        <v>-92054.884185580799</v>
      </c>
      <c r="O130" s="104">
        <v>-338977.17926900001</v>
      </c>
      <c r="P130" s="96">
        <v>-132844.65636201599</v>
      </c>
      <c r="Q130" s="96">
        <v>-132950.2860574571</v>
      </c>
      <c r="R130" s="96">
        <v>-179852.29878661651</v>
      </c>
      <c r="S130" s="96">
        <v>-204652.23947024992</v>
      </c>
      <c r="T130" s="104">
        <v>-650299.48067633959</v>
      </c>
      <c r="U130" s="96">
        <v>-353021.00597418199</v>
      </c>
      <c r="V130" s="96">
        <v>-315876.62599027483</v>
      </c>
      <c r="W130" s="96">
        <v>-436433</v>
      </c>
      <c r="X130" s="96">
        <v>-442612.21883667517</v>
      </c>
      <c r="Y130" s="104">
        <v>-1547942.8508011319</v>
      </c>
      <c r="Z130" s="96">
        <v>-516727.5466774854</v>
      </c>
      <c r="AA130" s="96">
        <v>-497501.10687594803</v>
      </c>
      <c r="AB130" s="96">
        <v>-463351.46665480698</v>
      </c>
    </row>
    <row r="132" spans="1:28">
      <c r="Y132" s="207"/>
      <c r="Z132" s="207"/>
      <c r="AA132" s="207"/>
      <c r="AB132" s="207"/>
    </row>
  </sheetData>
  <mergeCells count="38">
    <mergeCell ref="A69:A70"/>
    <mergeCell ref="B69:B70"/>
    <mergeCell ref="A118:A119"/>
    <mergeCell ref="B118:B119"/>
    <mergeCell ref="C69:C70"/>
    <mergeCell ref="C118:C119"/>
    <mergeCell ref="A84:A85"/>
    <mergeCell ref="B84:B85"/>
    <mergeCell ref="C84:C85"/>
    <mergeCell ref="A97:A98"/>
    <mergeCell ref="B97:B98"/>
    <mergeCell ref="C97:C98"/>
    <mergeCell ref="D84:D85"/>
    <mergeCell ref="E84:E85"/>
    <mergeCell ref="O118:O119"/>
    <mergeCell ref="A4:A6"/>
    <mergeCell ref="B4:B6"/>
    <mergeCell ref="D69:D70"/>
    <mergeCell ref="E69:E70"/>
    <mergeCell ref="J69:J70"/>
    <mergeCell ref="D118:D119"/>
    <mergeCell ref="E118:E119"/>
    <mergeCell ref="J118:J119"/>
    <mergeCell ref="J84:J85"/>
    <mergeCell ref="O84:O85"/>
    <mergeCell ref="J97:J98"/>
    <mergeCell ref="O97:O98"/>
    <mergeCell ref="D97:D98"/>
    <mergeCell ref="Y69:Y70"/>
    <mergeCell ref="Y84:Y85"/>
    <mergeCell ref="Y97:Y98"/>
    <mergeCell ref="Y118:Y119"/>
    <mergeCell ref="E97:E98"/>
    <mergeCell ref="T69:T70"/>
    <mergeCell ref="T118:T119"/>
    <mergeCell ref="T97:T98"/>
    <mergeCell ref="T84:T85"/>
    <mergeCell ref="O69:O70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C5:E5 C68:E68 C6:E6 C69:E70 C84:E85 C97:E98 C118:E1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W73"/>
  <sheetViews>
    <sheetView showGridLines="0" zoomScale="160" zoomScaleNormal="160" workbookViewId="0">
      <pane xSplit="1" topLeftCell="P1" activePane="topRight" state="frozen"/>
      <selection pane="topRight" activeCell="U4" sqref="U4"/>
    </sheetView>
  </sheetViews>
  <sheetFormatPr defaultColWidth="7.140625" defaultRowHeight="15" customHeight="1"/>
  <cols>
    <col min="1" max="1" width="48.85546875" style="25" customWidth="1"/>
    <col min="2" max="2" width="99" style="21" bestFit="1" customWidth="1"/>
    <col min="3" max="3" width="10.42578125" style="21" customWidth="1"/>
    <col min="4" max="4" width="11.42578125" style="21" customWidth="1"/>
    <col min="5" max="5" width="11.28515625" style="21" customWidth="1"/>
    <col min="6" max="6" width="11.140625" style="21" customWidth="1"/>
    <col min="7" max="9" width="10.28515625" style="21" customWidth="1"/>
    <col min="10" max="10" width="11.42578125" style="21" customWidth="1"/>
    <col min="11" max="13" width="9.5703125" style="21" bestFit="1" customWidth="1"/>
    <col min="14" max="14" width="9.5703125" style="195" bestFit="1" customWidth="1"/>
    <col min="15" max="16" width="9.5703125" style="21" bestFit="1" customWidth="1"/>
    <col min="17" max="17" width="11" style="21" bestFit="1" customWidth="1"/>
    <col min="18" max="18" width="9.5703125" style="21" bestFit="1" customWidth="1"/>
    <col min="19" max="19" width="11.5703125" style="21" bestFit="1" customWidth="1"/>
    <col min="20" max="20" width="11.42578125" style="21" customWidth="1"/>
    <col min="21" max="21" width="9.5703125" style="21" bestFit="1" customWidth="1"/>
    <col min="22" max="22" width="12.42578125" style="21" bestFit="1" customWidth="1"/>
    <col min="23" max="23" width="11.140625" style="21" bestFit="1" customWidth="1"/>
    <col min="24" max="16384" width="7.140625" style="21"/>
  </cols>
  <sheetData>
    <row r="1" spans="1:21" ht="12" customHeight="1">
      <c r="A1" s="17" t="s">
        <v>22</v>
      </c>
      <c r="B1" s="7" t="s">
        <v>22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87"/>
      <c r="O1" s="19"/>
      <c r="P1" s="19"/>
    </row>
    <row r="2" spans="1:21" ht="12" customHeight="1">
      <c r="A2" s="22" t="s">
        <v>23</v>
      </c>
      <c r="B2" s="23" t="s">
        <v>66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87"/>
      <c r="O2" s="19"/>
      <c r="P2" s="19"/>
    </row>
    <row r="3" spans="1:21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88"/>
      <c r="O3" s="30"/>
      <c r="P3" s="30"/>
    </row>
    <row r="4" spans="1:21">
      <c r="A4" s="216" t="s">
        <v>67</v>
      </c>
      <c r="B4" s="216" t="s">
        <v>68</v>
      </c>
      <c r="C4" s="31" t="s">
        <v>28</v>
      </c>
      <c r="D4" s="32" t="s">
        <v>69</v>
      </c>
      <c r="E4" s="33" t="s">
        <v>70</v>
      </c>
      <c r="F4" s="33" t="s">
        <v>71</v>
      </c>
      <c r="G4" s="33" t="s">
        <v>32</v>
      </c>
      <c r="H4" s="33" t="s">
        <v>72</v>
      </c>
      <c r="I4" s="33" t="s">
        <v>73</v>
      </c>
      <c r="J4" s="33" t="s">
        <v>74</v>
      </c>
      <c r="K4" s="33" t="s">
        <v>494</v>
      </c>
      <c r="L4" s="33" t="s">
        <v>503</v>
      </c>
      <c r="M4" s="33" t="s">
        <v>508</v>
      </c>
      <c r="N4" s="33" t="s">
        <v>513</v>
      </c>
      <c r="O4" s="33" t="s">
        <v>515</v>
      </c>
      <c r="P4" s="33" t="s">
        <v>517</v>
      </c>
      <c r="Q4" s="33" t="s">
        <v>526</v>
      </c>
      <c r="R4" s="33" t="s">
        <v>533</v>
      </c>
      <c r="S4" s="33" t="s">
        <v>535</v>
      </c>
      <c r="T4" s="33" t="s">
        <v>544</v>
      </c>
      <c r="U4" s="33" t="s">
        <v>551</v>
      </c>
    </row>
    <row r="5" spans="1:21">
      <c r="A5" s="216"/>
      <c r="B5" s="216"/>
      <c r="C5" s="31" t="s">
        <v>27</v>
      </c>
      <c r="D5" s="32" t="s">
        <v>75</v>
      </c>
      <c r="E5" s="33" t="s">
        <v>30</v>
      </c>
      <c r="F5" s="33" t="s">
        <v>31</v>
      </c>
      <c r="G5" s="33" t="s">
        <v>76</v>
      </c>
      <c r="H5" s="33" t="s">
        <v>77</v>
      </c>
      <c r="I5" s="33" t="s">
        <v>78</v>
      </c>
      <c r="J5" s="33" t="s">
        <v>79</v>
      </c>
      <c r="K5" s="33" t="s">
        <v>495</v>
      </c>
      <c r="L5" s="33" t="s">
        <v>502</v>
      </c>
      <c r="M5" s="33" t="s">
        <v>509</v>
      </c>
      <c r="N5" s="33" t="s">
        <v>514</v>
      </c>
      <c r="O5" s="33" t="s">
        <v>516</v>
      </c>
      <c r="P5" s="33" t="s">
        <v>518</v>
      </c>
      <c r="Q5" s="33" t="s">
        <v>527</v>
      </c>
      <c r="R5" s="33" t="s">
        <v>534</v>
      </c>
      <c r="S5" s="33" t="s">
        <v>536</v>
      </c>
      <c r="T5" s="33" t="s">
        <v>545</v>
      </c>
      <c r="U5" s="33" t="s">
        <v>552</v>
      </c>
    </row>
    <row r="6" spans="1:21" ht="11.25" customHeight="1">
      <c r="A6" s="34" t="s">
        <v>80</v>
      </c>
      <c r="B6" s="35" t="s">
        <v>81</v>
      </c>
      <c r="C6" s="36"/>
      <c r="D6" s="37"/>
      <c r="E6" s="38"/>
      <c r="F6" s="39"/>
      <c r="G6" s="36"/>
      <c r="H6" s="36"/>
      <c r="I6" s="36"/>
      <c r="J6" s="36"/>
      <c r="K6" s="36"/>
      <c r="L6" s="36"/>
      <c r="M6" s="36"/>
      <c r="N6" s="189"/>
      <c r="O6" s="36"/>
      <c r="P6" s="36"/>
      <c r="Q6" s="36"/>
    </row>
    <row r="7" spans="1:21" ht="11.25" customHeight="1">
      <c r="A7" s="40" t="s">
        <v>82</v>
      </c>
      <c r="B7" s="35" t="s">
        <v>83</v>
      </c>
      <c r="C7" s="41">
        <v>13804755</v>
      </c>
      <c r="D7" s="41">
        <v>4784100</v>
      </c>
      <c r="E7" s="41">
        <v>5349458</v>
      </c>
      <c r="F7" s="41">
        <v>6506030</v>
      </c>
      <c r="G7" s="41">
        <v>7509318</v>
      </c>
      <c r="H7" s="41">
        <v>8221642</v>
      </c>
      <c r="I7" s="41">
        <v>8630123</v>
      </c>
      <c r="J7" s="41">
        <v>7475618</v>
      </c>
      <c r="K7" s="41">
        <v>8800335</v>
      </c>
      <c r="L7" s="41">
        <v>10323038</v>
      </c>
      <c r="M7" s="41">
        <v>11509549</v>
      </c>
      <c r="N7" s="190">
        <v>10454127</v>
      </c>
      <c r="O7" s="41">
        <v>11866462</v>
      </c>
      <c r="P7" s="41">
        <v>15124987</v>
      </c>
      <c r="Q7" s="163">
        <v>16112515</v>
      </c>
      <c r="R7" s="163">
        <v>17086412</v>
      </c>
      <c r="S7" s="163">
        <v>16867853</v>
      </c>
      <c r="T7" s="163">
        <v>19858805</v>
      </c>
      <c r="U7" s="163">
        <v>25585963</v>
      </c>
    </row>
    <row r="8" spans="1:21" ht="11.25" customHeight="1">
      <c r="A8" s="43" t="s">
        <v>84</v>
      </c>
      <c r="B8" s="45" t="s">
        <v>85</v>
      </c>
      <c r="C8" s="46">
        <v>262320</v>
      </c>
      <c r="D8" s="46">
        <v>313767</v>
      </c>
      <c r="E8" s="46">
        <v>319890</v>
      </c>
      <c r="F8" s="46">
        <v>711140</v>
      </c>
      <c r="G8" s="46">
        <v>252615</v>
      </c>
      <c r="H8" s="46">
        <v>396018</v>
      </c>
      <c r="I8" s="46">
        <v>566166</v>
      </c>
      <c r="J8" s="46">
        <v>329687</v>
      </c>
      <c r="K8" s="46">
        <v>888531</v>
      </c>
      <c r="L8" s="46">
        <v>520253</v>
      </c>
      <c r="M8" s="46">
        <v>642589</v>
      </c>
      <c r="N8" s="191">
        <v>494033</v>
      </c>
      <c r="O8" s="46">
        <v>905064</v>
      </c>
      <c r="P8" s="46">
        <v>966702</v>
      </c>
      <c r="Q8" s="164">
        <v>1290332</v>
      </c>
      <c r="R8" s="164">
        <v>1438420</v>
      </c>
      <c r="S8" s="164">
        <v>1536454</v>
      </c>
      <c r="T8" s="164">
        <v>2065184</v>
      </c>
      <c r="U8" s="164">
        <v>3777045</v>
      </c>
    </row>
    <row r="9" spans="1:21" ht="11.25" customHeight="1">
      <c r="A9" s="47" t="s">
        <v>86</v>
      </c>
      <c r="B9" s="45" t="s">
        <v>87</v>
      </c>
      <c r="C9" s="46">
        <v>12868729</v>
      </c>
      <c r="D9" s="46">
        <v>3661718</v>
      </c>
      <c r="E9" s="46">
        <v>4189304</v>
      </c>
      <c r="F9" s="46">
        <v>4926832</v>
      </c>
      <c r="G9" s="46">
        <v>6499792</v>
      </c>
      <c r="H9" s="46">
        <v>7050786</v>
      </c>
      <c r="I9" s="46">
        <v>7389327</v>
      </c>
      <c r="J9" s="46">
        <v>6487587</v>
      </c>
      <c r="K9" s="46">
        <v>7124580</v>
      </c>
      <c r="L9" s="46">
        <v>8927165</v>
      </c>
      <c r="M9" s="46">
        <v>9604951</v>
      </c>
      <c r="N9" s="191">
        <v>8631578</v>
      </c>
      <c r="O9" s="46">
        <v>9027303</v>
      </c>
      <c r="P9" s="46">
        <v>11833795</v>
      </c>
      <c r="Q9" s="164">
        <v>13306659</v>
      </c>
      <c r="R9" s="164">
        <v>14003987</v>
      </c>
      <c r="S9" s="164">
        <v>14089062</v>
      </c>
      <c r="T9" s="164">
        <v>16265035</v>
      </c>
      <c r="U9" s="164">
        <v>20192842</v>
      </c>
    </row>
    <row r="10" spans="1:21" ht="11.25" customHeight="1">
      <c r="A10" s="47" t="s">
        <v>88</v>
      </c>
      <c r="B10" s="45" t="s">
        <v>89</v>
      </c>
      <c r="C10" s="46">
        <v>1280</v>
      </c>
      <c r="D10" s="46">
        <v>18376</v>
      </c>
      <c r="E10" s="46">
        <v>6024</v>
      </c>
      <c r="F10" s="46">
        <v>9381</v>
      </c>
      <c r="G10" s="46">
        <v>3853</v>
      </c>
      <c r="H10" s="46">
        <v>25417</v>
      </c>
      <c r="I10" s="46">
        <v>30805</v>
      </c>
      <c r="J10" s="46">
        <v>24839</v>
      </c>
      <c r="K10" s="46">
        <v>24626</v>
      </c>
      <c r="L10" s="46">
        <v>41331</v>
      </c>
      <c r="M10" s="46">
        <v>445971</v>
      </c>
      <c r="N10" s="191">
        <v>345422</v>
      </c>
      <c r="O10" s="46">
        <v>1043339</v>
      </c>
      <c r="P10" s="46">
        <v>1237808</v>
      </c>
      <c r="Q10" s="164">
        <v>39372</v>
      </c>
      <c r="R10" s="164">
        <v>64900</v>
      </c>
      <c r="S10" s="164">
        <v>0</v>
      </c>
      <c r="T10" s="164">
        <v>9022</v>
      </c>
      <c r="U10" s="164">
        <v>4049</v>
      </c>
    </row>
    <row r="11" spans="1:21" ht="11.25" customHeight="1">
      <c r="A11" s="47" t="s">
        <v>90</v>
      </c>
      <c r="B11" s="45" t="s">
        <v>91</v>
      </c>
      <c r="C11" s="46">
        <v>219070</v>
      </c>
      <c r="D11" s="46">
        <v>237935</v>
      </c>
      <c r="E11" s="46">
        <v>249255</v>
      </c>
      <c r="F11" s="46">
        <v>278441</v>
      </c>
      <c r="G11" s="46">
        <v>279745</v>
      </c>
      <c r="H11" s="46">
        <v>297963</v>
      </c>
      <c r="I11" s="46">
        <v>287230</v>
      </c>
      <c r="J11" s="46">
        <v>323822</v>
      </c>
      <c r="K11" s="46">
        <v>317457</v>
      </c>
      <c r="L11" s="46">
        <v>345388</v>
      </c>
      <c r="M11" s="46">
        <v>294647</v>
      </c>
      <c r="N11" s="191">
        <v>339320</v>
      </c>
      <c r="O11" s="46">
        <v>312402</v>
      </c>
      <c r="P11" s="46">
        <v>333666</v>
      </c>
      <c r="Q11" s="164">
        <v>345905</v>
      </c>
      <c r="R11" s="164">
        <v>412116</v>
      </c>
      <c r="S11" s="164">
        <v>366144</v>
      </c>
      <c r="T11" s="164">
        <v>391166</v>
      </c>
      <c r="U11" s="164">
        <v>369466</v>
      </c>
    </row>
    <row r="12" spans="1:21" ht="11.25" customHeight="1">
      <c r="A12" s="47" t="s">
        <v>94</v>
      </c>
      <c r="B12" s="45" t="s">
        <v>95</v>
      </c>
      <c r="C12" s="46">
        <v>332592</v>
      </c>
      <c r="D12" s="46">
        <v>422308</v>
      </c>
      <c r="E12" s="46">
        <v>471374</v>
      </c>
      <c r="F12" s="46">
        <v>488081</v>
      </c>
      <c r="G12" s="46">
        <v>410005</v>
      </c>
      <c r="H12" s="46">
        <v>347794</v>
      </c>
      <c r="I12" s="46">
        <v>259505</v>
      </c>
      <c r="J12" s="46">
        <v>232910</v>
      </c>
      <c r="K12" s="46">
        <v>335083</v>
      </c>
      <c r="L12" s="46">
        <v>373582</v>
      </c>
      <c r="M12" s="46">
        <v>404433</v>
      </c>
      <c r="N12" s="191">
        <v>481477</v>
      </c>
      <c r="O12" s="46">
        <v>465976</v>
      </c>
      <c r="P12" s="46">
        <v>623968</v>
      </c>
      <c r="Q12" s="164">
        <v>920902</v>
      </c>
      <c r="R12" s="164">
        <v>1010296</v>
      </c>
      <c r="S12" s="164">
        <v>667328</v>
      </c>
      <c r="T12" s="164">
        <v>947053</v>
      </c>
      <c r="U12" s="164">
        <v>1028459</v>
      </c>
    </row>
    <row r="13" spans="1:21" ht="11.25" customHeight="1">
      <c r="A13" s="43" t="s">
        <v>96</v>
      </c>
      <c r="B13" s="45" t="s">
        <v>97</v>
      </c>
      <c r="C13" s="46">
        <v>49863</v>
      </c>
      <c r="D13" s="46">
        <v>45568</v>
      </c>
      <c r="E13" s="46">
        <v>48413</v>
      </c>
      <c r="F13" s="46">
        <v>40639</v>
      </c>
      <c r="G13" s="46">
        <v>42543</v>
      </c>
      <c r="H13" s="46">
        <v>40217</v>
      </c>
      <c r="I13" s="46">
        <v>49622</v>
      </c>
      <c r="J13" s="46">
        <v>43491</v>
      </c>
      <c r="K13" s="46">
        <v>48485</v>
      </c>
      <c r="L13" s="46">
        <v>53812</v>
      </c>
      <c r="M13" s="46">
        <v>70287</v>
      </c>
      <c r="N13" s="191">
        <v>96575</v>
      </c>
      <c r="O13" s="46">
        <v>89821</v>
      </c>
      <c r="P13" s="46">
        <v>89781</v>
      </c>
      <c r="Q13" s="164">
        <v>95435</v>
      </c>
      <c r="R13" s="164">
        <v>120295</v>
      </c>
      <c r="S13" s="164">
        <v>114023</v>
      </c>
      <c r="T13" s="164">
        <v>129367</v>
      </c>
      <c r="U13" s="164">
        <v>138013</v>
      </c>
    </row>
    <row r="14" spans="1:21" ht="11.25" customHeight="1">
      <c r="A14" s="43" t="s">
        <v>92</v>
      </c>
      <c r="B14" s="45" t="s">
        <v>93</v>
      </c>
      <c r="C14" s="46">
        <v>70901</v>
      </c>
      <c r="D14" s="46">
        <v>84428</v>
      </c>
      <c r="E14" s="46">
        <v>65198</v>
      </c>
      <c r="F14" s="46">
        <v>51516</v>
      </c>
      <c r="G14" s="46">
        <v>20765</v>
      </c>
      <c r="H14" s="46">
        <v>63447</v>
      </c>
      <c r="I14" s="46">
        <v>33118</v>
      </c>
      <c r="J14" s="46">
        <v>18404</v>
      </c>
      <c r="K14" s="46">
        <v>46695</v>
      </c>
      <c r="L14" s="46">
        <v>46629</v>
      </c>
      <c r="M14" s="46">
        <v>31793</v>
      </c>
      <c r="N14" s="191">
        <v>65722</v>
      </c>
      <c r="O14" s="46">
        <v>22557</v>
      </c>
      <c r="P14" s="46">
        <v>39267</v>
      </c>
      <c r="Q14" s="173">
        <v>113910</v>
      </c>
      <c r="R14" s="173">
        <v>36398</v>
      </c>
      <c r="S14" s="173">
        <v>94842</v>
      </c>
      <c r="T14" s="173">
        <v>51978</v>
      </c>
      <c r="U14" s="173">
        <v>76089</v>
      </c>
    </row>
    <row r="15" spans="1:21" s="159" customFormat="1" ht="11.25" customHeight="1">
      <c r="A15" s="34" t="s">
        <v>98</v>
      </c>
      <c r="B15" s="158" t="s">
        <v>99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6">
        <v>14350</v>
      </c>
      <c r="J15" s="46">
        <v>14878</v>
      </c>
      <c r="K15" s="46">
        <v>14878</v>
      </c>
      <c r="L15" s="46">
        <v>14878</v>
      </c>
      <c r="M15" s="46">
        <v>14878</v>
      </c>
      <c r="N15" s="191">
        <v>14878</v>
      </c>
      <c r="O15" s="41">
        <v>14878</v>
      </c>
      <c r="P15" s="41">
        <v>14878</v>
      </c>
      <c r="Q15" s="163">
        <v>14878</v>
      </c>
      <c r="R15" s="163">
        <v>14878</v>
      </c>
      <c r="S15" s="163">
        <v>14878</v>
      </c>
      <c r="T15" s="163">
        <v>14878</v>
      </c>
      <c r="U15" s="163">
        <v>14878</v>
      </c>
    </row>
    <row r="16" spans="1:21" ht="11.25" customHeight="1">
      <c r="A16" s="40" t="s">
        <v>100</v>
      </c>
      <c r="B16" s="35" t="s">
        <v>101</v>
      </c>
      <c r="C16" s="41">
        <v>32209308</v>
      </c>
      <c r="D16" s="41">
        <v>32458210</v>
      </c>
      <c r="E16" s="41">
        <v>31718358</v>
      </c>
      <c r="F16" s="41">
        <v>31073849</v>
      </c>
      <c r="G16" s="41">
        <v>29478244</v>
      </c>
      <c r="H16" s="41">
        <v>29743729</v>
      </c>
      <c r="I16" s="41">
        <v>30023468</v>
      </c>
      <c r="J16" s="41">
        <v>30196627</v>
      </c>
      <c r="K16" s="41">
        <v>29913886</v>
      </c>
      <c r="L16" s="41">
        <v>29851898</v>
      </c>
      <c r="M16" s="41">
        <v>29441320</v>
      </c>
      <c r="N16" s="190">
        <v>29558310</v>
      </c>
      <c r="O16" s="41">
        <v>29260508</v>
      </c>
      <c r="P16" s="41">
        <v>29052693</v>
      </c>
      <c r="Q16" s="166">
        <v>29251015</v>
      </c>
      <c r="R16" s="166">
        <v>29231493</v>
      </c>
      <c r="S16" s="166">
        <v>29311464</v>
      </c>
      <c r="T16" s="166">
        <v>29657127</v>
      </c>
      <c r="U16" s="166">
        <v>29206610</v>
      </c>
    </row>
    <row r="17" spans="1:21" ht="11.25" customHeight="1">
      <c r="A17" s="34" t="s">
        <v>102</v>
      </c>
      <c r="B17" s="45" t="s">
        <v>103</v>
      </c>
      <c r="C17" s="41">
        <v>3145972</v>
      </c>
      <c r="D17" s="41">
        <v>3566697</v>
      </c>
      <c r="E17" s="41">
        <v>3004691</v>
      </c>
      <c r="F17" s="41">
        <v>2563595</v>
      </c>
      <c r="G17" s="41">
        <v>1159704</v>
      </c>
      <c r="H17" s="41">
        <v>1603514</v>
      </c>
      <c r="I17" s="41">
        <v>2096143</v>
      </c>
      <c r="J17" s="41">
        <v>2388707</v>
      </c>
      <c r="K17" s="41">
        <v>2290149</v>
      </c>
      <c r="L17" s="41">
        <v>2306550</v>
      </c>
      <c r="M17" s="41">
        <v>2070164</v>
      </c>
      <c r="N17" s="190">
        <v>2333685</v>
      </c>
      <c r="O17" s="41">
        <v>2240685</v>
      </c>
      <c r="P17" s="41">
        <v>2198517</v>
      </c>
      <c r="Q17" s="165">
        <v>2568535</v>
      </c>
      <c r="R17" s="165">
        <v>2690449</v>
      </c>
      <c r="S17" s="165">
        <v>2974038</v>
      </c>
      <c r="T17" s="165">
        <v>3500796</v>
      </c>
      <c r="U17" s="165">
        <v>3233676</v>
      </c>
    </row>
    <row r="18" spans="1:21" ht="11.25" customHeight="1">
      <c r="A18" s="47" t="s">
        <v>86</v>
      </c>
      <c r="B18" s="45" t="s">
        <v>87</v>
      </c>
      <c r="C18" s="46">
        <v>2792632</v>
      </c>
      <c r="D18" s="46">
        <v>3175489</v>
      </c>
      <c r="E18" s="46">
        <v>2644212</v>
      </c>
      <c r="F18" s="46">
        <v>2197268</v>
      </c>
      <c r="G18" s="46">
        <v>795426</v>
      </c>
      <c r="H18" s="46">
        <v>951329</v>
      </c>
      <c r="I18" s="46">
        <v>1350218</v>
      </c>
      <c r="J18" s="46">
        <v>1755193</v>
      </c>
      <c r="K18" s="46">
        <v>1720802</v>
      </c>
      <c r="L18" s="46">
        <v>1778370</v>
      </c>
      <c r="M18" s="46">
        <v>1774786</v>
      </c>
      <c r="N18" s="191">
        <v>2037970</v>
      </c>
      <c r="O18" s="46">
        <v>1945092</v>
      </c>
      <c r="P18" s="46">
        <v>1918214</v>
      </c>
      <c r="Q18" s="162">
        <v>2283650</v>
      </c>
      <c r="R18" s="162">
        <v>2408519</v>
      </c>
      <c r="S18" s="162">
        <v>2692312</v>
      </c>
      <c r="T18" s="162">
        <v>3219609</v>
      </c>
      <c r="U18" s="162">
        <v>2953376</v>
      </c>
    </row>
    <row r="19" spans="1:21" ht="11.25" customHeight="1">
      <c r="A19" s="47" t="s">
        <v>88</v>
      </c>
      <c r="B19" s="45" t="s">
        <v>89</v>
      </c>
      <c r="C19" s="46">
        <v>0</v>
      </c>
      <c r="D19" s="46">
        <v>34889</v>
      </c>
      <c r="E19" s="46">
        <v>0</v>
      </c>
      <c r="F19" s="46">
        <v>6200</v>
      </c>
      <c r="G19" s="46">
        <v>1665</v>
      </c>
      <c r="H19" s="46">
        <v>288024</v>
      </c>
      <c r="I19" s="46">
        <v>382976</v>
      </c>
      <c r="J19" s="46">
        <v>257185</v>
      </c>
      <c r="K19" s="46">
        <v>259042</v>
      </c>
      <c r="L19" s="46">
        <v>217045</v>
      </c>
      <c r="M19" s="46">
        <v>0</v>
      </c>
      <c r="N19" s="191">
        <v>0</v>
      </c>
      <c r="O19" s="46">
        <v>0</v>
      </c>
      <c r="P19" s="46">
        <v>0</v>
      </c>
      <c r="Q19" s="162">
        <v>0</v>
      </c>
      <c r="R19" s="162">
        <v>210</v>
      </c>
      <c r="S19" s="162">
        <v>0</v>
      </c>
      <c r="T19" s="162">
        <v>0</v>
      </c>
      <c r="U19" s="162">
        <v>0</v>
      </c>
    </row>
    <row r="20" spans="1:21" ht="11.25" customHeight="1">
      <c r="A20" s="47" t="s">
        <v>104</v>
      </c>
      <c r="B20" s="45" t="s">
        <v>105</v>
      </c>
      <c r="C20" s="46">
        <v>326694</v>
      </c>
      <c r="D20" s="46">
        <v>335923</v>
      </c>
      <c r="E20" s="46">
        <v>343246</v>
      </c>
      <c r="F20" s="46">
        <v>346955</v>
      </c>
      <c r="G20" s="46">
        <v>351321</v>
      </c>
      <c r="H20" s="46">
        <v>353341</v>
      </c>
      <c r="I20" s="46">
        <v>356432</v>
      </c>
      <c r="J20" s="46">
        <v>363933</v>
      </c>
      <c r="K20" s="46">
        <v>293941</v>
      </c>
      <c r="L20" s="46">
        <v>297501</v>
      </c>
      <c r="M20" s="46">
        <v>273535</v>
      </c>
      <c r="N20" s="191">
        <v>274990</v>
      </c>
      <c r="O20" s="46">
        <v>277776</v>
      </c>
      <c r="P20" s="46">
        <v>264606</v>
      </c>
      <c r="Q20" s="162">
        <v>269635</v>
      </c>
      <c r="R20" s="162">
        <v>267158</v>
      </c>
      <c r="S20" s="162">
        <v>270689</v>
      </c>
      <c r="T20" s="162">
        <v>271879</v>
      </c>
      <c r="U20" s="162">
        <v>271468</v>
      </c>
    </row>
    <row r="21" spans="1:21" ht="11.25" customHeight="1">
      <c r="A21" s="43" t="s">
        <v>92</v>
      </c>
      <c r="B21" s="45" t="s">
        <v>93</v>
      </c>
      <c r="C21" s="46">
        <v>4030</v>
      </c>
      <c r="D21" s="46">
        <v>4059</v>
      </c>
      <c r="E21" s="46">
        <v>2200</v>
      </c>
      <c r="F21" s="46">
        <v>2200</v>
      </c>
      <c r="G21" s="46">
        <v>2200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191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</row>
    <row r="22" spans="1:21" ht="11.25" customHeight="1">
      <c r="A22" s="43" t="s">
        <v>96</v>
      </c>
      <c r="B22" s="45" t="s">
        <v>97</v>
      </c>
      <c r="C22" s="46">
        <v>22616</v>
      </c>
      <c r="D22" s="46">
        <v>16337</v>
      </c>
      <c r="E22" s="46">
        <v>15033</v>
      </c>
      <c r="F22" s="46">
        <v>10972</v>
      </c>
      <c r="G22" s="46">
        <v>9092</v>
      </c>
      <c r="H22" s="46">
        <v>10820</v>
      </c>
      <c r="I22" s="46">
        <v>6517</v>
      </c>
      <c r="J22" s="46">
        <v>12396</v>
      </c>
      <c r="K22" s="46">
        <v>16364</v>
      </c>
      <c r="L22" s="46">
        <v>13634</v>
      </c>
      <c r="M22" s="46">
        <v>21843</v>
      </c>
      <c r="N22" s="191">
        <v>20725</v>
      </c>
      <c r="O22" s="46">
        <v>17817</v>
      </c>
      <c r="P22" s="46">
        <v>15697</v>
      </c>
      <c r="Q22" s="162">
        <v>15250</v>
      </c>
      <c r="R22" s="162">
        <v>14562</v>
      </c>
      <c r="S22" s="46">
        <v>11037</v>
      </c>
      <c r="T22" s="46">
        <v>9308</v>
      </c>
      <c r="U22" s="46">
        <v>8832</v>
      </c>
    </row>
    <row r="23" spans="1:21" ht="11.25" customHeight="1">
      <c r="A23" s="34" t="s">
        <v>106</v>
      </c>
      <c r="B23" s="35" t="s">
        <v>107</v>
      </c>
      <c r="C23" s="41">
        <v>44947</v>
      </c>
      <c r="D23" s="41">
        <v>45049</v>
      </c>
      <c r="E23" s="41">
        <v>45187</v>
      </c>
      <c r="F23" s="41">
        <v>44962</v>
      </c>
      <c r="G23" s="41">
        <v>45587</v>
      </c>
      <c r="H23" s="41">
        <v>45482</v>
      </c>
      <c r="I23" s="41">
        <v>45473</v>
      </c>
      <c r="J23" s="41">
        <v>45591</v>
      </c>
      <c r="K23" s="41">
        <v>46706</v>
      </c>
      <c r="L23" s="41">
        <v>46818</v>
      </c>
      <c r="M23" s="41">
        <v>47161</v>
      </c>
      <c r="N23" s="190">
        <v>47223</v>
      </c>
      <c r="O23" s="41">
        <v>46582</v>
      </c>
      <c r="P23" s="41">
        <v>46785</v>
      </c>
      <c r="Q23" s="163">
        <v>47320</v>
      </c>
      <c r="R23" s="163">
        <v>48070</v>
      </c>
      <c r="S23" s="163">
        <v>48931</v>
      </c>
      <c r="T23" s="163">
        <v>49778</v>
      </c>
      <c r="U23" s="163">
        <v>50633</v>
      </c>
    </row>
    <row r="24" spans="1:21" ht="11.25" customHeight="1">
      <c r="A24" s="43" t="s">
        <v>108</v>
      </c>
      <c r="B24" s="45" t="s">
        <v>109</v>
      </c>
      <c r="C24" s="46">
        <v>16210</v>
      </c>
      <c r="D24" s="46">
        <v>16691</v>
      </c>
      <c r="E24" s="46">
        <v>17209</v>
      </c>
      <c r="F24" s="46">
        <v>17363</v>
      </c>
      <c r="G24" s="46">
        <v>18368</v>
      </c>
      <c r="H24" s="46">
        <v>18642</v>
      </c>
      <c r="I24" s="46">
        <v>19013</v>
      </c>
      <c r="J24" s="46">
        <v>19510</v>
      </c>
      <c r="K24" s="46">
        <v>21005</v>
      </c>
      <c r="L24" s="46">
        <v>21496</v>
      </c>
      <c r="M24" s="46">
        <v>22218</v>
      </c>
      <c r="N24" s="191">
        <v>22660</v>
      </c>
      <c r="O24" s="46">
        <v>22399</v>
      </c>
      <c r="P24" s="46">
        <v>22981</v>
      </c>
      <c r="Q24" s="164">
        <v>23895</v>
      </c>
      <c r="R24" s="164">
        <v>25025</v>
      </c>
      <c r="S24" s="164">
        <v>26265</v>
      </c>
      <c r="T24" s="164">
        <v>27492</v>
      </c>
      <c r="U24" s="164">
        <v>28726</v>
      </c>
    </row>
    <row r="25" spans="1:21" ht="11.25" customHeight="1">
      <c r="A25" s="43" t="s">
        <v>110</v>
      </c>
      <c r="B25" s="45" t="s">
        <v>111</v>
      </c>
      <c r="C25" s="46">
        <v>28737</v>
      </c>
      <c r="D25" s="46">
        <v>28358</v>
      </c>
      <c r="E25" s="46">
        <v>27978</v>
      </c>
      <c r="F25" s="46">
        <v>27599</v>
      </c>
      <c r="G25" s="46">
        <v>27219</v>
      </c>
      <c r="H25" s="46">
        <v>26840</v>
      </c>
      <c r="I25" s="46">
        <v>26460</v>
      </c>
      <c r="J25" s="46">
        <v>26081</v>
      </c>
      <c r="K25" s="46">
        <v>25701</v>
      </c>
      <c r="L25" s="46">
        <v>25322</v>
      </c>
      <c r="M25" s="46">
        <v>24943</v>
      </c>
      <c r="N25" s="191">
        <v>24563</v>
      </c>
      <c r="O25" s="46">
        <v>24183</v>
      </c>
      <c r="P25" s="46">
        <v>23804</v>
      </c>
      <c r="Q25" s="164">
        <v>23425</v>
      </c>
      <c r="R25" s="164">
        <v>23045</v>
      </c>
      <c r="S25" s="164">
        <v>22666</v>
      </c>
      <c r="T25" s="164">
        <v>22286</v>
      </c>
      <c r="U25" s="164">
        <v>21907</v>
      </c>
    </row>
    <row r="26" spans="1:21" ht="11.25" customHeight="1">
      <c r="A26" s="40" t="s">
        <v>112</v>
      </c>
      <c r="B26" s="35" t="s">
        <v>113</v>
      </c>
      <c r="C26" s="41">
        <v>583539</v>
      </c>
      <c r="D26" s="41">
        <v>577494</v>
      </c>
      <c r="E26" s="41">
        <v>574535</v>
      </c>
      <c r="F26" s="41">
        <v>573669</v>
      </c>
      <c r="G26" s="41">
        <v>593114</v>
      </c>
      <c r="H26" s="41">
        <v>586825</v>
      </c>
      <c r="I26" s="41">
        <v>564408</v>
      </c>
      <c r="J26" s="41">
        <v>627325</v>
      </c>
      <c r="K26" s="41">
        <v>629221</v>
      </c>
      <c r="L26" s="41">
        <v>637135</v>
      </c>
      <c r="M26" s="41">
        <v>644169</v>
      </c>
      <c r="N26" s="190">
        <v>689853</v>
      </c>
      <c r="O26" s="41">
        <v>692322</v>
      </c>
      <c r="P26" s="41">
        <v>705659</v>
      </c>
      <c r="Q26" s="163">
        <v>743484</v>
      </c>
      <c r="R26" s="163">
        <v>808894</v>
      </c>
      <c r="S26" s="163">
        <v>802358</v>
      </c>
      <c r="T26" s="163">
        <v>811687</v>
      </c>
      <c r="U26" s="163">
        <v>834221</v>
      </c>
    </row>
    <row r="27" spans="1:21" ht="11.25" customHeight="1">
      <c r="A27" s="34" t="s">
        <v>114</v>
      </c>
      <c r="B27" s="35" t="s">
        <v>115</v>
      </c>
      <c r="C27" s="41">
        <v>28434850</v>
      </c>
      <c r="D27" s="41">
        <v>28268970</v>
      </c>
      <c r="E27" s="41">
        <v>28093945</v>
      </c>
      <c r="F27" s="41">
        <v>27891623</v>
      </c>
      <c r="G27" s="41">
        <v>27679839</v>
      </c>
      <c r="H27" s="41">
        <v>27507908</v>
      </c>
      <c r="I27" s="41">
        <v>27317444</v>
      </c>
      <c r="J27" s="41">
        <v>27135004</v>
      </c>
      <c r="K27" s="41">
        <v>26947810</v>
      </c>
      <c r="L27" s="41">
        <v>26861395</v>
      </c>
      <c r="M27" s="41">
        <v>26679826</v>
      </c>
      <c r="N27" s="190">
        <v>26487549</v>
      </c>
      <c r="O27" s="41">
        <v>26280919</v>
      </c>
      <c r="P27" s="41">
        <v>26101732</v>
      </c>
      <c r="Q27" s="163">
        <v>25891676</v>
      </c>
      <c r="R27" s="163">
        <v>25684080</v>
      </c>
      <c r="S27" s="163">
        <v>25486137</v>
      </c>
      <c r="T27" s="163">
        <v>25294866</v>
      </c>
      <c r="U27" s="163">
        <v>25088080</v>
      </c>
    </row>
    <row r="28" spans="1:21" ht="11.25" customHeight="1">
      <c r="A28" s="43" t="s">
        <v>116</v>
      </c>
      <c r="B28" s="45" t="s">
        <v>117</v>
      </c>
      <c r="C28" s="46">
        <v>22320013</v>
      </c>
      <c r="D28" s="46">
        <v>22338876</v>
      </c>
      <c r="E28" s="46">
        <v>22338876</v>
      </c>
      <c r="F28" s="46">
        <v>22338876</v>
      </c>
      <c r="G28" s="46">
        <v>22338799</v>
      </c>
      <c r="H28" s="46">
        <v>22338799</v>
      </c>
      <c r="I28" s="46">
        <v>22338799</v>
      </c>
      <c r="J28" s="46">
        <v>22338799</v>
      </c>
      <c r="K28" s="46">
        <v>22346736</v>
      </c>
      <c r="L28" s="46">
        <v>22415901</v>
      </c>
      <c r="M28" s="46">
        <v>22415737</v>
      </c>
      <c r="N28" s="191">
        <v>22416150</v>
      </c>
      <c r="O28" s="46">
        <v>22416150</v>
      </c>
      <c r="P28" s="46">
        <v>22417569</v>
      </c>
      <c r="Q28" s="164">
        <v>22417778</v>
      </c>
      <c r="R28" s="164">
        <v>22408526</v>
      </c>
      <c r="S28" s="164">
        <v>22408526</v>
      </c>
      <c r="T28" s="164">
        <v>22408527</v>
      </c>
      <c r="U28" s="164">
        <v>22408527</v>
      </c>
    </row>
    <row r="29" spans="1:21" ht="11.25" customHeight="1">
      <c r="A29" s="43" t="s">
        <v>118</v>
      </c>
      <c r="B29" s="45" t="s">
        <v>490</v>
      </c>
      <c r="C29" s="46">
        <v>5885583</v>
      </c>
      <c r="D29" s="46">
        <v>5706709</v>
      </c>
      <c r="E29" s="46">
        <v>5548396</v>
      </c>
      <c r="F29" s="46">
        <v>5363067</v>
      </c>
      <c r="G29" s="46">
        <v>5168368</v>
      </c>
      <c r="H29" s="46">
        <v>5013429</v>
      </c>
      <c r="I29" s="46">
        <v>4839957</v>
      </c>
      <c r="J29" s="46">
        <v>4796205</v>
      </c>
      <c r="K29" s="46">
        <v>4601074</v>
      </c>
      <c r="L29" s="46">
        <v>4445494</v>
      </c>
      <c r="M29" s="46">
        <v>4264089</v>
      </c>
      <c r="N29" s="191">
        <v>4071399</v>
      </c>
      <c r="O29" s="46">
        <v>3864769</v>
      </c>
      <c r="P29" s="46">
        <v>3684163</v>
      </c>
      <c r="Q29" s="164">
        <v>3473898</v>
      </c>
      <c r="R29" s="164">
        <v>3275554</v>
      </c>
      <c r="S29" s="164">
        <v>3077611</v>
      </c>
      <c r="T29" s="164">
        <v>2886339</v>
      </c>
      <c r="U29" s="164">
        <v>2679553</v>
      </c>
    </row>
    <row r="30" spans="1:21" ht="11.25" customHeight="1">
      <c r="A30" s="43" t="s">
        <v>119</v>
      </c>
      <c r="B30" s="45" t="s">
        <v>120</v>
      </c>
      <c r="C30" s="46">
        <v>39121</v>
      </c>
      <c r="D30" s="46">
        <v>49099</v>
      </c>
      <c r="E30" s="46">
        <v>46908</v>
      </c>
      <c r="F30" s="46">
        <v>44439</v>
      </c>
      <c r="G30" s="46">
        <v>41955</v>
      </c>
      <c r="H30" s="46">
        <v>39487</v>
      </c>
      <c r="I30" s="46">
        <v>37019</v>
      </c>
      <c r="J30" s="46">
        <v>0</v>
      </c>
      <c r="K30" s="46">
        <v>0</v>
      </c>
      <c r="L30" s="46">
        <v>0</v>
      </c>
      <c r="M30" s="46">
        <v>0</v>
      </c>
      <c r="N30" s="191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</row>
    <row r="31" spans="1:21" ht="11.25" customHeight="1">
      <c r="A31" s="43" t="s">
        <v>121</v>
      </c>
      <c r="B31" s="45" t="s">
        <v>122</v>
      </c>
      <c r="C31" s="46">
        <v>190133</v>
      </c>
      <c r="D31" s="46">
        <v>174286</v>
      </c>
      <c r="E31" s="46">
        <v>159765</v>
      </c>
      <c r="F31" s="46">
        <v>145241</v>
      </c>
      <c r="G31" s="46">
        <v>130717</v>
      </c>
      <c r="H31" s="46">
        <v>116193</v>
      </c>
      <c r="I31" s="46">
        <v>101669</v>
      </c>
      <c r="J31" s="46">
        <v>0</v>
      </c>
      <c r="K31" s="46">
        <v>0</v>
      </c>
      <c r="L31" s="46">
        <v>0</v>
      </c>
      <c r="M31" s="46">
        <v>0</v>
      </c>
      <c r="N31" s="191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</row>
    <row r="32" spans="1:21" ht="11.25" customHeight="1">
      <c r="A32" s="34" t="s">
        <v>123</v>
      </c>
      <c r="B32" s="45" t="s">
        <v>124</v>
      </c>
      <c r="C32" s="41">
        <v>46014063</v>
      </c>
      <c r="D32" s="41">
        <v>37242310</v>
      </c>
      <c r="E32" s="41">
        <v>37067816</v>
      </c>
      <c r="F32" s="41">
        <v>37579879</v>
      </c>
      <c r="G32" s="41">
        <v>36987562</v>
      </c>
      <c r="H32" s="41">
        <v>37965371</v>
      </c>
      <c r="I32" s="41">
        <v>38653591</v>
      </c>
      <c r="J32" s="41">
        <v>37672245</v>
      </c>
      <c r="K32" s="41">
        <v>38714221</v>
      </c>
      <c r="L32" s="41">
        <v>40174936</v>
      </c>
      <c r="M32" s="41">
        <v>40950869</v>
      </c>
      <c r="N32" s="190">
        <v>40027315</v>
      </c>
      <c r="O32" s="41">
        <v>41141848</v>
      </c>
      <c r="P32" s="41">
        <v>44192558</v>
      </c>
      <c r="Q32" s="167">
        <v>45378408</v>
      </c>
      <c r="R32" s="167">
        <v>46332783</v>
      </c>
      <c r="S32" s="167">
        <v>46194195</v>
      </c>
      <c r="T32" s="167">
        <v>49530810</v>
      </c>
      <c r="U32" s="167">
        <v>54807451</v>
      </c>
    </row>
    <row r="33" spans="1:23" ht="11.25" customHeight="1">
      <c r="A33" s="34" t="s">
        <v>125</v>
      </c>
      <c r="B33" s="35" t="s">
        <v>126</v>
      </c>
      <c r="C33" s="44"/>
      <c r="D33" s="44"/>
      <c r="E33" s="46"/>
      <c r="F33" s="46"/>
      <c r="G33" s="36"/>
      <c r="H33" s="36"/>
      <c r="I33" s="36"/>
      <c r="J33" s="36"/>
      <c r="K33" s="36"/>
      <c r="L33" s="36"/>
      <c r="M33" s="36"/>
      <c r="N33" s="189"/>
      <c r="O33" s="36"/>
      <c r="P33" s="36"/>
    </row>
    <row r="34" spans="1:23" ht="11.25" customHeight="1">
      <c r="A34" s="48" t="s">
        <v>82</v>
      </c>
      <c r="B34" s="49" t="s">
        <v>127</v>
      </c>
      <c r="C34" s="41">
        <v>12904695</v>
      </c>
      <c r="D34" s="41">
        <v>3907659</v>
      </c>
      <c r="E34" s="41">
        <v>3339760</v>
      </c>
      <c r="F34" s="41">
        <v>5491250</v>
      </c>
      <c r="G34" s="41">
        <v>4347228</v>
      </c>
      <c r="H34" s="41">
        <v>4865633</v>
      </c>
      <c r="I34" s="41">
        <v>5401950</v>
      </c>
      <c r="J34" s="41">
        <v>5755789</v>
      </c>
      <c r="K34" s="41">
        <v>6339665</v>
      </c>
      <c r="L34" s="41">
        <v>6365733</v>
      </c>
      <c r="M34" s="41">
        <v>9113131</v>
      </c>
      <c r="N34" s="190">
        <v>8055193</v>
      </c>
      <c r="O34" s="41">
        <v>9987972</v>
      </c>
      <c r="P34" s="41">
        <v>10865006</v>
      </c>
      <c r="Q34" s="163">
        <v>8568387</v>
      </c>
      <c r="R34" s="163">
        <v>9678085</v>
      </c>
      <c r="S34" s="163">
        <v>9503959</v>
      </c>
      <c r="T34" s="163">
        <v>12507996</v>
      </c>
      <c r="U34" s="163">
        <v>15654356</v>
      </c>
    </row>
    <row r="35" spans="1:23" ht="11.25" customHeight="1">
      <c r="A35" s="50" t="s">
        <v>128</v>
      </c>
      <c r="B35" s="51" t="s">
        <v>129</v>
      </c>
      <c r="C35" s="46">
        <v>1727640</v>
      </c>
      <c r="D35" s="46">
        <v>1798752</v>
      </c>
      <c r="E35" s="46">
        <v>1822279</v>
      </c>
      <c r="F35" s="46">
        <v>2171449</v>
      </c>
      <c r="G35" s="46">
        <v>1647810</v>
      </c>
      <c r="H35" s="46">
        <v>1739564</v>
      </c>
      <c r="I35" s="46">
        <v>2106839</v>
      </c>
      <c r="J35" s="46">
        <v>2110933</v>
      </c>
      <c r="K35" s="46">
        <v>2817978</v>
      </c>
      <c r="L35" s="46">
        <v>2645377</v>
      </c>
      <c r="M35" s="46">
        <v>2901932</v>
      </c>
      <c r="N35" s="191">
        <v>3013447</v>
      </c>
      <c r="O35" s="46">
        <v>3157315</v>
      </c>
      <c r="P35" s="46">
        <v>4597233</v>
      </c>
      <c r="Q35" s="164">
        <v>4522420</v>
      </c>
      <c r="R35" s="164">
        <v>5695723</v>
      </c>
      <c r="S35" s="164">
        <v>6044950</v>
      </c>
      <c r="T35" s="164">
        <v>7229577</v>
      </c>
      <c r="U35" s="164">
        <v>8488088</v>
      </c>
    </row>
    <row r="36" spans="1:23" ht="11.25" customHeight="1">
      <c r="A36" s="50" t="s">
        <v>130</v>
      </c>
      <c r="B36" s="51" t="s">
        <v>131</v>
      </c>
      <c r="C36" s="46">
        <v>55407</v>
      </c>
      <c r="D36" s="46">
        <v>67237</v>
      </c>
      <c r="E36" s="46">
        <v>67616</v>
      </c>
      <c r="F36" s="46">
        <v>63127</v>
      </c>
      <c r="G36" s="46">
        <v>64149</v>
      </c>
      <c r="H36" s="46">
        <v>63745</v>
      </c>
      <c r="I36" s="46">
        <v>58939</v>
      </c>
      <c r="J36" s="46">
        <v>59850</v>
      </c>
      <c r="K36" s="46">
        <v>58496</v>
      </c>
      <c r="L36" s="46">
        <v>64191</v>
      </c>
      <c r="M36" s="46">
        <v>65874</v>
      </c>
      <c r="N36" s="191">
        <v>69897</v>
      </c>
      <c r="O36" s="46">
        <v>71825</v>
      </c>
      <c r="P36" s="46">
        <v>73243</v>
      </c>
      <c r="Q36" s="164">
        <v>75028</v>
      </c>
      <c r="R36" s="164">
        <v>75597</v>
      </c>
      <c r="S36" s="164">
        <v>74717</v>
      </c>
      <c r="T36" s="164">
        <v>80101</v>
      </c>
      <c r="U36" s="164">
        <v>90048</v>
      </c>
    </row>
    <row r="37" spans="1:23" ht="11.25" customHeight="1">
      <c r="A37" s="50" t="s">
        <v>132</v>
      </c>
      <c r="B37" s="51" t="s">
        <v>133</v>
      </c>
      <c r="C37" s="46">
        <v>162701</v>
      </c>
      <c r="D37" s="46">
        <v>89197</v>
      </c>
      <c r="E37" s="46">
        <v>130475</v>
      </c>
      <c r="F37" s="46">
        <v>133846</v>
      </c>
      <c r="G37" s="46">
        <v>132057</v>
      </c>
      <c r="H37" s="46">
        <v>115233</v>
      </c>
      <c r="I37" s="46">
        <v>115164</v>
      </c>
      <c r="J37" s="46">
        <v>190569</v>
      </c>
      <c r="K37" s="46">
        <v>150112</v>
      </c>
      <c r="L37" s="46">
        <v>174565</v>
      </c>
      <c r="M37" s="46">
        <v>128942</v>
      </c>
      <c r="N37" s="191">
        <v>184390</v>
      </c>
      <c r="O37" s="46">
        <v>151780</v>
      </c>
      <c r="P37" s="46">
        <v>156049</v>
      </c>
      <c r="Q37" s="162">
        <v>139051</v>
      </c>
      <c r="R37" s="162">
        <v>220528</v>
      </c>
      <c r="S37" s="162">
        <v>154749</v>
      </c>
      <c r="T37" s="162">
        <v>191909</v>
      </c>
      <c r="U37" s="162">
        <v>168458</v>
      </c>
    </row>
    <row r="38" spans="1:23" ht="11.25" customHeight="1">
      <c r="A38" s="50" t="s">
        <v>134</v>
      </c>
      <c r="B38" s="51" t="s">
        <v>135</v>
      </c>
      <c r="C38" s="46">
        <v>488987</v>
      </c>
      <c r="D38" s="46">
        <v>281632</v>
      </c>
      <c r="E38" s="46">
        <v>286296</v>
      </c>
      <c r="F38" s="46">
        <v>268950</v>
      </c>
      <c r="G38" s="46">
        <v>198587</v>
      </c>
      <c r="H38" s="46">
        <v>230608</v>
      </c>
      <c r="I38" s="46">
        <v>297546</v>
      </c>
      <c r="J38" s="46">
        <v>326675</v>
      </c>
      <c r="K38" s="46">
        <v>220773</v>
      </c>
      <c r="L38" s="46">
        <v>290134</v>
      </c>
      <c r="M38" s="46">
        <v>375340</v>
      </c>
      <c r="N38" s="191">
        <v>402509</v>
      </c>
      <c r="O38" s="46">
        <v>235495</v>
      </c>
      <c r="P38" s="46">
        <v>328220</v>
      </c>
      <c r="Q38" s="162">
        <v>398135</v>
      </c>
      <c r="R38" s="162">
        <v>437310</v>
      </c>
      <c r="S38" s="162">
        <v>257746</v>
      </c>
      <c r="T38" s="162">
        <v>326601</v>
      </c>
      <c r="U38" s="162">
        <v>390491</v>
      </c>
      <c r="W38" s="70"/>
    </row>
    <row r="39" spans="1:23" ht="11.25" customHeight="1">
      <c r="A39" s="50" t="s">
        <v>136</v>
      </c>
      <c r="B39" s="51" t="s">
        <v>137</v>
      </c>
      <c r="C39" s="46">
        <v>71307</v>
      </c>
      <c r="D39" s="46">
        <v>54700</v>
      </c>
      <c r="E39" s="46">
        <v>50501</v>
      </c>
      <c r="F39" s="46">
        <v>130823</v>
      </c>
      <c r="G39" s="46">
        <v>54922</v>
      </c>
      <c r="H39" s="46">
        <v>126061</v>
      </c>
      <c r="I39" s="46">
        <v>100088</v>
      </c>
      <c r="J39" s="46">
        <v>125624</v>
      </c>
      <c r="K39" s="46">
        <v>156729</v>
      </c>
      <c r="L39" s="46">
        <v>150819</v>
      </c>
      <c r="M39" s="46">
        <v>222197</v>
      </c>
      <c r="N39" s="191">
        <v>312689</v>
      </c>
      <c r="O39" s="46">
        <v>295667</v>
      </c>
      <c r="P39" s="46">
        <v>402901</v>
      </c>
      <c r="Q39" s="162">
        <v>540304</v>
      </c>
      <c r="R39" s="162">
        <v>763386</v>
      </c>
      <c r="S39" s="162">
        <v>427572</v>
      </c>
      <c r="T39" s="162">
        <v>662371</v>
      </c>
      <c r="U39" s="162">
        <v>913923</v>
      </c>
    </row>
    <row r="40" spans="1:23" ht="11.25" customHeight="1">
      <c r="A40" s="50" t="s">
        <v>138</v>
      </c>
      <c r="B40" s="45" t="s">
        <v>139</v>
      </c>
      <c r="C40" s="46">
        <v>32519</v>
      </c>
      <c r="D40" s="46">
        <v>72352</v>
      </c>
      <c r="E40" s="46">
        <v>69266</v>
      </c>
      <c r="F40" s="46">
        <v>60827</v>
      </c>
      <c r="G40" s="46">
        <v>36739</v>
      </c>
      <c r="H40" s="46">
        <v>18860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191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</row>
    <row r="41" spans="1:23" ht="11.25" customHeight="1">
      <c r="A41" s="50" t="s">
        <v>140</v>
      </c>
      <c r="B41" s="45" t="s">
        <v>141</v>
      </c>
      <c r="C41" s="46">
        <v>25791</v>
      </c>
      <c r="D41" s="46">
        <v>59680</v>
      </c>
      <c r="E41" s="46">
        <v>25783</v>
      </c>
      <c r="F41" s="46">
        <v>59531</v>
      </c>
      <c r="G41" s="46">
        <v>27056</v>
      </c>
      <c r="H41" s="46">
        <v>69559</v>
      </c>
      <c r="I41" s="46">
        <v>33331</v>
      </c>
      <c r="J41" s="46">
        <v>0</v>
      </c>
      <c r="K41" s="46">
        <v>0</v>
      </c>
      <c r="L41" s="46">
        <v>0</v>
      </c>
      <c r="M41" s="46">
        <v>0</v>
      </c>
      <c r="N41" s="191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</row>
    <row r="42" spans="1:23" ht="11.25" customHeight="1">
      <c r="A42" s="50" t="s">
        <v>142</v>
      </c>
      <c r="B42" s="45" t="s">
        <v>143</v>
      </c>
      <c r="C42" s="46">
        <v>499146</v>
      </c>
      <c r="D42" s="46">
        <v>411160</v>
      </c>
      <c r="E42" s="46">
        <v>139038</v>
      </c>
      <c r="F42" s="46">
        <v>43232</v>
      </c>
      <c r="G42" s="46">
        <v>5843</v>
      </c>
      <c r="H42" s="46">
        <v>8357</v>
      </c>
      <c r="I42" s="46">
        <v>205784</v>
      </c>
      <c r="J42" s="46">
        <v>0</v>
      </c>
      <c r="K42" s="46">
        <v>0</v>
      </c>
      <c r="L42" s="46">
        <v>0</v>
      </c>
      <c r="M42" s="46">
        <v>0</v>
      </c>
      <c r="N42" s="191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</row>
    <row r="43" spans="1:23" ht="11.25" customHeight="1">
      <c r="A43" s="50" t="s">
        <v>144</v>
      </c>
      <c r="B43" s="45" t="s">
        <v>488</v>
      </c>
      <c r="C43" s="46">
        <v>615668</v>
      </c>
      <c r="D43" s="46">
        <v>540602</v>
      </c>
      <c r="E43" s="46">
        <v>95364</v>
      </c>
      <c r="F43" s="46">
        <v>1513167</v>
      </c>
      <c r="G43" s="46">
        <v>1563193</v>
      </c>
      <c r="H43" s="46">
        <v>1512619</v>
      </c>
      <c r="I43" s="46">
        <v>1562455</v>
      </c>
      <c r="J43" s="46">
        <v>1777213</v>
      </c>
      <c r="K43" s="46">
        <v>1763655</v>
      </c>
      <c r="L43" s="46">
        <v>1780589</v>
      </c>
      <c r="M43" s="46">
        <v>4128765</v>
      </c>
      <c r="N43" s="191">
        <v>2537993</v>
      </c>
      <c r="O43" s="46">
        <v>3771567</v>
      </c>
      <c r="P43" s="46">
        <v>4001743</v>
      </c>
      <c r="Q43" s="162">
        <v>40673</v>
      </c>
      <c r="R43" s="162">
        <v>79401</v>
      </c>
      <c r="S43" s="162">
        <v>37809</v>
      </c>
      <c r="T43" s="162">
        <v>1307141</v>
      </c>
      <c r="U43" s="162">
        <v>3063449</v>
      </c>
      <c r="W43" s="70"/>
    </row>
    <row r="44" spans="1:23" ht="11.25" customHeight="1">
      <c r="A44" s="50" t="s">
        <v>88</v>
      </c>
      <c r="B44" s="45" t="s">
        <v>89</v>
      </c>
      <c r="C44" s="46">
        <v>550003</v>
      </c>
      <c r="D44" s="46">
        <v>17718</v>
      </c>
      <c r="E44" s="46">
        <v>78950</v>
      </c>
      <c r="F44" s="46">
        <v>18032</v>
      </c>
      <c r="G44" s="46">
        <v>19258</v>
      </c>
      <c r="H44" s="46">
        <v>4951</v>
      </c>
      <c r="I44" s="46">
        <v>2980</v>
      </c>
      <c r="J44" s="46">
        <v>7288</v>
      </c>
      <c r="K44" s="46">
        <v>3705</v>
      </c>
      <c r="L44" s="46">
        <v>1150</v>
      </c>
      <c r="M44" s="46">
        <v>2447</v>
      </c>
      <c r="N44" s="191">
        <v>794</v>
      </c>
      <c r="O44" s="46">
        <v>36543</v>
      </c>
      <c r="P44" s="46">
        <v>0</v>
      </c>
      <c r="Q44" s="162">
        <v>10294</v>
      </c>
      <c r="R44" s="162">
        <v>9298</v>
      </c>
      <c r="S44" s="162">
        <v>34392</v>
      </c>
      <c r="T44" s="162">
        <v>25344</v>
      </c>
      <c r="U44" s="162">
        <v>55066</v>
      </c>
    </row>
    <row r="45" spans="1:23" ht="11.25" customHeight="1">
      <c r="A45" s="50" t="s">
        <v>146</v>
      </c>
      <c r="B45" s="51" t="s">
        <v>147</v>
      </c>
      <c r="C45" s="46">
        <v>3750</v>
      </c>
      <c r="D45" s="46">
        <v>2755</v>
      </c>
      <c r="E45" s="46">
        <v>2778</v>
      </c>
      <c r="F45" s="46">
        <v>464063</v>
      </c>
      <c r="G45" s="46">
        <v>3365</v>
      </c>
      <c r="H45" s="46">
        <v>396065</v>
      </c>
      <c r="I45" s="46">
        <v>315141</v>
      </c>
      <c r="J45" s="46">
        <v>370203</v>
      </c>
      <c r="K45" s="46">
        <v>345835</v>
      </c>
      <c r="L45" s="46">
        <v>554140</v>
      </c>
      <c r="M45" s="46">
        <v>601673</v>
      </c>
      <c r="N45" s="191">
        <v>676224</v>
      </c>
      <c r="O45" s="46">
        <v>1253924</v>
      </c>
      <c r="P45" s="46">
        <v>267213</v>
      </c>
      <c r="Q45" s="162">
        <v>1593861</v>
      </c>
      <c r="R45" s="162">
        <v>1101477</v>
      </c>
      <c r="S45" s="162">
        <v>1007697</v>
      </c>
      <c r="T45" s="162">
        <v>1274469</v>
      </c>
      <c r="U45" s="162">
        <v>1154101</v>
      </c>
    </row>
    <row r="46" spans="1:23" ht="11.25" customHeight="1">
      <c r="A46" s="50" t="s">
        <v>149</v>
      </c>
      <c r="B46" s="45" t="s">
        <v>141</v>
      </c>
      <c r="C46" s="46">
        <v>49181</v>
      </c>
      <c r="D46" s="46">
        <v>51766</v>
      </c>
      <c r="E46" s="46">
        <v>83172</v>
      </c>
      <c r="F46" s="46">
        <v>77485</v>
      </c>
      <c r="G46" s="46">
        <v>105031</v>
      </c>
      <c r="H46" s="46">
        <v>56837</v>
      </c>
      <c r="I46" s="46">
        <v>50007</v>
      </c>
      <c r="J46" s="46">
        <v>43601</v>
      </c>
      <c r="K46" s="46">
        <v>72607</v>
      </c>
      <c r="L46" s="46">
        <v>65727</v>
      </c>
      <c r="M46" s="46">
        <v>59178</v>
      </c>
      <c r="N46" s="191">
        <v>52703</v>
      </c>
      <c r="O46" s="46">
        <v>82407</v>
      </c>
      <c r="P46" s="46">
        <v>73432</v>
      </c>
      <c r="Q46" s="162">
        <v>66014</v>
      </c>
      <c r="R46" s="162">
        <v>58830</v>
      </c>
      <c r="S46" s="162">
        <v>94948</v>
      </c>
      <c r="T46" s="162">
        <v>84883</v>
      </c>
      <c r="U46" s="162">
        <v>75011</v>
      </c>
    </row>
    <row r="47" spans="1:23" ht="11.25" customHeight="1">
      <c r="A47" s="50" t="s">
        <v>148</v>
      </c>
      <c r="B47" s="51" t="s">
        <v>139</v>
      </c>
      <c r="C47" s="46">
        <v>8622595</v>
      </c>
      <c r="D47" s="46">
        <v>460108</v>
      </c>
      <c r="E47" s="46">
        <v>488242</v>
      </c>
      <c r="F47" s="46">
        <v>486718</v>
      </c>
      <c r="G47" s="46">
        <v>489218</v>
      </c>
      <c r="H47" s="46">
        <v>523174</v>
      </c>
      <c r="I47" s="46">
        <v>553676</v>
      </c>
      <c r="J47" s="46">
        <v>743833</v>
      </c>
      <c r="K47" s="46">
        <v>749775</v>
      </c>
      <c r="L47" s="46">
        <v>639041</v>
      </c>
      <c r="M47" s="46">
        <v>626783</v>
      </c>
      <c r="N47" s="191">
        <v>804547</v>
      </c>
      <c r="O47" s="46">
        <v>931449</v>
      </c>
      <c r="P47" s="46">
        <v>964972</v>
      </c>
      <c r="Q47" s="162">
        <v>1182607</v>
      </c>
      <c r="R47" s="162">
        <v>1236535</v>
      </c>
      <c r="S47" s="162">
        <v>1369379</v>
      </c>
      <c r="T47" s="162">
        <v>1325600</v>
      </c>
      <c r="U47" s="162">
        <v>1255722</v>
      </c>
    </row>
    <row r="48" spans="1:23" ht="11.25" customHeight="1">
      <c r="A48" s="40" t="s">
        <v>100</v>
      </c>
      <c r="B48" s="49" t="s">
        <v>150</v>
      </c>
      <c r="C48" s="41">
        <v>8987189</v>
      </c>
      <c r="D48" s="41">
        <v>9157870</v>
      </c>
      <c r="E48" s="41">
        <v>9287930</v>
      </c>
      <c r="F48" s="41">
        <v>7778615</v>
      </c>
      <c r="G48" s="41">
        <v>7994941</v>
      </c>
      <c r="H48" s="41">
        <v>8337075</v>
      </c>
      <c r="I48" s="41">
        <v>8350044</v>
      </c>
      <c r="J48" s="41">
        <v>6872260</v>
      </c>
      <c r="K48" s="41">
        <v>7084602</v>
      </c>
      <c r="L48" s="41">
        <v>8463025</v>
      </c>
      <c r="M48" s="41">
        <v>6461977</v>
      </c>
      <c r="N48" s="190">
        <v>6570889</v>
      </c>
      <c r="O48" s="41">
        <v>6255806</v>
      </c>
      <c r="P48" s="41">
        <v>7769600</v>
      </c>
      <c r="Q48" s="163">
        <v>11821733</v>
      </c>
      <c r="R48" s="163">
        <v>12133274</v>
      </c>
      <c r="S48" s="163">
        <v>12332966</v>
      </c>
      <c r="T48" s="163">
        <v>14318713</v>
      </c>
      <c r="U48" s="163">
        <v>16561392</v>
      </c>
    </row>
    <row r="49" spans="1:23" ht="11.25" customHeight="1">
      <c r="A49" s="50" t="s">
        <v>151</v>
      </c>
      <c r="B49" s="51" t="s">
        <v>489</v>
      </c>
      <c r="C49" s="46">
        <v>1934116</v>
      </c>
      <c r="D49" s="46">
        <v>2022812</v>
      </c>
      <c r="E49" s="46">
        <v>1923648</v>
      </c>
      <c r="F49" s="46">
        <v>2012331</v>
      </c>
      <c r="G49" s="46">
        <v>1990729</v>
      </c>
      <c r="H49" s="46">
        <v>2311492</v>
      </c>
      <c r="I49" s="46">
        <v>2430889</v>
      </c>
      <c r="J49" s="46">
        <v>2731946</v>
      </c>
      <c r="K49" s="46">
        <v>2779158</v>
      </c>
      <c r="L49" s="46">
        <v>3959012</v>
      </c>
      <c r="M49" s="46">
        <v>1847831</v>
      </c>
      <c r="N49" s="191">
        <v>1826554</v>
      </c>
      <c r="O49" s="46">
        <v>1483774</v>
      </c>
      <c r="P49" s="46">
        <v>2746667</v>
      </c>
      <c r="Q49" s="164">
        <v>6841648</v>
      </c>
      <c r="R49" s="164">
        <v>6980365</v>
      </c>
      <c r="S49" s="164">
        <v>7051494</v>
      </c>
      <c r="T49" s="164">
        <v>8750636</v>
      </c>
      <c r="U49" s="164">
        <v>10887752</v>
      </c>
      <c r="W49" s="70"/>
    </row>
    <row r="50" spans="1:23" ht="11.25" customHeight="1">
      <c r="A50" s="50" t="s">
        <v>142</v>
      </c>
      <c r="B50" s="51" t="s">
        <v>143</v>
      </c>
      <c r="C50" s="46">
        <v>327398</v>
      </c>
      <c r="D50" s="46">
        <v>349739</v>
      </c>
      <c r="E50" s="46">
        <v>488929</v>
      </c>
      <c r="F50" s="46">
        <v>508998</v>
      </c>
      <c r="G50" s="46">
        <v>511153</v>
      </c>
      <c r="H50" s="46">
        <v>589209</v>
      </c>
      <c r="I50" s="46">
        <v>413385</v>
      </c>
      <c r="J50" s="46">
        <v>0</v>
      </c>
      <c r="K50" s="46">
        <v>0</v>
      </c>
      <c r="L50" s="46">
        <v>0</v>
      </c>
      <c r="M50" s="46">
        <v>0</v>
      </c>
      <c r="N50" s="191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205">
        <v>0</v>
      </c>
      <c r="U50" s="205">
        <v>0</v>
      </c>
    </row>
    <row r="51" spans="1:23" ht="11.25" customHeight="1">
      <c r="A51" s="50" t="s">
        <v>152</v>
      </c>
      <c r="B51" s="51" t="s">
        <v>145</v>
      </c>
      <c r="C51" s="46">
        <v>2992509</v>
      </c>
      <c r="D51" s="46">
        <v>2993211</v>
      </c>
      <c r="E51" s="46">
        <v>2993913</v>
      </c>
      <c r="F51" s="46">
        <v>1497434</v>
      </c>
      <c r="G51" s="46">
        <v>1498110</v>
      </c>
      <c r="H51" s="46">
        <v>1498809</v>
      </c>
      <c r="I51" s="46">
        <v>1499531</v>
      </c>
      <c r="J51" s="46">
        <v>0</v>
      </c>
      <c r="K51" s="46">
        <v>0</v>
      </c>
      <c r="L51" s="46">
        <v>0</v>
      </c>
      <c r="M51" s="46">
        <v>0</v>
      </c>
      <c r="N51" s="191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</row>
    <row r="52" spans="1:23" ht="11.25" customHeight="1">
      <c r="A52" s="50" t="s">
        <v>88</v>
      </c>
      <c r="B52" s="51" t="s">
        <v>89</v>
      </c>
      <c r="C52" s="46"/>
      <c r="D52" s="46"/>
      <c r="E52" s="46"/>
      <c r="F52" s="46">
        <v>3313</v>
      </c>
      <c r="G52" s="46">
        <v>58087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191">
        <v>0</v>
      </c>
      <c r="O52" s="46">
        <v>0</v>
      </c>
      <c r="P52" s="46">
        <v>0</v>
      </c>
      <c r="Q52" s="46">
        <v>0</v>
      </c>
      <c r="R52" s="46">
        <v>0</v>
      </c>
      <c r="S52" s="46">
        <v>924</v>
      </c>
      <c r="T52" s="46">
        <v>7148</v>
      </c>
      <c r="U52" s="46">
        <v>42686</v>
      </c>
    </row>
    <row r="53" spans="1:23" ht="11.25" customHeight="1">
      <c r="A53" s="50" t="s">
        <v>153</v>
      </c>
      <c r="B53" s="51" t="s">
        <v>154</v>
      </c>
      <c r="C53" s="46">
        <v>2983977</v>
      </c>
      <c r="D53" s="46">
        <v>3017981</v>
      </c>
      <c r="E53" s="46">
        <v>3161740</v>
      </c>
      <c r="F53" s="46">
        <v>3081088</v>
      </c>
      <c r="G53" s="46">
        <v>3230198</v>
      </c>
      <c r="H53" s="46">
        <v>3204369</v>
      </c>
      <c r="I53" s="46">
        <v>3238546</v>
      </c>
      <c r="J53" s="46">
        <v>3344440</v>
      </c>
      <c r="K53" s="46">
        <v>3477711</v>
      </c>
      <c r="L53" s="46">
        <v>3589333</v>
      </c>
      <c r="M53" s="46">
        <v>3650361</v>
      </c>
      <c r="N53" s="191">
        <v>3788388</v>
      </c>
      <c r="O53" s="46">
        <v>3831568</v>
      </c>
      <c r="P53" s="46">
        <v>3788388</v>
      </c>
      <c r="Q53" s="164">
        <v>4272268</v>
      </c>
      <c r="R53" s="164">
        <v>4529334</v>
      </c>
      <c r="S53" s="164">
        <v>4700981</v>
      </c>
      <c r="T53" s="164">
        <v>5008677</v>
      </c>
      <c r="U53" s="164">
        <v>5086584</v>
      </c>
    </row>
    <row r="54" spans="1:23" ht="11.25" customHeight="1">
      <c r="A54" s="50" t="s">
        <v>155</v>
      </c>
      <c r="B54" s="51" t="s">
        <v>156</v>
      </c>
      <c r="C54" s="46">
        <v>665833</v>
      </c>
      <c r="D54" s="46">
        <v>687510</v>
      </c>
      <c r="E54" s="46">
        <v>671105</v>
      </c>
      <c r="F54" s="46">
        <v>648365</v>
      </c>
      <c r="G54" s="46">
        <v>692261</v>
      </c>
      <c r="H54" s="46">
        <v>659645</v>
      </c>
      <c r="I54" s="46">
        <v>690184</v>
      </c>
      <c r="J54" s="46">
        <v>721043</v>
      </c>
      <c r="K54" s="46">
        <v>765986</v>
      </c>
      <c r="L54" s="46">
        <v>807838</v>
      </c>
      <c r="M54" s="46">
        <v>853470</v>
      </c>
      <c r="N54" s="191">
        <v>870210</v>
      </c>
      <c r="O54" s="46">
        <v>849101</v>
      </c>
      <c r="P54" s="46">
        <v>952401</v>
      </c>
      <c r="Q54" s="164">
        <v>620366</v>
      </c>
      <c r="R54" s="164">
        <v>535864</v>
      </c>
      <c r="S54" s="164">
        <v>486219</v>
      </c>
      <c r="T54" s="164">
        <v>455141</v>
      </c>
      <c r="U54" s="164">
        <v>444678</v>
      </c>
    </row>
    <row r="55" spans="1:23" ht="11.25" customHeight="1">
      <c r="A55" s="50" t="s">
        <v>157</v>
      </c>
      <c r="B55" s="51" t="s">
        <v>158</v>
      </c>
      <c r="C55" s="46">
        <v>21080</v>
      </c>
      <c r="D55" s="46">
        <v>22282</v>
      </c>
      <c r="E55" s="46">
        <v>22882</v>
      </c>
      <c r="F55" s="46">
        <v>0</v>
      </c>
      <c r="G55" s="52" t="s">
        <v>159</v>
      </c>
      <c r="H55" s="52" t="s">
        <v>159</v>
      </c>
      <c r="I55" s="52" t="s">
        <v>159</v>
      </c>
      <c r="J55" s="52" t="s">
        <v>159</v>
      </c>
      <c r="K55" s="52" t="s">
        <v>159</v>
      </c>
      <c r="L55" s="52" t="s">
        <v>159</v>
      </c>
      <c r="M55" s="52" t="s">
        <v>159</v>
      </c>
      <c r="N55" s="192" t="s">
        <v>159</v>
      </c>
      <c r="O55" s="52">
        <v>532</v>
      </c>
      <c r="P55" s="52">
        <v>0</v>
      </c>
      <c r="Q55" s="164">
        <v>0</v>
      </c>
      <c r="R55" s="164">
        <v>0</v>
      </c>
      <c r="S55" s="164">
        <v>0</v>
      </c>
      <c r="T55" s="164">
        <v>0</v>
      </c>
      <c r="U55" s="164">
        <v>0</v>
      </c>
    </row>
    <row r="56" spans="1:23" ht="11.25" customHeight="1">
      <c r="A56" s="50" t="s">
        <v>149</v>
      </c>
      <c r="B56" s="54" t="s">
        <v>141</v>
      </c>
      <c r="C56" s="46">
        <v>35591</v>
      </c>
      <c r="D56" s="46">
        <v>36458</v>
      </c>
      <c r="E56" s="46">
        <v>0</v>
      </c>
      <c r="F56" s="46">
        <v>0</v>
      </c>
      <c r="G56" s="46">
        <v>0</v>
      </c>
      <c r="H56" s="46">
        <v>43057</v>
      </c>
      <c r="I56" s="46">
        <v>45280</v>
      </c>
      <c r="J56" s="46">
        <v>47606</v>
      </c>
      <c r="K56" s="46">
        <v>49869</v>
      </c>
      <c r="L56" s="46">
        <v>52203</v>
      </c>
      <c r="M56" s="46">
        <v>54910</v>
      </c>
      <c r="N56" s="191">
        <v>57736</v>
      </c>
      <c r="O56" s="46">
        <v>58917</v>
      </c>
      <c r="P56" s="46">
        <v>55297</v>
      </c>
      <c r="Q56" s="164">
        <v>57208</v>
      </c>
      <c r="R56" s="164">
        <v>60258</v>
      </c>
      <c r="S56" s="164">
        <v>61018</v>
      </c>
      <c r="T56" s="164">
        <v>62212</v>
      </c>
      <c r="U56" s="164">
        <v>64154</v>
      </c>
    </row>
    <row r="57" spans="1:23" ht="11.25" customHeight="1">
      <c r="A57" s="53" t="s">
        <v>148</v>
      </c>
      <c r="B57" s="51" t="s">
        <v>139</v>
      </c>
      <c r="C57" s="46">
        <v>26685</v>
      </c>
      <c r="D57" s="46">
        <v>27877</v>
      </c>
      <c r="E57" s="46">
        <v>25713</v>
      </c>
      <c r="F57" s="46">
        <v>27086</v>
      </c>
      <c r="G57" s="46">
        <v>14403</v>
      </c>
      <c r="H57" s="46">
        <v>30494</v>
      </c>
      <c r="I57" s="46">
        <v>32229</v>
      </c>
      <c r="J57" s="46">
        <v>27225</v>
      </c>
      <c r="K57" s="46">
        <v>11878</v>
      </c>
      <c r="L57" s="46">
        <v>54639</v>
      </c>
      <c r="M57" s="46">
        <v>55405</v>
      </c>
      <c r="N57" s="191">
        <v>28001</v>
      </c>
      <c r="O57" s="46">
        <v>31914</v>
      </c>
      <c r="P57" s="46">
        <v>26528</v>
      </c>
      <c r="Q57" s="164">
        <v>30243</v>
      </c>
      <c r="R57" s="164">
        <v>27453</v>
      </c>
      <c r="S57" s="164">
        <v>32330</v>
      </c>
      <c r="T57" s="164">
        <v>34899</v>
      </c>
      <c r="U57" s="164">
        <v>35538</v>
      </c>
    </row>
    <row r="58" spans="1:23" ht="11.25" customHeight="1">
      <c r="A58" s="48" t="s">
        <v>160</v>
      </c>
      <c r="B58" s="49" t="s">
        <v>161</v>
      </c>
      <c r="C58" s="41">
        <v>24122179</v>
      </c>
      <c r="D58" s="41">
        <v>24176781</v>
      </c>
      <c r="E58" s="41">
        <v>24440126</v>
      </c>
      <c r="F58" s="41">
        <v>24310014</v>
      </c>
      <c r="G58" s="41">
        <v>24645393</v>
      </c>
      <c r="H58" s="41">
        <v>24762663</v>
      </c>
      <c r="I58" s="41">
        <v>24901597</v>
      </c>
      <c r="J58" s="41">
        <v>25044196</v>
      </c>
      <c r="K58" s="41">
        <v>25289954</v>
      </c>
      <c r="L58" s="41">
        <v>25346178</v>
      </c>
      <c r="M58" s="41">
        <v>25375761</v>
      </c>
      <c r="N58" s="190">
        <v>25401233</v>
      </c>
      <c r="O58" s="41">
        <v>24898070</v>
      </c>
      <c r="P58" s="41">
        <v>25557952</v>
      </c>
      <c r="Q58" s="163">
        <v>24988288</v>
      </c>
      <c r="R58" s="163">
        <v>24521424</v>
      </c>
      <c r="S58" s="163">
        <v>24357270</v>
      </c>
      <c r="T58" s="163">
        <v>22704101</v>
      </c>
      <c r="U58" s="163">
        <v>22591702</v>
      </c>
    </row>
    <row r="59" spans="1:23" ht="11.25" customHeight="1">
      <c r="A59" s="50" t="s">
        <v>162</v>
      </c>
      <c r="B59" s="51" t="s">
        <v>163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191"/>
      <c r="O59" s="46"/>
      <c r="P59" s="46"/>
      <c r="Q59" s="164"/>
      <c r="R59" s="164"/>
      <c r="S59" s="164"/>
      <c r="T59" s="164"/>
      <c r="U59" s="164"/>
    </row>
    <row r="60" spans="1:23" ht="11.25" customHeight="1">
      <c r="A60" s="50" t="s">
        <v>164</v>
      </c>
      <c r="B60" s="51" t="s">
        <v>165</v>
      </c>
      <c r="C60" s="46">
        <v>3198655</v>
      </c>
      <c r="D60" s="46">
        <v>3198655</v>
      </c>
      <c r="E60" s="46">
        <v>3198655</v>
      </c>
      <c r="F60" s="46">
        <v>3198655</v>
      </c>
      <c r="G60" s="46">
        <v>3198655</v>
      </c>
      <c r="H60" s="46">
        <v>3198655</v>
      </c>
      <c r="I60" s="46">
        <v>3198655</v>
      </c>
      <c r="J60" s="46">
        <v>3548655</v>
      </c>
      <c r="K60" s="46">
        <v>3548655</v>
      </c>
      <c r="L60" s="46">
        <v>3548655</v>
      </c>
      <c r="M60" s="46">
        <v>3548655</v>
      </c>
      <c r="N60" s="191">
        <v>3548655</v>
      </c>
      <c r="O60" s="46">
        <v>12548655</v>
      </c>
      <c r="P60" s="46">
        <v>12548655</v>
      </c>
      <c r="Q60" s="164">
        <v>12548655</v>
      </c>
      <c r="R60" s="164">
        <v>12548655</v>
      </c>
      <c r="S60" s="164">
        <v>12548655</v>
      </c>
      <c r="T60" s="164">
        <v>12548655</v>
      </c>
      <c r="U60" s="164">
        <v>12548655</v>
      </c>
    </row>
    <row r="61" spans="1:23" ht="11.25" customHeight="1">
      <c r="A61" s="50" t="s">
        <v>166</v>
      </c>
      <c r="B61" s="51" t="s">
        <v>167</v>
      </c>
      <c r="C61" s="46">
        <v>18361990</v>
      </c>
      <c r="D61" s="46">
        <v>18373394</v>
      </c>
      <c r="E61" s="46">
        <v>18386716</v>
      </c>
      <c r="F61" s="46">
        <v>18399366</v>
      </c>
      <c r="G61" s="46">
        <v>18384164</v>
      </c>
      <c r="H61" s="46">
        <v>18385286</v>
      </c>
      <c r="I61" s="46">
        <v>18400936</v>
      </c>
      <c r="J61" s="46">
        <v>18066178</v>
      </c>
      <c r="K61" s="46">
        <v>18052433</v>
      </c>
      <c r="L61" s="46">
        <v>18070656</v>
      </c>
      <c r="M61" s="46">
        <v>18088434</v>
      </c>
      <c r="N61" s="191">
        <v>18104738</v>
      </c>
      <c r="O61" s="46">
        <v>9062308</v>
      </c>
      <c r="P61" s="46">
        <v>9074713</v>
      </c>
      <c r="Q61" s="164">
        <v>9086492</v>
      </c>
      <c r="R61" s="164">
        <v>9097646</v>
      </c>
      <c r="S61" s="164">
        <v>8300967</v>
      </c>
      <c r="T61" s="164">
        <v>8308350</v>
      </c>
      <c r="U61" s="164">
        <v>8327143</v>
      </c>
    </row>
    <row r="62" spans="1:23" ht="11.25" customHeight="1">
      <c r="A62" s="50" t="s">
        <v>168</v>
      </c>
      <c r="B62" s="51" t="s">
        <v>169</v>
      </c>
      <c r="C62" s="46">
        <v>19457</v>
      </c>
      <c r="D62" s="46">
        <v>19310</v>
      </c>
      <c r="E62" s="46">
        <v>19164</v>
      </c>
      <c r="F62" s="46">
        <v>19018</v>
      </c>
      <c r="G62" s="46">
        <v>18872</v>
      </c>
      <c r="H62" s="46">
        <v>18725</v>
      </c>
      <c r="I62" s="46">
        <v>18578</v>
      </c>
      <c r="J62" s="46">
        <v>18431</v>
      </c>
      <c r="K62" s="46">
        <v>18285</v>
      </c>
      <c r="L62" s="46">
        <v>18138</v>
      </c>
      <c r="M62" s="46">
        <v>17992</v>
      </c>
      <c r="N62" s="191">
        <v>17845</v>
      </c>
      <c r="O62" s="46">
        <v>17699</v>
      </c>
      <c r="P62" s="46">
        <v>17552</v>
      </c>
      <c r="Q62" s="164">
        <v>17406</v>
      </c>
      <c r="R62" s="164">
        <v>17259</v>
      </c>
      <c r="S62" s="164">
        <v>17113</v>
      </c>
      <c r="T62" s="164">
        <v>16967</v>
      </c>
      <c r="U62" s="164">
        <v>16820</v>
      </c>
    </row>
    <row r="63" spans="1:23" ht="12" customHeight="1">
      <c r="A63" s="55" t="s">
        <v>170</v>
      </c>
      <c r="B63" s="56" t="s">
        <v>171</v>
      </c>
      <c r="C63" s="46">
        <v>2497828</v>
      </c>
      <c r="D63" s="46">
        <v>2497828</v>
      </c>
      <c r="E63" s="46">
        <v>2497828</v>
      </c>
      <c r="F63" s="46">
        <v>2870412</v>
      </c>
      <c r="G63" s="46">
        <v>2870412</v>
      </c>
      <c r="H63" s="46">
        <v>2870412</v>
      </c>
      <c r="I63" s="46">
        <v>2870412</v>
      </c>
      <c r="J63" s="46">
        <v>3523443</v>
      </c>
      <c r="K63" s="46">
        <v>3523443</v>
      </c>
      <c r="L63" s="46">
        <v>3523443</v>
      </c>
      <c r="M63" s="46">
        <v>3523443</v>
      </c>
      <c r="N63" s="191">
        <v>2876239</v>
      </c>
      <c r="O63" s="46">
        <v>2876239</v>
      </c>
      <c r="P63" s="46">
        <v>2876239</v>
      </c>
      <c r="Q63" s="164">
        <v>2876239</v>
      </c>
      <c r="R63" s="164">
        <v>1696038</v>
      </c>
      <c r="S63" s="164">
        <v>1696038</v>
      </c>
      <c r="T63" s="164">
        <v>1696038</v>
      </c>
      <c r="U63" s="164">
        <v>1696038</v>
      </c>
    </row>
    <row r="64" spans="1:23" ht="11.25" customHeight="1">
      <c r="A64" s="55" t="s">
        <v>172</v>
      </c>
      <c r="B64" s="56" t="s">
        <v>173</v>
      </c>
      <c r="C64" s="46">
        <v>-249257</v>
      </c>
      <c r="D64" s="46">
        <v>-225818</v>
      </c>
      <c r="E64" s="46">
        <v>-224845</v>
      </c>
      <c r="F64" s="46">
        <v>-221759</v>
      </c>
      <c r="G64" s="46">
        <v>-187634</v>
      </c>
      <c r="H64" s="46">
        <v>-169298</v>
      </c>
      <c r="I64" s="46">
        <v>-168276</v>
      </c>
      <c r="J64" s="46">
        <v>-165635</v>
      </c>
      <c r="K64" s="46">
        <v>-130740</v>
      </c>
      <c r="L64" s="46">
        <v>-128382</v>
      </c>
      <c r="M64" s="46">
        <v>-200874</v>
      </c>
      <c r="N64" s="191">
        <v>-196619</v>
      </c>
      <c r="O64" s="46">
        <v>-369685</v>
      </c>
      <c r="P64" s="46">
        <v>-375913</v>
      </c>
      <c r="Q64" s="46">
        <v>-486347</v>
      </c>
      <c r="R64" s="46">
        <v>-916632</v>
      </c>
      <c r="S64" s="46">
        <v>-460824</v>
      </c>
      <c r="T64" s="46">
        <v>-805218</v>
      </c>
      <c r="U64" s="46">
        <v>-805045</v>
      </c>
    </row>
    <row r="65" spans="1:21" ht="11.25" customHeight="1">
      <c r="A65" s="55" t="s">
        <v>174</v>
      </c>
      <c r="B65" s="56" t="s">
        <v>175</v>
      </c>
      <c r="C65" s="46">
        <v>2774</v>
      </c>
      <c r="D65" s="46">
        <v>-671</v>
      </c>
      <c r="E65" s="46">
        <v>-6368</v>
      </c>
      <c r="F65" s="46">
        <v>34002</v>
      </c>
      <c r="G65" s="46">
        <v>35722</v>
      </c>
      <c r="H65" s="46">
        <v>60327</v>
      </c>
      <c r="I65" s="46">
        <v>77183</v>
      </c>
      <c r="J65" s="46">
        <v>41897</v>
      </c>
      <c r="K65" s="46">
        <v>53369</v>
      </c>
      <c r="L65" s="46">
        <v>35255</v>
      </c>
      <c r="M65" s="46">
        <v>46748</v>
      </c>
      <c r="N65" s="191">
        <v>42896</v>
      </c>
      <c r="O65" s="46">
        <v>17067</v>
      </c>
      <c r="P65" s="46">
        <v>78948</v>
      </c>
      <c r="Q65" s="164">
        <v>98759</v>
      </c>
      <c r="R65" s="164">
        <v>78774</v>
      </c>
      <c r="S65" s="164">
        <v>20938</v>
      </c>
      <c r="T65" s="164">
        <v>-26699</v>
      </c>
      <c r="U65" s="164">
        <v>-152519</v>
      </c>
    </row>
    <row r="66" spans="1:21" ht="11.25" customHeight="1">
      <c r="A66" s="55" t="s">
        <v>176</v>
      </c>
      <c r="B66" s="57" t="s">
        <v>177</v>
      </c>
      <c r="C66" s="46">
        <v>280698</v>
      </c>
      <c r="D66" s="46">
        <v>303884</v>
      </c>
      <c r="E66" s="46">
        <v>558693</v>
      </c>
      <c r="F66" s="46">
        <v>0</v>
      </c>
      <c r="G66" s="46">
        <v>314869</v>
      </c>
      <c r="H66" s="46">
        <v>387451</v>
      </c>
      <c r="I66" s="46">
        <v>492962</v>
      </c>
      <c r="J66" s="46">
        <v>0</v>
      </c>
      <c r="K66" s="46">
        <v>211344</v>
      </c>
      <c r="L66" s="46">
        <v>265111</v>
      </c>
      <c r="M66" s="46">
        <v>337388</v>
      </c>
      <c r="N66" s="191"/>
      <c r="O66" s="46">
        <v>732896</v>
      </c>
      <c r="P66" s="46">
        <v>1325431</v>
      </c>
      <c r="Q66" s="164">
        <v>835570</v>
      </c>
      <c r="R66" s="164">
        <v>0</v>
      </c>
      <c r="S66" s="164">
        <v>1033223</v>
      </c>
      <c r="T66" s="164">
        <v>954571</v>
      </c>
      <c r="U66" s="164">
        <v>949206</v>
      </c>
    </row>
    <row r="67" spans="1:21" ht="11.25" customHeight="1">
      <c r="A67" s="50" t="s">
        <v>178</v>
      </c>
      <c r="B67" s="51" t="s">
        <v>179</v>
      </c>
      <c r="C67" s="46">
        <v>10034</v>
      </c>
      <c r="D67" s="46">
        <v>10199</v>
      </c>
      <c r="E67" s="46">
        <v>10283</v>
      </c>
      <c r="F67" s="46">
        <v>10320</v>
      </c>
      <c r="G67" s="46">
        <v>10333</v>
      </c>
      <c r="H67" s="46">
        <v>11105</v>
      </c>
      <c r="I67" s="46">
        <v>11147</v>
      </c>
      <c r="J67" s="46">
        <v>11227</v>
      </c>
      <c r="K67" s="46">
        <v>13165</v>
      </c>
      <c r="L67" s="46">
        <v>13302</v>
      </c>
      <c r="M67" s="46">
        <v>13975</v>
      </c>
      <c r="N67" s="191">
        <v>13232</v>
      </c>
      <c r="O67" s="46">
        <v>12891</v>
      </c>
      <c r="P67" s="46">
        <v>12327</v>
      </c>
      <c r="Q67" s="164">
        <v>11514</v>
      </c>
      <c r="R67" s="164">
        <v>11473</v>
      </c>
      <c r="S67" s="164">
        <v>11462</v>
      </c>
      <c r="T67" s="164">
        <v>11437</v>
      </c>
      <c r="U67" s="164">
        <v>11404</v>
      </c>
    </row>
    <row r="68" spans="1:21" ht="11.25" customHeight="1">
      <c r="A68" s="50" t="s">
        <v>524</v>
      </c>
      <c r="B68" s="51" t="s">
        <v>525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191">
        <v>994247</v>
      </c>
      <c r="O68" s="46">
        <v>0</v>
      </c>
      <c r="P68" s="46">
        <v>0</v>
      </c>
      <c r="Q68" s="164">
        <v>0</v>
      </c>
      <c r="R68" s="164">
        <v>1988212</v>
      </c>
      <c r="S68" s="164">
        <v>1189698</v>
      </c>
      <c r="T68" s="164">
        <v>0</v>
      </c>
      <c r="U68" s="164">
        <v>0</v>
      </c>
    </row>
    <row r="69" spans="1:21" ht="11.25" customHeight="1">
      <c r="A69" s="48" t="s">
        <v>180</v>
      </c>
      <c r="B69" s="51" t="s">
        <v>181</v>
      </c>
      <c r="C69" s="41">
        <v>46014063</v>
      </c>
      <c r="D69" s="41">
        <v>37242310</v>
      </c>
      <c r="E69" s="41">
        <v>37067816</v>
      </c>
      <c r="F69" s="41">
        <v>37579879</v>
      </c>
      <c r="G69" s="41">
        <v>36987562</v>
      </c>
      <c r="H69" s="41">
        <v>37965371</v>
      </c>
      <c r="I69" s="41">
        <v>38653591</v>
      </c>
      <c r="J69" s="41">
        <v>37672245</v>
      </c>
      <c r="K69" s="41">
        <v>38714221</v>
      </c>
      <c r="L69" s="41">
        <v>40174936</v>
      </c>
      <c r="M69" s="41">
        <v>40950869</v>
      </c>
      <c r="N69" s="190">
        <v>40027315</v>
      </c>
      <c r="O69" s="41">
        <v>41141848</v>
      </c>
      <c r="P69" s="41">
        <v>44192558</v>
      </c>
      <c r="Q69" s="206">
        <v>45378408</v>
      </c>
      <c r="R69" s="206">
        <v>46332783</v>
      </c>
      <c r="S69" s="206">
        <v>46194195</v>
      </c>
      <c r="T69" s="206">
        <v>49530810</v>
      </c>
      <c r="U69" s="206">
        <v>54807451</v>
      </c>
    </row>
    <row r="70" spans="1:21" ht="15" customHeight="1"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193"/>
      <c r="O70" s="70"/>
      <c r="Q70" s="164"/>
    </row>
    <row r="71" spans="1:21" ht="15" customHeight="1">
      <c r="A71" s="50" t="s">
        <v>487</v>
      </c>
      <c r="B71" s="50" t="s">
        <v>493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191"/>
      <c r="O71" s="46"/>
      <c r="P71" s="46"/>
    </row>
    <row r="72" spans="1:21" ht="15" customHeight="1">
      <c r="A72" s="50" t="s">
        <v>182</v>
      </c>
      <c r="B72" s="50" t="s">
        <v>492</v>
      </c>
      <c r="J72" s="42"/>
      <c r="K72" s="42"/>
      <c r="L72" s="42"/>
      <c r="M72" s="42"/>
      <c r="N72" s="194"/>
      <c r="O72" s="42"/>
      <c r="P72" s="42"/>
      <c r="Q72" s="164"/>
    </row>
    <row r="73" spans="1:21" ht="15" customHeight="1">
      <c r="A73" s="50" t="s">
        <v>183</v>
      </c>
      <c r="B73" s="50" t="s">
        <v>491</v>
      </c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U1048576"/>
  <sheetViews>
    <sheetView showGridLines="0" zoomScale="160" zoomScaleNormal="160" workbookViewId="0">
      <pane xSplit="1" topLeftCell="M1" activePane="topRight" state="frozen"/>
      <selection pane="topRight" activeCell="T4" sqref="T4"/>
    </sheetView>
  </sheetViews>
  <sheetFormatPr defaultRowHeight="15" outlineLevelCol="1"/>
  <cols>
    <col min="1" max="1" width="47.28515625" style="21" bestFit="1" customWidth="1"/>
    <col min="2" max="2" width="58.7109375" style="21" customWidth="1"/>
    <col min="3" max="4" width="13.85546875" style="21" hidden="1" customWidth="1" outlineLevel="1"/>
    <col min="5" max="6" width="14.140625" style="21" hidden="1" customWidth="1" outlineLevel="1"/>
    <col min="7" max="7" width="9.140625" style="21" bestFit="1" customWidth="1" collapsed="1"/>
    <col min="8" max="8" width="8.7109375" style="21" hidden="1" customWidth="1" outlineLevel="1"/>
    <col min="9" max="9" width="9.140625" style="21" hidden="1" customWidth="1" outlineLevel="1"/>
    <col min="10" max="10" width="8.7109375" style="21" hidden="1" customWidth="1" outlineLevel="1"/>
    <col min="11" max="11" width="9.140625" style="21" hidden="1" customWidth="1" outlineLevel="1"/>
    <col min="12" max="12" width="9.140625" style="21" bestFit="1" customWidth="1" collapsed="1"/>
    <col min="13" max="16" width="9.140625" style="21" customWidth="1" outlineLevel="1"/>
    <col min="17" max="17" width="9.140625" style="21" bestFit="1" customWidth="1"/>
    <col min="18" max="18" width="10.85546875" style="21" bestFit="1" customWidth="1"/>
    <col min="19" max="19" width="10.5703125" style="21" bestFit="1" customWidth="1"/>
    <col min="20" max="20" width="9.140625" bestFit="1" customWidth="1"/>
    <col min="21" max="21" width="11.85546875" style="21" bestFit="1" customWidth="1"/>
    <col min="22" max="16384" width="9.140625" style="21"/>
  </cols>
  <sheetData>
    <row r="1" spans="1:20" ht="12" customHeight="1">
      <c r="A1" s="58" t="s">
        <v>22</v>
      </c>
      <c r="B1" s="58" t="s">
        <v>22</v>
      </c>
      <c r="C1" s="59"/>
      <c r="D1" s="59"/>
    </row>
    <row r="2" spans="1:20" ht="12" customHeight="1">
      <c r="A2" s="60" t="s">
        <v>23</v>
      </c>
      <c r="B2" s="60" t="s">
        <v>24</v>
      </c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20" ht="12" customHeight="1">
      <c r="A3" s="60"/>
      <c r="B3" s="60"/>
      <c r="C3" s="61"/>
      <c r="D3" s="61"/>
      <c r="E3" s="62"/>
      <c r="F3" s="62"/>
      <c r="G3" s="62"/>
      <c r="H3" s="62"/>
      <c r="I3" s="62"/>
      <c r="J3" s="62"/>
      <c r="K3" s="62"/>
      <c r="L3" s="62"/>
      <c r="M3" s="62"/>
      <c r="N3" s="62"/>
    </row>
    <row r="4" spans="1:20">
      <c r="A4" s="216" t="s">
        <v>184</v>
      </c>
      <c r="B4" s="216" t="s">
        <v>185</v>
      </c>
      <c r="C4" s="63" t="s">
        <v>32</v>
      </c>
      <c r="D4" s="63" t="s">
        <v>72</v>
      </c>
      <c r="E4" s="63" t="s">
        <v>73</v>
      </c>
      <c r="F4" s="63" t="s">
        <v>74</v>
      </c>
      <c r="G4" s="64">
        <v>2018</v>
      </c>
      <c r="H4" s="64" t="s">
        <v>495</v>
      </c>
      <c r="I4" s="64" t="s">
        <v>502</v>
      </c>
      <c r="J4" s="64" t="s">
        <v>509</v>
      </c>
      <c r="K4" s="64" t="s">
        <v>514</v>
      </c>
      <c r="L4" s="64">
        <v>2019</v>
      </c>
      <c r="M4" s="64" t="s">
        <v>516</v>
      </c>
      <c r="N4" s="64" t="s">
        <v>518</v>
      </c>
      <c r="O4" s="64" t="s">
        <v>527</v>
      </c>
      <c r="P4" s="64" t="s">
        <v>534</v>
      </c>
      <c r="Q4" s="64">
        <v>2020</v>
      </c>
      <c r="R4" s="64" t="s">
        <v>536</v>
      </c>
      <c r="S4" s="64" t="s">
        <v>545</v>
      </c>
      <c r="T4" s="64" t="s">
        <v>552</v>
      </c>
    </row>
    <row r="5" spans="1:20">
      <c r="A5" s="216"/>
      <c r="B5" s="216"/>
      <c r="C5" s="63" t="s">
        <v>76</v>
      </c>
      <c r="D5" s="63" t="s">
        <v>77</v>
      </c>
      <c r="E5" s="63" t="s">
        <v>78</v>
      </c>
      <c r="F5" s="63" t="s">
        <v>79</v>
      </c>
      <c r="G5" s="64">
        <v>2018</v>
      </c>
      <c r="H5" s="64" t="s">
        <v>494</v>
      </c>
      <c r="I5" s="64" t="s">
        <v>503</v>
      </c>
      <c r="J5" s="64" t="s">
        <v>508</v>
      </c>
      <c r="K5" s="64" t="s">
        <v>513</v>
      </c>
      <c r="L5" s="64">
        <v>2019</v>
      </c>
      <c r="M5" s="64" t="s">
        <v>515</v>
      </c>
      <c r="N5" s="64" t="s">
        <v>517</v>
      </c>
      <c r="O5" s="64" t="s">
        <v>526</v>
      </c>
      <c r="P5" s="64" t="s">
        <v>533</v>
      </c>
      <c r="Q5" s="64">
        <v>2020</v>
      </c>
      <c r="R5" s="64" t="s">
        <v>535</v>
      </c>
      <c r="S5" s="64" t="s">
        <v>544</v>
      </c>
      <c r="T5" s="64" t="s">
        <v>551</v>
      </c>
    </row>
    <row r="6" spans="1:20" ht="11.25" customHeight="1">
      <c r="A6" s="65" t="s">
        <v>186</v>
      </c>
      <c r="B6" s="35" t="s">
        <v>187</v>
      </c>
      <c r="C6" s="66"/>
      <c r="T6" s="21"/>
    </row>
    <row r="7" spans="1:20" ht="11.25" customHeight="1">
      <c r="A7" s="67" t="s">
        <v>188</v>
      </c>
      <c r="B7" s="68" t="s">
        <v>189</v>
      </c>
      <c r="C7" s="69">
        <v>314736</v>
      </c>
      <c r="D7" s="69">
        <v>725207</v>
      </c>
      <c r="E7" s="69">
        <v>465406</v>
      </c>
      <c r="F7" s="69">
        <v>583002</v>
      </c>
      <c r="G7" s="69">
        <v>2088351</v>
      </c>
      <c r="H7" s="69">
        <v>606117</v>
      </c>
      <c r="I7" s="69">
        <v>654550</v>
      </c>
      <c r="J7" s="69">
        <v>719606</v>
      </c>
      <c r="K7" s="69">
        <v>732931</v>
      </c>
      <c r="L7" s="196">
        <v>2713204</v>
      </c>
      <c r="M7" s="69">
        <v>1025121</v>
      </c>
      <c r="N7" s="69">
        <v>891759</v>
      </c>
      <c r="O7" s="169">
        <v>1136496</v>
      </c>
      <c r="P7" s="169">
        <v>1097339</v>
      </c>
      <c r="Q7" s="169">
        <v>4150715</v>
      </c>
      <c r="R7" s="69">
        <v>1256027</v>
      </c>
      <c r="S7" s="69">
        <v>1193311</v>
      </c>
      <c r="T7" s="69">
        <v>1176097</v>
      </c>
    </row>
    <row r="8" spans="1:20" ht="11.25" customHeight="1">
      <c r="A8" s="71" t="s">
        <v>190</v>
      </c>
      <c r="B8" s="72" t="s">
        <v>191</v>
      </c>
      <c r="C8" s="69"/>
      <c r="D8" s="69"/>
      <c r="E8" s="69"/>
      <c r="F8" s="69"/>
      <c r="G8" s="69"/>
      <c r="H8" s="69"/>
      <c r="I8" s="69"/>
      <c r="J8" s="69"/>
      <c r="K8" s="69">
        <v>0</v>
      </c>
      <c r="L8" s="196">
        <v>0</v>
      </c>
      <c r="M8" s="69"/>
      <c r="N8" s="69"/>
      <c r="O8" s="169"/>
      <c r="P8" s="169">
        <v>0</v>
      </c>
      <c r="Q8" s="169">
        <v>0</v>
      </c>
      <c r="R8" s="69">
        <v>0</v>
      </c>
      <c r="S8" s="69">
        <v>0</v>
      </c>
      <c r="T8" s="69">
        <v>0</v>
      </c>
    </row>
    <row r="9" spans="1:20" ht="11.25" customHeight="1">
      <c r="A9" s="71" t="s">
        <v>192</v>
      </c>
      <c r="B9" s="72" t="s">
        <v>193</v>
      </c>
      <c r="C9" s="69">
        <v>236049</v>
      </c>
      <c r="D9" s="69">
        <v>237238</v>
      </c>
      <c r="E9" s="69">
        <v>236390</v>
      </c>
      <c r="F9" s="69">
        <v>243428</v>
      </c>
      <c r="G9" s="69">
        <v>953105</v>
      </c>
      <c r="H9" s="69">
        <v>257562</v>
      </c>
      <c r="I9" s="69">
        <v>257573</v>
      </c>
      <c r="J9" s="69">
        <v>257295</v>
      </c>
      <c r="K9" s="69">
        <v>257820</v>
      </c>
      <c r="L9" s="196">
        <v>1030250</v>
      </c>
      <c r="M9" s="69">
        <v>261908</v>
      </c>
      <c r="N9" s="69">
        <v>244232</v>
      </c>
      <c r="O9" s="169">
        <v>264348</v>
      </c>
      <c r="P9" s="169">
        <v>270813</v>
      </c>
      <c r="Q9" s="169">
        <v>1041301</v>
      </c>
      <c r="R9" s="69">
        <v>264409</v>
      </c>
      <c r="S9" s="69">
        <v>264750</v>
      </c>
      <c r="T9" s="69">
        <v>272257</v>
      </c>
    </row>
    <row r="10" spans="1:20" ht="11.25" customHeight="1">
      <c r="A10" s="71" t="s">
        <v>194</v>
      </c>
      <c r="B10" s="72" t="s">
        <v>195</v>
      </c>
      <c r="C10" s="69">
        <v>0</v>
      </c>
      <c r="D10" s="69">
        <v>0</v>
      </c>
      <c r="E10" s="69">
        <v>8722</v>
      </c>
      <c r="F10" s="69">
        <v>0</v>
      </c>
      <c r="G10" s="69">
        <v>8722</v>
      </c>
      <c r="H10" s="69">
        <v>0</v>
      </c>
      <c r="I10" s="69">
        <v>0</v>
      </c>
      <c r="J10" s="69">
        <v>0</v>
      </c>
      <c r="K10" s="69">
        <v>0</v>
      </c>
      <c r="L10" s="196">
        <v>0</v>
      </c>
      <c r="M10" s="69">
        <v>0</v>
      </c>
      <c r="N10" s="69"/>
      <c r="O10" s="169">
        <v>67723</v>
      </c>
      <c r="P10" s="169">
        <v>12662</v>
      </c>
      <c r="Q10" s="169">
        <v>80385</v>
      </c>
      <c r="R10" s="69">
        <v>0</v>
      </c>
      <c r="S10" s="69">
        <v>0</v>
      </c>
      <c r="T10" s="69">
        <v>0</v>
      </c>
    </row>
    <row r="11" spans="1:20" ht="11.25" customHeight="1">
      <c r="A11" s="71" t="s">
        <v>153</v>
      </c>
      <c r="B11" s="72" t="s">
        <v>154</v>
      </c>
      <c r="C11" s="69">
        <v>145569</v>
      </c>
      <c r="D11" s="69">
        <v>-35402</v>
      </c>
      <c r="E11" s="69">
        <v>25744</v>
      </c>
      <c r="F11" s="69">
        <v>123831</v>
      </c>
      <c r="G11" s="69">
        <v>259742</v>
      </c>
      <c r="H11" s="69">
        <v>123640</v>
      </c>
      <c r="I11" s="69">
        <v>109677</v>
      </c>
      <c r="J11" s="69">
        <v>55836</v>
      </c>
      <c r="K11" s="69">
        <v>143146</v>
      </c>
      <c r="L11" s="196">
        <v>432299</v>
      </c>
      <c r="M11" s="69">
        <v>62163</v>
      </c>
      <c r="N11" s="69">
        <v>126873</v>
      </c>
      <c r="O11" s="169">
        <v>274450</v>
      </c>
      <c r="P11" s="169">
        <v>267798</v>
      </c>
      <c r="Q11" s="169">
        <v>731284</v>
      </c>
      <c r="R11" s="69">
        <v>227413</v>
      </c>
      <c r="S11" s="69">
        <v>323122</v>
      </c>
      <c r="T11" s="69">
        <v>146460</v>
      </c>
    </row>
    <row r="12" spans="1:20" ht="11.25" customHeight="1">
      <c r="A12" s="71" t="s">
        <v>196</v>
      </c>
      <c r="B12" s="72" t="s">
        <v>197</v>
      </c>
      <c r="C12" s="69">
        <v>-1005</v>
      </c>
      <c r="D12" s="69">
        <v>-274</v>
      </c>
      <c r="E12" s="69">
        <v>-370</v>
      </c>
      <c r="F12" s="69">
        <v>-498</v>
      </c>
      <c r="G12" s="69">
        <v>-2147</v>
      </c>
      <c r="H12" s="69">
        <v>-1495</v>
      </c>
      <c r="I12" s="69">
        <v>-491</v>
      </c>
      <c r="J12" s="69">
        <v>-722</v>
      </c>
      <c r="K12" s="69">
        <v>-442</v>
      </c>
      <c r="L12" s="196">
        <v>-3150</v>
      </c>
      <c r="M12" s="69">
        <v>261</v>
      </c>
      <c r="N12" s="69">
        <v>-582</v>
      </c>
      <c r="O12" s="169">
        <v>-914</v>
      </c>
      <c r="P12" s="169">
        <v>-1130</v>
      </c>
      <c r="Q12" s="169">
        <v>-2365</v>
      </c>
      <c r="R12" s="69">
        <v>-1240</v>
      </c>
      <c r="S12" s="69">
        <v>-1227</v>
      </c>
      <c r="T12" s="69">
        <v>-1234</v>
      </c>
    </row>
    <row r="13" spans="1:20" ht="11.25" customHeight="1">
      <c r="A13" s="73" t="s">
        <v>198</v>
      </c>
      <c r="B13" s="72" t="s">
        <v>199</v>
      </c>
      <c r="C13" s="69">
        <v>18923</v>
      </c>
      <c r="D13" s="69">
        <v>19098</v>
      </c>
      <c r="E13" s="69">
        <v>16672</v>
      </c>
      <c r="F13" s="69">
        <v>17523</v>
      </c>
      <c r="G13" s="69">
        <v>72216</v>
      </c>
      <c r="H13" s="69">
        <v>21924</v>
      </c>
      <c r="I13" s="69">
        <v>20581</v>
      </c>
      <c r="J13" s="69">
        <v>20817</v>
      </c>
      <c r="K13" s="69">
        <v>20528</v>
      </c>
      <c r="L13" s="196">
        <v>83850</v>
      </c>
      <c r="M13" s="69">
        <v>24111</v>
      </c>
      <c r="N13" s="69">
        <v>17635</v>
      </c>
      <c r="O13" s="169">
        <v>18901</v>
      </c>
      <c r="P13" s="169">
        <v>17531</v>
      </c>
      <c r="Q13" s="169">
        <v>78178</v>
      </c>
      <c r="R13" s="69">
        <v>21353</v>
      </c>
      <c r="S13" s="69">
        <v>30208</v>
      </c>
      <c r="T13" s="69">
        <v>18966</v>
      </c>
    </row>
    <row r="14" spans="1:20" ht="11.25" customHeight="1">
      <c r="A14" s="73" t="s">
        <v>200</v>
      </c>
      <c r="B14" s="72" t="s">
        <v>201</v>
      </c>
      <c r="C14" s="69">
        <v>88856</v>
      </c>
      <c r="D14" s="69">
        <v>178113</v>
      </c>
      <c r="E14" s="69">
        <v>19304</v>
      </c>
      <c r="F14" s="69">
        <v>85629</v>
      </c>
      <c r="G14" s="69">
        <v>371902</v>
      </c>
      <c r="H14" s="69">
        <v>66276</v>
      </c>
      <c r="I14" s="69">
        <v>81370</v>
      </c>
      <c r="J14" s="69">
        <v>91586</v>
      </c>
      <c r="K14" s="69">
        <v>76316</v>
      </c>
      <c r="L14" s="196">
        <v>315548</v>
      </c>
      <c r="M14" s="69">
        <v>72375</v>
      </c>
      <c r="N14" s="69">
        <v>74328</v>
      </c>
      <c r="O14" s="169">
        <v>52140</v>
      </c>
      <c r="P14" s="169">
        <v>60538</v>
      </c>
      <c r="Q14" s="169">
        <v>259381</v>
      </c>
      <c r="R14" s="69">
        <v>61969</v>
      </c>
      <c r="S14" s="69">
        <v>101548</v>
      </c>
      <c r="T14" s="69">
        <v>166573</v>
      </c>
    </row>
    <row r="15" spans="1:20" ht="11.25" customHeight="1">
      <c r="A15" s="73" t="s">
        <v>202</v>
      </c>
      <c r="B15" s="72" t="s">
        <v>203</v>
      </c>
      <c r="C15" s="69">
        <v>44958</v>
      </c>
      <c r="D15" s="69">
        <v>-29085</v>
      </c>
      <c r="E15" s="69">
        <v>33454</v>
      </c>
      <c r="F15" s="69">
        <v>30754</v>
      </c>
      <c r="G15" s="69">
        <v>80081</v>
      </c>
      <c r="H15" s="69">
        <v>47288</v>
      </c>
      <c r="I15" s="69">
        <v>51358</v>
      </c>
      <c r="J15" s="69">
        <v>48462</v>
      </c>
      <c r="K15" s="69">
        <v>18113</v>
      </c>
      <c r="L15" s="196">
        <v>165221</v>
      </c>
      <c r="M15" s="69">
        <v>-20755</v>
      </c>
      <c r="N15" s="69">
        <v>123123</v>
      </c>
      <c r="O15" s="169">
        <v>-201699</v>
      </c>
      <c r="P15" s="169">
        <v>-77598</v>
      </c>
      <c r="Q15" s="169">
        <v>-176929</v>
      </c>
      <c r="R15" s="69">
        <v>-48678</v>
      </c>
      <c r="S15" s="69">
        <v>-7952</v>
      </c>
      <c r="T15" s="69">
        <v>-6664</v>
      </c>
    </row>
    <row r="16" spans="1:20" ht="11.25" customHeight="1">
      <c r="A16" s="73" t="s">
        <v>204</v>
      </c>
      <c r="B16" s="72" t="s">
        <v>205</v>
      </c>
      <c r="C16" s="74">
        <v>3496</v>
      </c>
      <c r="D16" s="69">
        <v>2496</v>
      </c>
      <c r="E16" s="69">
        <v>78</v>
      </c>
      <c r="F16" s="69">
        <v>0</v>
      </c>
      <c r="G16" s="69">
        <v>6070</v>
      </c>
      <c r="H16" s="69">
        <v>0</v>
      </c>
      <c r="I16" s="69">
        <v>0</v>
      </c>
      <c r="J16" s="69">
        <v>0</v>
      </c>
      <c r="K16" s="69">
        <v>0</v>
      </c>
      <c r="L16" s="196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69">
        <v>0</v>
      </c>
    </row>
    <row r="17" spans="1:21" ht="11.25" customHeight="1">
      <c r="A17" s="73" t="s">
        <v>206</v>
      </c>
      <c r="B17" s="72" t="s">
        <v>207</v>
      </c>
      <c r="C17" s="69">
        <v>58270</v>
      </c>
      <c r="D17" s="69">
        <v>-328134</v>
      </c>
      <c r="E17" s="69">
        <v>-113360</v>
      </c>
      <c r="F17" s="69">
        <v>114276</v>
      </c>
      <c r="G17" s="69">
        <v>-268948</v>
      </c>
      <c r="H17" s="69">
        <v>-16722</v>
      </c>
      <c r="I17" s="69">
        <v>23981</v>
      </c>
      <c r="J17" s="69">
        <v>-186090</v>
      </c>
      <c r="K17" s="69">
        <v>83782</v>
      </c>
      <c r="L17" s="196">
        <v>-95049</v>
      </c>
      <c r="M17" s="69">
        <v>-731399</v>
      </c>
      <c r="N17" s="69">
        <v>-211682</v>
      </c>
      <c r="O17" s="169">
        <v>58162</v>
      </c>
      <c r="P17" s="169">
        <v>-21288</v>
      </c>
      <c r="Q17" s="169">
        <v>-906207</v>
      </c>
      <c r="R17" s="69">
        <v>1458</v>
      </c>
      <c r="S17" s="69">
        <v>402</v>
      </c>
      <c r="T17" s="69">
        <v>9979</v>
      </c>
    </row>
    <row r="18" spans="1:21" ht="11.25" customHeight="1">
      <c r="A18" s="73" t="s">
        <v>208</v>
      </c>
      <c r="B18" s="72" t="s">
        <v>209</v>
      </c>
      <c r="C18" s="69">
        <v>9670</v>
      </c>
      <c r="D18" s="69">
        <v>325584</v>
      </c>
      <c r="E18" s="69">
        <v>90637</v>
      </c>
      <c r="F18" s="69">
        <v>-79009</v>
      </c>
      <c r="G18" s="69">
        <v>346882</v>
      </c>
      <c r="H18" s="69">
        <v>13403</v>
      </c>
      <c r="I18" s="69">
        <v>-39474</v>
      </c>
      <c r="J18" s="69">
        <v>203306</v>
      </c>
      <c r="K18" s="69">
        <v>-81824</v>
      </c>
      <c r="L18" s="196">
        <v>95411</v>
      </c>
      <c r="M18" s="69">
        <v>714816</v>
      </c>
      <c r="N18" s="69">
        <v>169708</v>
      </c>
      <c r="O18" s="169">
        <v>-78275</v>
      </c>
      <c r="P18" s="169">
        <v>0</v>
      </c>
      <c r="Q18" s="169">
        <v>806249</v>
      </c>
      <c r="R18" s="69">
        <v>0</v>
      </c>
      <c r="S18" s="69">
        <v>0</v>
      </c>
      <c r="T18" s="69">
        <v>0</v>
      </c>
    </row>
    <row r="19" spans="1:21" ht="11.25" customHeight="1">
      <c r="A19" s="73" t="s">
        <v>210</v>
      </c>
      <c r="B19" s="72" t="s">
        <v>211</v>
      </c>
      <c r="C19" s="69">
        <v>642</v>
      </c>
      <c r="D19" s="69">
        <v>79389</v>
      </c>
      <c r="E19" s="69">
        <v>24199</v>
      </c>
      <c r="F19" s="69">
        <v>-19210</v>
      </c>
      <c r="G19" s="69">
        <v>85020</v>
      </c>
      <c r="H19" s="69">
        <v>3285</v>
      </c>
      <c r="I19" s="69">
        <v>-9675</v>
      </c>
      <c r="J19" s="69">
        <v>49830</v>
      </c>
      <c r="K19" s="69">
        <v>-20055</v>
      </c>
      <c r="L19" s="196">
        <v>23385</v>
      </c>
      <c r="M19" s="69">
        <v>175200</v>
      </c>
      <c r="N19" s="69">
        <v>41596</v>
      </c>
      <c r="O19" s="169">
        <v>24705</v>
      </c>
      <c r="P19" s="169">
        <v>-66601</v>
      </c>
      <c r="Q19" s="169">
        <v>174900</v>
      </c>
      <c r="R19" s="69">
        <v>75090</v>
      </c>
      <c r="S19" s="69">
        <v>-104265</v>
      </c>
      <c r="T19" s="69">
        <v>65580</v>
      </c>
      <c r="U19" s="70"/>
    </row>
    <row r="20" spans="1:21" ht="11.25" customHeight="1">
      <c r="A20" s="73" t="s">
        <v>212</v>
      </c>
      <c r="B20" s="72" t="s">
        <v>213</v>
      </c>
      <c r="C20" s="69">
        <v>-31607</v>
      </c>
      <c r="D20" s="69">
        <v>-5161</v>
      </c>
      <c r="E20" s="69">
        <v>28816</v>
      </c>
      <c r="F20" s="69">
        <v>-19915</v>
      </c>
      <c r="G20" s="69">
        <v>-27867</v>
      </c>
      <c r="H20" s="69">
        <v>15513</v>
      </c>
      <c r="I20" s="69">
        <v>18105</v>
      </c>
      <c r="J20" s="69">
        <v>-19802</v>
      </c>
      <c r="K20" s="69">
        <v>3272</v>
      </c>
      <c r="L20" s="196">
        <v>17088</v>
      </c>
      <c r="M20" s="69">
        <v>15067</v>
      </c>
      <c r="N20" s="69">
        <v>-7939</v>
      </c>
      <c r="O20" s="169">
        <v>12363</v>
      </c>
      <c r="P20" s="169">
        <v>0</v>
      </c>
      <c r="Q20" s="169">
        <v>19491</v>
      </c>
      <c r="R20" s="69">
        <v>0</v>
      </c>
      <c r="S20" s="69">
        <v>0</v>
      </c>
      <c r="T20" s="69">
        <v>0</v>
      </c>
    </row>
    <row r="21" spans="1:21" ht="11.25" customHeight="1">
      <c r="A21" s="73" t="s">
        <v>519</v>
      </c>
      <c r="B21" s="72" t="s">
        <v>519</v>
      </c>
      <c r="C21" s="69"/>
      <c r="D21" s="69"/>
      <c r="E21" s="69"/>
      <c r="F21" s="69"/>
      <c r="G21" s="69"/>
      <c r="H21" s="69"/>
      <c r="I21" s="69"/>
      <c r="J21" s="69"/>
      <c r="K21" s="69"/>
      <c r="L21" s="196"/>
      <c r="M21" s="69"/>
      <c r="N21" s="69">
        <v>14180</v>
      </c>
      <c r="O21" s="169">
        <v>1913</v>
      </c>
      <c r="P21" s="169">
        <v>-4632</v>
      </c>
      <c r="Q21" s="169">
        <v>11461</v>
      </c>
      <c r="R21" s="69">
        <v>0</v>
      </c>
      <c r="S21" s="69">
        <v>2667</v>
      </c>
      <c r="T21" s="69">
        <v>-2667</v>
      </c>
    </row>
    <row r="22" spans="1:21" ht="11.25" customHeight="1">
      <c r="A22" s="73" t="s">
        <v>104</v>
      </c>
      <c r="B22" s="72" t="s">
        <v>214</v>
      </c>
      <c r="C22" s="69">
        <v>0</v>
      </c>
      <c r="D22" s="69">
        <v>-6669</v>
      </c>
      <c r="E22" s="69">
        <v>-4224</v>
      </c>
      <c r="F22" s="69">
        <v>-4150</v>
      </c>
      <c r="G22" s="69">
        <v>-15043</v>
      </c>
      <c r="H22" s="69">
        <v>-3711</v>
      </c>
      <c r="I22" s="69">
        <v>-13501</v>
      </c>
      <c r="J22" s="69">
        <v>311</v>
      </c>
      <c r="K22" s="69">
        <v>7173</v>
      </c>
      <c r="L22" s="196">
        <v>-9728</v>
      </c>
      <c r="M22" s="69">
        <v>0</v>
      </c>
      <c r="N22" s="69">
        <v>-5544</v>
      </c>
      <c r="O22" s="169">
        <v>-2623</v>
      </c>
      <c r="P22" s="169">
        <v>2380</v>
      </c>
      <c r="Q22" s="169">
        <v>-5787</v>
      </c>
      <c r="R22" s="69">
        <v>-3405</v>
      </c>
      <c r="S22" s="69">
        <v>-1071</v>
      </c>
      <c r="T22" s="69">
        <v>-733</v>
      </c>
    </row>
    <row r="23" spans="1:21" ht="11.25" customHeight="1">
      <c r="A23" s="73" t="s">
        <v>215</v>
      </c>
      <c r="B23" s="72" t="s">
        <v>216</v>
      </c>
      <c r="C23" s="69">
        <v>128</v>
      </c>
      <c r="D23" s="69">
        <v>-2151</v>
      </c>
      <c r="E23" s="69">
        <v>2023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0</v>
      </c>
      <c r="L23" s="196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</row>
    <row r="24" spans="1:21" ht="11.25" customHeight="1">
      <c r="A24" s="73" t="s">
        <v>43</v>
      </c>
      <c r="B24" s="72" t="s">
        <v>54</v>
      </c>
      <c r="C24" s="69">
        <v>-652</v>
      </c>
      <c r="D24" s="69">
        <v>393</v>
      </c>
      <c r="E24" s="69">
        <v>361</v>
      </c>
      <c r="F24" s="69">
        <v>14453</v>
      </c>
      <c r="G24" s="69">
        <v>14555</v>
      </c>
      <c r="H24" s="69">
        <v>1921</v>
      </c>
      <c r="I24" s="69">
        <v>-6684</v>
      </c>
      <c r="J24" s="69">
        <v>8750</v>
      </c>
      <c r="K24" s="69">
        <v>15727</v>
      </c>
      <c r="L24" s="196">
        <v>19714</v>
      </c>
      <c r="M24" s="69">
        <v>1848</v>
      </c>
      <c r="N24" s="69">
        <v>7856</v>
      </c>
      <c r="O24" s="169">
        <v>-4777</v>
      </c>
      <c r="P24" s="169">
        <v>14634</v>
      </c>
      <c r="Q24" s="169">
        <v>19561</v>
      </c>
      <c r="R24" s="69">
        <v>15647</v>
      </c>
      <c r="S24" s="69">
        <v>-9169</v>
      </c>
      <c r="T24" s="69">
        <v>9691</v>
      </c>
    </row>
    <row r="25" spans="1:21" ht="11.25" customHeight="1">
      <c r="A25" s="67" t="s">
        <v>217</v>
      </c>
      <c r="B25" s="68" t="s">
        <v>218</v>
      </c>
      <c r="C25" s="75">
        <v>888033</v>
      </c>
      <c r="D25" s="75">
        <v>1160642</v>
      </c>
      <c r="E25" s="75">
        <v>833852</v>
      </c>
      <c r="F25" s="75">
        <v>1084044</v>
      </c>
      <c r="G25" s="75">
        <v>3966571</v>
      </c>
      <c r="H25" s="75">
        <v>1135001</v>
      </c>
      <c r="I25" s="75">
        <v>1147370</v>
      </c>
      <c r="J25" s="75">
        <v>1249185</v>
      </c>
      <c r="K25" s="75">
        <v>1256487</v>
      </c>
      <c r="L25" s="197">
        <v>4788043</v>
      </c>
      <c r="M25" s="75">
        <v>1600716</v>
      </c>
      <c r="N25" s="75">
        <v>1485543</v>
      </c>
      <c r="O25" s="168">
        <v>1622913</v>
      </c>
      <c r="P25" s="168">
        <v>1572446</v>
      </c>
      <c r="Q25" s="168">
        <v>6281618</v>
      </c>
      <c r="R25" s="75">
        <v>1870043</v>
      </c>
      <c r="S25" s="75">
        <v>1792324</v>
      </c>
      <c r="T25" s="75">
        <v>1854305</v>
      </c>
      <c r="U25" s="70"/>
    </row>
    <row r="26" spans="1:21" ht="11.25" customHeight="1">
      <c r="A26" s="71" t="s">
        <v>219</v>
      </c>
      <c r="B26" s="72" t="s">
        <v>220</v>
      </c>
      <c r="C26" s="69">
        <v>-278733</v>
      </c>
      <c r="D26" s="69">
        <v>-748430</v>
      </c>
      <c r="E26" s="69">
        <v>-468439</v>
      </c>
      <c r="F26" s="69">
        <v>653539</v>
      </c>
      <c r="G26" s="69">
        <v>-842063</v>
      </c>
      <c r="H26" s="69">
        <v>-407175</v>
      </c>
      <c r="I26" s="69">
        <v>-1682857</v>
      </c>
      <c r="J26" s="69">
        <v>-541010</v>
      </c>
      <c r="K26" s="69">
        <v>1062646</v>
      </c>
      <c r="L26" s="196">
        <v>-1568396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69">
        <v>0</v>
      </c>
    </row>
    <row r="27" spans="1:21" ht="11.25" customHeight="1">
      <c r="A27" s="71" t="s">
        <v>521</v>
      </c>
      <c r="B27" s="72" t="s">
        <v>522</v>
      </c>
      <c r="C27" s="69"/>
      <c r="D27" s="69"/>
      <c r="E27" s="69"/>
      <c r="F27" s="69"/>
      <c r="G27" s="69"/>
      <c r="H27" s="69"/>
      <c r="I27" s="69"/>
      <c r="J27" s="69"/>
      <c r="K27" s="69"/>
      <c r="L27" s="196"/>
      <c r="M27" s="69">
        <v>-715263</v>
      </c>
      <c r="N27" s="69">
        <v>-2667646</v>
      </c>
      <c r="O27" s="170">
        <v>-2092426</v>
      </c>
      <c r="P27" s="170">
        <v>-925003</v>
      </c>
      <c r="Q27" s="69">
        <v>-6400338</v>
      </c>
      <c r="R27" s="69">
        <v>-379007</v>
      </c>
      <c r="S27" s="69">
        <v>-3595765</v>
      </c>
      <c r="T27" s="69">
        <v>-5247593</v>
      </c>
      <c r="U27" s="70"/>
    </row>
    <row r="28" spans="1:21" ht="11.25" customHeight="1">
      <c r="A28" s="71" t="s">
        <v>221</v>
      </c>
      <c r="B28" s="72" t="s">
        <v>222</v>
      </c>
      <c r="C28" s="69">
        <v>1366</v>
      </c>
      <c r="D28" s="69">
        <v>5956</v>
      </c>
      <c r="E28" s="69">
        <v>-2723</v>
      </c>
      <c r="F28" s="69">
        <v>-5656</v>
      </c>
      <c r="G28" s="69">
        <v>-1057</v>
      </c>
      <c r="H28" s="69">
        <v>630</v>
      </c>
      <c r="I28" s="69">
        <v>-287</v>
      </c>
      <c r="J28" s="69">
        <v>523</v>
      </c>
      <c r="K28" s="69">
        <v>-866</v>
      </c>
      <c r="L28" s="196">
        <v>0</v>
      </c>
      <c r="M28" s="69">
        <v>4483</v>
      </c>
      <c r="N28" s="69">
        <v>-238</v>
      </c>
      <c r="O28" s="170">
        <v>-275</v>
      </c>
      <c r="P28" s="170">
        <v>-3970</v>
      </c>
      <c r="Q28" s="69">
        <v>0</v>
      </c>
      <c r="R28" s="69">
        <v>2554</v>
      </c>
      <c r="S28" s="69">
        <v>-3284</v>
      </c>
      <c r="T28" s="69">
        <v>1886</v>
      </c>
      <c r="U28" s="70"/>
    </row>
    <row r="29" spans="1:21" s="195" customFormat="1" ht="11.25" customHeight="1">
      <c r="A29" s="201" t="s">
        <v>223</v>
      </c>
      <c r="B29" s="202" t="s">
        <v>224</v>
      </c>
      <c r="C29" s="196">
        <v>78076</v>
      </c>
      <c r="D29" s="196">
        <v>62211</v>
      </c>
      <c r="E29" s="196">
        <v>88289</v>
      </c>
      <c r="F29" s="196">
        <v>26595</v>
      </c>
      <c r="G29" s="196">
        <v>255171</v>
      </c>
      <c r="H29" s="196">
        <v>-101999</v>
      </c>
      <c r="I29" s="196">
        <v>-38232</v>
      </c>
      <c r="J29" s="196">
        <v>-30929</v>
      </c>
      <c r="K29" s="196">
        <v>171160</v>
      </c>
      <c r="L29" s="196">
        <v>0</v>
      </c>
      <c r="M29" s="196">
        <v>115392</v>
      </c>
      <c r="N29" s="196">
        <v>-22855</v>
      </c>
      <c r="O29" s="204">
        <v>-162248</v>
      </c>
      <c r="P29" s="204">
        <v>124840</v>
      </c>
      <c r="Q29" s="203">
        <v>55129</v>
      </c>
      <c r="R29" s="196">
        <v>527180</v>
      </c>
      <c r="S29" s="69">
        <v>-55002</v>
      </c>
      <c r="T29" s="69">
        <v>122050</v>
      </c>
      <c r="U29" s="70"/>
    </row>
    <row r="30" spans="1:21" ht="11.25" customHeight="1">
      <c r="A30" s="71" t="s">
        <v>225</v>
      </c>
      <c r="B30" s="72" t="s">
        <v>226</v>
      </c>
      <c r="C30" s="69">
        <v>-4800</v>
      </c>
      <c r="D30" s="69">
        <v>-18514</v>
      </c>
      <c r="E30" s="69">
        <v>10655</v>
      </c>
      <c r="F30" s="69">
        <v>-30522</v>
      </c>
      <c r="G30" s="69">
        <v>-43181</v>
      </c>
      <c r="H30" s="69">
        <v>5107</v>
      </c>
      <c r="I30" s="69">
        <v>-26694</v>
      </c>
      <c r="J30" s="69">
        <v>51407</v>
      </c>
      <c r="K30" s="69">
        <v>-278029</v>
      </c>
      <c r="L30" s="196">
        <v>-248209</v>
      </c>
      <c r="M30" s="69">
        <v>28161</v>
      </c>
      <c r="N30" s="69">
        <v>-29035</v>
      </c>
      <c r="O30" s="171">
        <v>-11115</v>
      </c>
      <c r="P30" s="171">
        <v>-68551</v>
      </c>
      <c r="Q30" s="171">
        <v>-80540</v>
      </c>
      <c r="R30" s="69">
        <v>49375</v>
      </c>
      <c r="S30" s="69">
        <v>-28249</v>
      </c>
      <c r="T30" s="69">
        <v>22777</v>
      </c>
      <c r="U30" s="70"/>
    </row>
    <row r="31" spans="1:21" ht="11.25" customHeight="1">
      <c r="A31" s="71" t="s">
        <v>227</v>
      </c>
      <c r="B31" s="72" t="s">
        <v>228</v>
      </c>
      <c r="C31" s="69">
        <v>30751</v>
      </c>
      <c r="D31" s="69">
        <v>-42682</v>
      </c>
      <c r="E31" s="69">
        <v>25783</v>
      </c>
      <c r="F31" s="69">
        <v>14714</v>
      </c>
      <c r="G31" s="69">
        <v>28566</v>
      </c>
      <c r="H31" s="69">
        <v>-27857</v>
      </c>
      <c r="I31" s="69">
        <v>146</v>
      </c>
      <c r="J31" s="69">
        <v>14682</v>
      </c>
      <c r="K31" s="69">
        <v>-1691</v>
      </c>
      <c r="L31" s="196">
        <v>-14720</v>
      </c>
      <c r="M31" s="69">
        <v>43166</v>
      </c>
      <c r="N31" s="69">
        <v>-16691</v>
      </c>
      <c r="O31" s="171">
        <v>-74647</v>
      </c>
      <c r="P31" s="171">
        <v>77448</v>
      </c>
      <c r="Q31" s="171">
        <v>29276</v>
      </c>
      <c r="R31" s="69">
        <v>-58462</v>
      </c>
      <c r="S31" s="69">
        <v>42848</v>
      </c>
      <c r="T31" s="69">
        <v>-24123</v>
      </c>
      <c r="U31" s="70"/>
    </row>
    <row r="32" spans="1:21" ht="11.25" customHeight="1">
      <c r="A32" s="71" t="s">
        <v>229</v>
      </c>
      <c r="B32" s="72" t="s">
        <v>230</v>
      </c>
      <c r="C32" s="69">
        <v>-24</v>
      </c>
      <c r="D32" s="69">
        <v>598</v>
      </c>
      <c r="E32" s="69">
        <v>-5102</v>
      </c>
      <c r="F32" s="69">
        <v>252</v>
      </c>
      <c r="G32" s="69">
        <v>-4276</v>
      </c>
      <c r="H32" s="69">
        <v>-8962</v>
      </c>
      <c r="I32" s="69">
        <v>-2213</v>
      </c>
      <c r="J32" s="69">
        <v>-25066</v>
      </c>
      <c r="K32" s="69">
        <v>-10436</v>
      </c>
      <c r="L32" s="196">
        <v>-46677</v>
      </c>
      <c r="M32" s="69">
        <v>9662</v>
      </c>
      <c r="N32" s="69">
        <v>2161</v>
      </c>
      <c r="O32" s="171">
        <v>-5207</v>
      </c>
      <c r="P32" s="171">
        <v>-24172</v>
      </c>
      <c r="Q32" s="171">
        <v>-17557</v>
      </c>
      <c r="R32" s="69">
        <v>9797</v>
      </c>
      <c r="S32" s="69">
        <v>-13615</v>
      </c>
      <c r="T32" s="69">
        <v>-8170</v>
      </c>
      <c r="U32" s="70"/>
    </row>
    <row r="33" spans="1:21" ht="11.25" customHeight="1">
      <c r="A33" s="71" t="s">
        <v>231</v>
      </c>
      <c r="B33" s="72" t="s">
        <v>232</v>
      </c>
      <c r="C33" s="69">
        <v>-4366</v>
      </c>
      <c r="D33" s="69">
        <v>4648</v>
      </c>
      <c r="E33" s="69">
        <v>1134</v>
      </c>
      <c r="F33" s="69">
        <v>-3351</v>
      </c>
      <c r="G33" s="69">
        <v>-1935</v>
      </c>
      <c r="H33" s="69">
        <v>73724</v>
      </c>
      <c r="I33" s="69">
        <v>9940</v>
      </c>
      <c r="J33" s="69">
        <v>23665</v>
      </c>
      <c r="K33" s="69">
        <v>-107329</v>
      </c>
      <c r="L33" s="196">
        <v>0</v>
      </c>
      <c r="M33" s="69">
        <v>-97</v>
      </c>
      <c r="N33" s="69">
        <v>-10</v>
      </c>
      <c r="O33" s="171">
        <v>13629</v>
      </c>
      <c r="P33" s="171">
        <v>97</v>
      </c>
      <c r="Q33" s="171">
        <v>13619</v>
      </c>
      <c r="R33" s="69">
        <v>-126</v>
      </c>
      <c r="S33" s="69">
        <v>-119</v>
      </c>
      <c r="T33" s="69">
        <v>1144</v>
      </c>
      <c r="U33" s="70"/>
    </row>
    <row r="34" spans="1:21" ht="11.25" customHeight="1">
      <c r="A34" s="71" t="s">
        <v>520</v>
      </c>
      <c r="B34" s="72" t="s">
        <v>523</v>
      </c>
      <c r="C34" s="69"/>
      <c r="D34" s="69"/>
      <c r="E34" s="69"/>
      <c r="F34" s="69"/>
      <c r="G34" s="69"/>
      <c r="H34" s="69"/>
      <c r="I34" s="69"/>
      <c r="J34" s="69"/>
      <c r="K34" s="69"/>
      <c r="L34" s="196"/>
      <c r="M34" s="69">
        <v>143867</v>
      </c>
      <c r="N34" s="69">
        <v>1439918</v>
      </c>
      <c r="O34" s="171">
        <v>-74813</v>
      </c>
      <c r="P34" s="171">
        <v>1173303</v>
      </c>
      <c r="Q34" s="171">
        <v>2682276</v>
      </c>
      <c r="R34" s="69">
        <v>349227</v>
      </c>
      <c r="S34" s="69">
        <v>1184627</v>
      </c>
      <c r="T34" s="69">
        <v>1258511</v>
      </c>
      <c r="U34" s="70"/>
    </row>
    <row r="35" spans="1:21" ht="11.25" customHeight="1">
      <c r="A35" s="71" t="s">
        <v>233</v>
      </c>
      <c r="B35" s="72" t="s">
        <v>234</v>
      </c>
      <c r="C35" s="69">
        <v>1022</v>
      </c>
      <c r="D35" s="69">
        <v>-404</v>
      </c>
      <c r="E35" s="69">
        <v>-4806</v>
      </c>
      <c r="F35" s="69">
        <v>911</v>
      </c>
      <c r="G35" s="69">
        <v>-3277</v>
      </c>
      <c r="H35" s="69">
        <v>-1354</v>
      </c>
      <c r="I35" s="69">
        <v>5695</v>
      </c>
      <c r="J35" s="69">
        <v>1683</v>
      </c>
      <c r="K35" s="69">
        <v>-67435</v>
      </c>
      <c r="L35" s="196">
        <v>-61411</v>
      </c>
      <c r="M35" s="69">
        <v>1928</v>
      </c>
      <c r="N35" s="69">
        <v>1418</v>
      </c>
      <c r="O35" s="171">
        <v>1785</v>
      </c>
      <c r="P35" s="171">
        <v>569</v>
      </c>
      <c r="Q35" s="171">
        <v>5700</v>
      </c>
      <c r="R35" s="69">
        <v>-880</v>
      </c>
      <c r="S35" s="69">
        <v>5384</v>
      </c>
      <c r="T35" s="69">
        <v>9947</v>
      </c>
      <c r="U35" s="70"/>
    </row>
    <row r="36" spans="1:21" ht="11.25" customHeight="1">
      <c r="A36" s="71" t="s">
        <v>235</v>
      </c>
      <c r="B36" s="72" t="s">
        <v>236</v>
      </c>
      <c r="C36" s="69">
        <v>-1789</v>
      </c>
      <c r="D36" s="69">
        <v>-16824</v>
      </c>
      <c r="E36" s="69">
        <v>-69</v>
      </c>
      <c r="F36" s="69">
        <v>75405</v>
      </c>
      <c r="G36" s="69">
        <v>56723</v>
      </c>
      <c r="H36" s="69">
        <v>-40763</v>
      </c>
      <c r="I36" s="69">
        <v>17623</v>
      </c>
      <c r="J36" s="69">
        <v>-47042</v>
      </c>
      <c r="K36" s="69">
        <v>168853</v>
      </c>
      <c r="L36" s="196">
        <v>98671</v>
      </c>
      <c r="M36" s="69">
        <v>-32610</v>
      </c>
      <c r="N36" s="69">
        <v>4188</v>
      </c>
      <c r="O36" s="171">
        <v>-16998</v>
      </c>
      <c r="P36" s="171">
        <v>81477</v>
      </c>
      <c r="Q36" s="171">
        <v>36057</v>
      </c>
      <c r="R36" s="69">
        <v>-65779</v>
      </c>
      <c r="S36" s="69">
        <v>37160</v>
      </c>
      <c r="T36" s="69">
        <v>-23451</v>
      </c>
      <c r="U36" s="70"/>
    </row>
    <row r="37" spans="1:21" s="195" customFormat="1" ht="11.25" customHeight="1">
      <c r="A37" s="201" t="s">
        <v>237</v>
      </c>
      <c r="B37" s="202" t="s">
        <v>238</v>
      </c>
      <c r="C37" s="196">
        <v>-75901</v>
      </c>
      <c r="D37" s="196">
        <v>71139</v>
      </c>
      <c r="E37" s="196">
        <v>-35628</v>
      </c>
      <c r="F37" s="196">
        <v>-25636</v>
      </c>
      <c r="G37" s="196">
        <v>-66026</v>
      </c>
      <c r="H37" s="196">
        <v>30657</v>
      </c>
      <c r="I37" s="196">
        <v>-6506</v>
      </c>
      <c r="J37" s="196">
        <v>71450</v>
      </c>
      <c r="K37" s="196">
        <v>-85554</v>
      </c>
      <c r="L37" s="196">
        <v>10047</v>
      </c>
      <c r="M37" s="196">
        <v>-46852</v>
      </c>
      <c r="N37" s="196">
        <v>105982</v>
      </c>
      <c r="O37" s="203">
        <v>136784</v>
      </c>
      <c r="P37" s="203">
        <v>226345</v>
      </c>
      <c r="Q37" s="203">
        <v>422259</v>
      </c>
      <c r="R37" s="196">
        <v>-342557</v>
      </c>
      <c r="S37" s="69">
        <v>239400</v>
      </c>
      <c r="T37" s="69">
        <v>251310</v>
      </c>
      <c r="U37" s="70"/>
    </row>
    <row r="38" spans="1:21" ht="11.25" customHeight="1">
      <c r="A38" s="71" t="s">
        <v>239</v>
      </c>
      <c r="B38" s="72" t="s">
        <v>240</v>
      </c>
      <c r="C38" s="69">
        <v>-24088</v>
      </c>
      <c r="D38" s="69">
        <v>-17879</v>
      </c>
      <c r="E38" s="69">
        <v>-9205</v>
      </c>
      <c r="F38" s="69">
        <v>51172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196">
        <v>0</v>
      </c>
      <c r="M38" s="69">
        <v>0</v>
      </c>
      <c r="N38" s="69">
        <v>0</v>
      </c>
      <c r="O38" s="171">
        <v>0</v>
      </c>
      <c r="P38" s="171">
        <v>0</v>
      </c>
      <c r="Q38" s="171">
        <v>0</v>
      </c>
      <c r="R38" s="69">
        <v>0</v>
      </c>
      <c r="S38" s="69">
        <v>0</v>
      </c>
      <c r="T38" s="69">
        <v>0</v>
      </c>
      <c r="U38" s="70"/>
    </row>
    <row r="39" spans="1:21" ht="11.25" customHeight="1">
      <c r="A39" s="71" t="s">
        <v>241</v>
      </c>
      <c r="B39" s="72" t="s">
        <v>242</v>
      </c>
      <c r="C39" s="69">
        <v>-70363</v>
      </c>
      <c r="D39" s="69">
        <v>32021</v>
      </c>
      <c r="E39" s="69">
        <v>66938</v>
      </c>
      <c r="F39" s="69">
        <v>29129</v>
      </c>
      <c r="G39" s="69">
        <v>57725</v>
      </c>
      <c r="H39" s="69">
        <v>-106136</v>
      </c>
      <c r="I39" s="69">
        <v>67098</v>
      </c>
      <c r="J39" s="69">
        <v>84299</v>
      </c>
      <c r="K39" s="69">
        <v>140952</v>
      </c>
      <c r="L39" s="196">
        <v>186213</v>
      </c>
      <c r="M39" s="69">
        <v>-167014</v>
      </c>
      <c r="N39" s="69">
        <v>92643</v>
      </c>
      <c r="O39" s="171">
        <v>69915</v>
      </c>
      <c r="P39" s="171">
        <v>39174</v>
      </c>
      <c r="Q39" s="171">
        <v>34718</v>
      </c>
      <c r="R39" s="69">
        <v>-188337</v>
      </c>
      <c r="S39" s="69">
        <v>77628</v>
      </c>
      <c r="T39" s="69">
        <v>63890</v>
      </c>
      <c r="U39" s="70"/>
    </row>
    <row r="40" spans="1:21" ht="11.25" customHeight="1">
      <c r="A40" s="71" t="s">
        <v>243</v>
      </c>
      <c r="B40" s="72" t="s">
        <v>244</v>
      </c>
      <c r="C40" s="69">
        <v>-10183</v>
      </c>
      <c r="D40" s="69">
        <v>50047</v>
      </c>
      <c r="E40" s="69">
        <v>32237</v>
      </c>
      <c r="F40" s="69">
        <v>185153</v>
      </c>
      <c r="G40" s="69">
        <v>257254</v>
      </c>
      <c r="H40" s="69">
        <v>-10699</v>
      </c>
      <c r="I40" s="69">
        <v>-119391</v>
      </c>
      <c r="J40" s="69">
        <v>-11504</v>
      </c>
      <c r="K40" s="69">
        <v>156559</v>
      </c>
      <c r="L40" s="196">
        <v>14965</v>
      </c>
      <c r="M40" s="69">
        <v>136349</v>
      </c>
      <c r="N40" s="69">
        <v>26927</v>
      </c>
      <c r="O40" s="171">
        <v>211667</v>
      </c>
      <c r="P40" s="171">
        <v>58200</v>
      </c>
      <c r="Q40" s="171">
        <v>433143</v>
      </c>
      <c r="R40" s="69">
        <v>133515</v>
      </c>
      <c r="S40" s="69">
        <v>-47530</v>
      </c>
      <c r="T40" s="69">
        <v>-70997</v>
      </c>
      <c r="U40" s="70"/>
    </row>
    <row r="41" spans="1:21" ht="11.25" customHeight="1">
      <c r="A41" s="71" t="s">
        <v>245</v>
      </c>
      <c r="B41" s="72" t="s">
        <v>246</v>
      </c>
      <c r="C41" s="69">
        <v>27546</v>
      </c>
      <c r="D41" s="69">
        <v>-5137</v>
      </c>
      <c r="E41" s="69">
        <v>-4607</v>
      </c>
      <c r="F41" s="69">
        <v>-4080</v>
      </c>
      <c r="G41" s="69">
        <v>13722</v>
      </c>
      <c r="H41" s="69">
        <v>31269</v>
      </c>
      <c r="I41" s="69">
        <v>-4546</v>
      </c>
      <c r="J41" s="69">
        <v>-3842</v>
      </c>
      <c r="K41" s="69">
        <v>-3649</v>
      </c>
      <c r="L41" s="196">
        <v>19232</v>
      </c>
      <c r="M41" s="69">
        <v>30885</v>
      </c>
      <c r="N41" s="69">
        <v>-12595</v>
      </c>
      <c r="O41" s="171">
        <v>-5507</v>
      </c>
      <c r="P41" s="171">
        <v>-4134</v>
      </c>
      <c r="Q41" s="171">
        <v>8649</v>
      </c>
      <c r="R41" s="69">
        <v>36878</v>
      </c>
      <c r="S41" s="69">
        <v>-8871</v>
      </c>
      <c r="T41" s="69">
        <v>-7930</v>
      </c>
      <c r="U41" s="70"/>
    </row>
    <row r="42" spans="1:21" ht="11.25" customHeight="1">
      <c r="A42" s="71" t="s">
        <v>247</v>
      </c>
      <c r="B42" s="72" t="s">
        <v>248</v>
      </c>
      <c r="C42" s="69">
        <v>-1062</v>
      </c>
      <c r="D42" s="69">
        <v>-3531</v>
      </c>
      <c r="E42" s="69">
        <v>-2915</v>
      </c>
      <c r="F42" s="69">
        <v>105</v>
      </c>
      <c r="G42" s="69">
        <v>-7403</v>
      </c>
      <c r="H42" s="69">
        <v>-2345</v>
      </c>
      <c r="I42" s="69">
        <v>-9679</v>
      </c>
      <c r="J42" s="69">
        <v>-2732</v>
      </c>
      <c r="K42" s="69">
        <v>-1471</v>
      </c>
      <c r="L42" s="196">
        <v>-16227</v>
      </c>
      <c r="M42" s="69">
        <v>-354</v>
      </c>
      <c r="N42" s="69">
        <v>-3788</v>
      </c>
      <c r="O42" s="171">
        <v>-146371</v>
      </c>
      <c r="P42" s="171">
        <v>-6904</v>
      </c>
      <c r="Q42" s="171">
        <v>-157417</v>
      </c>
      <c r="R42" s="69">
        <v>-967</v>
      </c>
      <c r="S42" s="69">
        <v>-23126</v>
      </c>
      <c r="T42" s="69">
        <v>-3799</v>
      </c>
      <c r="U42" s="70"/>
    </row>
    <row r="43" spans="1:21" ht="11.25" customHeight="1">
      <c r="A43" s="71" t="s">
        <v>249</v>
      </c>
      <c r="B43" s="72" t="s">
        <v>250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196">
        <v>0</v>
      </c>
      <c r="M43" s="69">
        <v>0</v>
      </c>
      <c r="N43" s="69">
        <v>0</v>
      </c>
      <c r="O43" s="171">
        <v>0</v>
      </c>
      <c r="P43" s="171">
        <v>0</v>
      </c>
      <c r="Q43" s="171"/>
      <c r="R43" s="69"/>
      <c r="S43" s="69">
        <v>0</v>
      </c>
      <c r="T43" s="69">
        <v>0</v>
      </c>
      <c r="U43" s="70"/>
    </row>
    <row r="44" spans="1:21" s="195" customFormat="1" ht="11.25" customHeight="1">
      <c r="A44" s="201" t="s">
        <v>539</v>
      </c>
      <c r="B44" s="202"/>
      <c r="C44" s="196"/>
      <c r="D44" s="196"/>
      <c r="E44" s="196"/>
      <c r="F44" s="196"/>
      <c r="G44" s="196"/>
      <c r="H44" s="196"/>
      <c r="I44" s="196">
        <v>0</v>
      </c>
      <c r="J44" s="196">
        <v>0</v>
      </c>
      <c r="K44" s="196">
        <v>0</v>
      </c>
      <c r="L44" s="196">
        <v>0</v>
      </c>
      <c r="M44" s="196">
        <v>-106696</v>
      </c>
      <c r="N44" s="196">
        <v>-135137</v>
      </c>
      <c r="O44" s="203">
        <v>-134686</v>
      </c>
      <c r="P44" s="203">
        <v>-216990</v>
      </c>
      <c r="Q44" s="196">
        <v>-593509</v>
      </c>
      <c r="R44" s="196">
        <v>-234446</v>
      </c>
      <c r="S44" s="69">
        <v>-224723</v>
      </c>
      <c r="T44" s="69">
        <v>-203456</v>
      </c>
      <c r="U44" s="70"/>
    </row>
    <row r="45" spans="1:21" ht="11.25" customHeight="1">
      <c r="A45" s="67" t="s">
        <v>251</v>
      </c>
      <c r="B45" s="68" t="s">
        <v>252</v>
      </c>
      <c r="C45" s="75">
        <v>555485</v>
      </c>
      <c r="D45" s="75">
        <v>533861</v>
      </c>
      <c r="E45" s="75">
        <v>525394</v>
      </c>
      <c r="F45" s="75">
        <v>2051774</v>
      </c>
      <c r="G45" s="75">
        <v>3666514</v>
      </c>
      <c r="H45" s="75">
        <v>569098</v>
      </c>
      <c r="I45" s="75">
        <v>-642534</v>
      </c>
      <c r="J45" s="75">
        <v>834770</v>
      </c>
      <c r="K45" s="75">
        <v>2458657</v>
      </c>
      <c r="L45" s="197">
        <v>3219991</v>
      </c>
      <c r="M45" s="75">
        <v>1045723</v>
      </c>
      <c r="N45" s="75">
        <v>270785</v>
      </c>
      <c r="O45" s="172">
        <v>-667600</v>
      </c>
      <c r="P45" s="172">
        <v>2104175</v>
      </c>
      <c r="Q45" s="172">
        <v>2753083</v>
      </c>
      <c r="R45" s="75">
        <v>1708008</v>
      </c>
      <c r="S45" s="75">
        <v>-620913</v>
      </c>
      <c r="T45" s="75">
        <v>-2003699</v>
      </c>
    </row>
    <row r="46" spans="1:21" ht="11.25" customHeight="1">
      <c r="A46" s="67" t="s">
        <v>253</v>
      </c>
      <c r="B46" s="68" t="s">
        <v>254</v>
      </c>
      <c r="C46" s="76"/>
      <c r="D46" s="76"/>
      <c r="E46" s="76"/>
      <c r="F46" s="76"/>
      <c r="G46" s="76"/>
      <c r="H46" s="76"/>
      <c r="I46" s="76"/>
      <c r="J46" s="76"/>
      <c r="K46" s="171">
        <v>0</v>
      </c>
      <c r="L46" s="198"/>
      <c r="N46" s="171">
        <v>0</v>
      </c>
      <c r="O46" s="171">
        <v>0</v>
      </c>
      <c r="P46" s="171">
        <v>0</v>
      </c>
      <c r="Q46" s="171">
        <v>0</v>
      </c>
      <c r="S46" s="69">
        <v>0</v>
      </c>
      <c r="T46" s="69">
        <v>0</v>
      </c>
    </row>
    <row r="47" spans="1:21" ht="11.25" customHeight="1">
      <c r="A47" s="71" t="s">
        <v>255</v>
      </c>
      <c r="B47" s="72" t="s">
        <v>256</v>
      </c>
      <c r="C47" s="69">
        <v>2009</v>
      </c>
      <c r="D47" s="69">
        <v>735</v>
      </c>
      <c r="E47" s="69">
        <v>1466</v>
      </c>
      <c r="F47" s="69">
        <v>-12</v>
      </c>
      <c r="G47" s="69">
        <v>4198</v>
      </c>
      <c r="H47" s="69">
        <v>10</v>
      </c>
      <c r="I47" s="69">
        <v>178</v>
      </c>
      <c r="J47" s="69">
        <v>444</v>
      </c>
      <c r="K47" s="69">
        <v>235</v>
      </c>
      <c r="L47" s="196">
        <v>867</v>
      </c>
      <c r="M47" s="69">
        <v>91</v>
      </c>
      <c r="N47" s="69">
        <v>21</v>
      </c>
      <c r="O47" s="171">
        <v>103</v>
      </c>
      <c r="P47" s="171">
        <v>108</v>
      </c>
      <c r="Q47" s="171">
        <v>323</v>
      </c>
      <c r="R47" s="69">
        <v>16</v>
      </c>
      <c r="S47" s="69">
        <v>25</v>
      </c>
      <c r="T47" s="69">
        <v>216</v>
      </c>
    </row>
    <row r="48" spans="1:21" ht="11.25" customHeight="1">
      <c r="A48" s="71" t="s">
        <v>257</v>
      </c>
      <c r="B48" s="72" t="s">
        <v>258</v>
      </c>
      <c r="C48" s="69">
        <v>-35090</v>
      </c>
      <c r="D48" s="69">
        <v>-10204</v>
      </c>
      <c r="E48" s="69">
        <v>-12035</v>
      </c>
      <c r="F48" s="69">
        <v>-85883</v>
      </c>
      <c r="G48" s="69">
        <v>-143212</v>
      </c>
      <c r="H48" s="69">
        <v>-10161</v>
      </c>
      <c r="I48" s="69">
        <v>-26606</v>
      </c>
      <c r="J48" s="69">
        <v>-32794</v>
      </c>
      <c r="K48" s="69">
        <v>-70705</v>
      </c>
      <c r="L48" s="196">
        <v>-140266</v>
      </c>
      <c r="M48" s="69">
        <v>-23505</v>
      </c>
      <c r="N48" s="69">
        <v>-40969</v>
      </c>
      <c r="O48" s="171">
        <v>-64486</v>
      </c>
      <c r="P48" s="171">
        <v>-93475</v>
      </c>
      <c r="Q48" s="171">
        <v>-222435</v>
      </c>
      <c r="R48" s="69">
        <v>-20190</v>
      </c>
      <c r="S48" s="69">
        <v>-32179</v>
      </c>
      <c r="T48" s="69">
        <v>-46810</v>
      </c>
    </row>
    <row r="49" spans="1:20" ht="11.25" customHeight="1">
      <c r="A49" s="71" t="s">
        <v>259</v>
      </c>
      <c r="B49" s="72" t="s">
        <v>260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196">
        <v>0</v>
      </c>
      <c r="M49" s="69">
        <v>0</v>
      </c>
      <c r="N49" s="69">
        <v>0</v>
      </c>
      <c r="O49" s="171">
        <v>0</v>
      </c>
      <c r="P49" s="171">
        <v>0</v>
      </c>
      <c r="Q49" s="171">
        <v>0</v>
      </c>
      <c r="R49" s="171">
        <v>0</v>
      </c>
      <c r="S49" s="69">
        <v>0</v>
      </c>
      <c r="T49" s="69">
        <v>0</v>
      </c>
    </row>
    <row r="50" spans="1:20" ht="11.25" customHeight="1">
      <c r="A50" s="71" t="s">
        <v>261</v>
      </c>
      <c r="B50" s="72" t="s">
        <v>262</v>
      </c>
      <c r="C50" s="69">
        <v>-260</v>
      </c>
      <c r="D50" s="69">
        <v>-30986</v>
      </c>
      <c r="E50" s="69">
        <v>-5865</v>
      </c>
      <c r="F50" s="69">
        <v>22151</v>
      </c>
      <c r="G50" s="69">
        <v>-14960</v>
      </c>
      <c r="H50" s="69">
        <v>396</v>
      </c>
      <c r="I50" s="69">
        <v>-2068</v>
      </c>
      <c r="J50" s="69">
        <v>2291</v>
      </c>
      <c r="K50" s="69">
        <v>736</v>
      </c>
      <c r="L50" s="196">
        <v>1355</v>
      </c>
      <c r="M50" s="69">
        <v>37290</v>
      </c>
      <c r="N50" s="69">
        <v>-23035</v>
      </c>
      <c r="O50" s="171">
        <v>1119552</v>
      </c>
      <c r="P50" s="171">
        <v>-14479</v>
      </c>
      <c r="Q50" s="171">
        <v>1119328</v>
      </c>
      <c r="R50" s="69">
        <v>40356</v>
      </c>
      <c r="S50" s="69">
        <v>5173</v>
      </c>
      <c r="T50" s="69">
        <v>2189</v>
      </c>
    </row>
    <row r="51" spans="1:20" ht="11.25" customHeight="1">
      <c r="A51" s="71" t="s">
        <v>263</v>
      </c>
      <c r="B51" s="72" t="s">
        <v>264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1250</v>
      </c>
      <c r="K51" s="69">
        <v>-1250</v>
      </c>
      <c r="L51" s="196">
        <v>0</v>
      </c>
      <c r="M51" s="69"/>
      <c r="N51" s="69">
        <v>0</v>
      </c>
      <c r="O51" s="171">
        <v>0</v>
      </c>
      <c r="P51" s="171">
        <v>0</v>
      </c>
      <c r="Q51" s="171">
        <v>0</v>
      </c>
      <c r="R51" s="171">
        <v>0</v>
      </c>
      <c r="S51" s="69">
        <v>0</v>
      </c>
      <c r="T51" s="69">
        <v>0</v>
      </c>
    </row>
    <row r="52" spans="1:20" ht="11.25" customHeight="1">
      <c r="A52" s="71" t="s">
        <v>265</v>
      </c>
      <c r="B52" s="72" t="s">
        <v>266</v>
      </c>
      <c r="C52" s="69">
        <v>-9461</v>
      </c>
      <c r="D52" s="69">
        <v>-48835</v>
      </c>
      <c r="E52" s="69">
        <v>-30963</v>
      </c>
      <c r="F52" s="69">
        <v>-38389</v>
      </c>
      <c r="G52" s="69">
        <v>-127648</v>
      </c>
      <c r="H52" s="69">
        <v>-23641</v>
      </c>
      <c r="I52" s="69">
        <v>-39793</v>
      </c>
      <c r="J52" s="69">
        <v>-50367</v>
      </c>
      <c r="K52" s="69">
        <v>-43524</v>
      </c>
      <c r="L52" s="196">
        <v>-157325</v>
      </c>
      <c r="M52" s="69">
        <v>-29374</v>
      </c>
      <c r="N52" s="69">
        <v>-38942</v>
      </c>
      <c r="O52" s="171">
        <v>-96898</v>
      </c>
      <c r="P52" s="171">
        <v>-55120</v>
      </c>
      <c r="Q52" s="171">
        <v>-220334</v>
      </c>
      <c r="R52" s="69">
        <v>-40626</v>
      </c>
      <c r="S52" s="69">
        <v>-48864</v>
      </c>
      <c r="T52" s="69">
        <v>-42317</v>
      </c>
    </row>
    <row r="53" spans="1:20" ht="11.25" customHeight="1">
      <c r="A53" s="71" t="s">
        <v>500</v>
      </c>
      <c r="B53" s="72" t="s">
        <v>501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  <c r="J53" s="69">
        <v>0</v>
      </c>
      <c r="K53" s="69">
        <v>0</v>
      </c>
      <c r="L53" s="196">
        <v>0</v>
      </c>
      <c r="M53" s="69">
        <v>0</v>
      </c>
      <c r="N53" s="69">
        <v>-5122</v>
      </c>
      <c r="O53" s="171">
        <v>-209</v>
      </c>
      <c r="P53" s="171">
        <v>0</v>
      </c>
      <c r="Q53" s="171">
        <v>-5331</v>
      </c>
      <c r="R53" s="171">
        <v>0</v>
      </c>
      <c r="S53" s="69">
        <v>0</v>
      </c>
      <c r="T53" s="69">
        <v>0</v>
      </c>
    </row>
    <row r="54" spans="1:20" ht="11.25" customHeight="1">
      <c r="A54" s="28" t="s">
        <v>528</v>
      </c>
      <c r="L54" s="195"/>
      <c r="O54" s="171">
        <v>-7076</v>
      </c>
      <c r="P54" s="171">
        <v>0</v>
      </c>
      <c r="Q54" s="171">
        <v>-7076</v>
      </c>
      <c r="R54" s="171">
        <v>0</v>
      </c>
      <c r="S54" s="69">
        <v>0</v>
      </c>
      <c r="T54" s="69">
        <v>0</v>
      </c>
    </row>
    <row r="55" spans="1:20" ht="11.25" customHeight="1">
      <c r="A55" s="71" t="s">
        <v>267</v>
      </c>
      <c r="B55" s="72" t="s">
        <v>268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426</v>
      </c>
      <c r="I55" s="69">
        <v>171</v>
      </c>
      <c r="J55" s="69">
        <v>63</v>
      </c>
      <c r="K55" s="69">
        <v>-660</v>
      </c>
      <c r="L55" s="196">
        <v>0</v>
      </c>
      <c r="M55" s="69">
        <v>0</v>
      </c>
      <c r="N55" s="69">
        <v>2</v>
      </c>
      <c r="O55" s="171">
        <v>0</v>
      </c>
      <c r="P55" s="171">
        <v>0</v>
      </c>
      <c r="Q55" s="171">
        <v>2</v>
      </c>
      <c r="R55" s="171">
        <v>0</v>
      </c>
      <c r="S55" s="69">
        <v>0</v>
      </c>
      <c r="T55" s="69">
        <v>0</v>
      </c>
    </row>
    <row r="56" spans="1:20" ht="11.25" customHeight="1">
      <c r="A56" s="67" t="s">
        <v>269</v>
      </c>
      <c r="B56" s="68" t="s">
        <v>252</v>
      </c>
      <c r="C56" s="75">
        <v>-42802</v>
      </c>
      <c r="D56" s="75">
        <v>-89290</v>
      </c>
      <c r="E56" s="75">
        <v>-47397</v>
      </c>
      <c r="F56" s="77">
        <v>-102133</v>
      </c>
      <c r="G56" s="75">
        <v>-281622</v>
      </c>
      <c r="H56" s="75">
        <v>-46365</v>
      </c>
      <c r="I56" s="75">
        <v>-106498</v>
      </c>
      <c r="J56" s="75">
        <v>-78950</v>
      </c>
      <c r="K56" s="75">
        <v>-113318</v>
      </c>
      <c r="L56" s="197">
        <v>-345131</v>
      </c>
      <c r="M56" s="75">
        <v>-15498</v>
      </c>
      <c r="N56" s="75">
        <v>-108045</v>
      </c>
      <c r="O56" s="172">
        <v>950986</v>
      </c>
      <c r="P56" s="172">
        <v>-162966</v>
      </c>
      <c r="Q56" s="172">
        <v>664477</v>
      </c>
      <c r="R56" s="75">
        <v>-20444</v>
      </c>
      <c r="S56" s="75">
        <v>-75845</v>
      </c>
      <c r="T56" s="75">
        <v>-86722</v>
      </c>
    </row>
    <row r="57" spans="1:20" ht="11.25" customHeight="1">
      <c r="A57" s="67" t="s">
        <v>270</v>
      </c>
      <c r="B57" s="68" t="s">
        <v>254</v>
      </c>
      <c r="C57" s="69"/>
      <c r="D57" s="69"/>
      <c r="E57" s="69"/>
      <c r="F57" s="69"/>
      <c r="G57" s="69"/>
      <c r="H57" s="69"/>
      <c r="I57" s="69"/>
      <c r="J57" s="69">
        <v>0</v>
      </c>
      <c r="K57" s="69">
        <v>0</v>
      </c>
      <c r="L57" s="196"/>
      <c r="M57" s="171">
        <v>0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69">
        <v>0</v>
      </c>
      <c r="T57" s="69">
        <v>0</v>
      </c>
    </row>
    <row r="58" spans="1:20" ht="11.25" customHeight="1">
      <c r="A58" s="78" t="s">
        <v>271</v>
      </c>
      <c r="B58" s="79" t="s">
        <v>272</v>
      </c>
      <c r="C58" s="69">
        <v>0</v>
      </c>
      <c r="D58" s="69">
        <v>360</v>
      </c>
      <c r="E58" s="69">
        <v>0</v>
      </c>
      <c r="F58" s="69">
        <v>360</v>
      </c>
      <c r="G58" s="69">
        <v>720</v>
      </c>
      <c r="H58" s="69">
        <v>360</v>
      </c>
      <c r="I58" s="69">
        <v>0</v>
      </c>
      <c r="J58" s="69">
        <v>0</v>
      </c>
      <c r="K58" s="69">
        <v>38</v>
      </c>
      <c r="L58" s="196">
        <v>398</v>
      </c>
      <c r="M58" s="69">
        <v>0</v>
      </c>
      <c r="N58" s="69">
        <v>0</v>
      </c>
      <c r="O58" s="171">
        <v>0</v>
      </c>
      <c r="P58" s="171">
        <v>0</v>
      </c>
      <c r="Q58" s="171">
        <v>0</v>
      </c>
      <c r="R58" s="171">
        <v>0</v>
      </c>
      <c r="S58" s="69">
        <v>0</v>
      </c>
      <c r="T58" s="69">
        <v>0</v>
      </c>
    </row>
    <row r="59" spans="1:20" ht="11.25" customHeight="1">
      <c r="A59" s="78" t="s">
        <v>511</v>
      </c>
      <c r="B59" s="79" t="s">
        <v>510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-75531</v>
      </c>
      <c r="K59" s="69">
        <v>0</v>
      </c>
      <c r="L59" s="196">
        <v>-75531</v>
      </c>
      <c r="M59" s="69">
        <v>-239607</v>
      </c>
      <c r="N59" s="69">
        <v>-11458</v>
      </c>
      <c r="O59" s="171">
        <v>-96197</v>
      </c>
      <c r="P59" s="171">
        <v>-450923</v>
      </c>
      <c r="Q59" s="171">
        <v>-798185</v>
      </c>
      <c r="R59" s="69">
        <v>-362224</v>
      </c>
      <c r="S59" s="69">
        <v>-367219</v>
      </c>
      <c r="T59" s="69">
        <v>0</v>
      </c>
    </row>
    <row r="60" spans="1:20" ht="11.25" customHeight="1">
      <c r="A60" s="78" t="s">
        <v>9</v>
      </c>
      <c r="B60" s="79" t="s">
        <v>512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204990</v>
      </c>
      <c r="K60" s="69">
        <v>-204990</v>
      </c>
      <c r="L60" s="196">
        <v>0</v>
      </c>
      <c r="M60" s="69">
        <v>0</v>
      </c>
      <c r="N60" s="69">
        <v>1250000</v>
      </c>
      <c r="O60" s="171">
        <v>3550000</v>
      </c>
      <c r="P60" s="171">
        <v>205000</v>
      </c>
      <c r="Q60" s="171">
        <v>5005000</v>
      </c>
      <c r="R60" s="69">
        <v>0</v>
      </c>
      <c r="S60" s="69">
        <v>0</v>
      </c>
      <c r="T60" s="69">
        <v>0</v>
      </c>
    </row>
    <row r="61" spans="1:20" ht="11.25" customHeight="1">
      <c r="A61" s="78" t="s">
        <v>504</v>
      </c>
      <c r="B61" s="79" t="s">
        <v>505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1200000</v>
      </c>
      <c r="J61" s="69">
        <v>0</v>
      </c>
      <c r="K61" s="69">
        <v>-995010</v>
      </c>
      <c r="L61" s="196">
        <v>204990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3000000</v>
      </c>
      <c r="T61" s="69">
        <v>3733240</v>
      </c>
    </row>
    <row r="62" spans="1:20" ht="11.25" customHeight="1">
      <c r="A62" s="78" t="s">
        <v>506</v>
      </c>
      <c r="B62" s="79" t="s">
        <v>507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-969</v>
      </c>
      <c r="J62" s="69">
        <v>-90</v>
      </c>
      <c r="K62" s="69">
        <v>1201059</v>
      </c>
      <c r="L62" s="196">
        <v>1200000</v>
      </c>
      <c r="M62" s="69">
        <v>0</v>
      </c>
      <c r="N62" s="69">
        <v>0</v>
      </c>
      <c r="O62" s="171">
        <v>-33500</v>
      </c>
      <c r="P62" s="171">
        <v>-177</v>
      </c>
      <c r="Q62" s="171">
        <v>-33677</v>
      </c>
      <c r="R62" s="69">
        <v>-4561</v>
      </c>
      <c r="S62" s="69">
        <v>-8678</v>
      </c>
      <c r="T62" s="69">
        <v>-16323</v>
      </c>
    </row>
    <row r="63" spans="1:20" ht="11.25" customHeight="1">
      <c r="A63" s="78" t="s">
        <v>273</v>
      </c>
      <c r="B63" s="79" t="s">
        <v>274</v>
      </c>
      <c r="C63" s="69">
        <v>-105511</v>
      </c>
      <c r="D63" s="69">
        <v>-183965</v>
      </c>
      <c r="E63" s="69">
        <v>-7886</v>
      </c>
      <c r="F63" s="69">
        <v>-1603711</v>
      </c>
      <c r="G63" s="69">
        <v>-1901073</v>
      </c>
      <c r="H63" s="69">
        <v>-84107</v>
      </c>
      <c r="I63" s="69">
        <v>-55790</v>
      </c>
      <c r="J63" s="69">
        <v>-292838</v>
      </c>
      <c r="K63" s="69">
        <v>-1590206</v>
      </c>
      <c r="L63" s="196">
        <v>-2022941</v>
      </c>
      <c r="M63" s="69">
        <v>-91464</v>
      </c>
      <c r="N63" s="69">
        <v>-35334</v>
      </c>
      <c r="O63" s="171">
        <v>-3393127</v>
      </c>
      <c r="P63" s="171">
        <v>-21553</v>
      </c>
      <c r="Q63" s="171">
        <v>-3541478</v>
      </c>
      <c r="R63" s="69">
        <v>-101724</v>
      </c>
      <c r="S63" s="69">
        <v>-21780</v>
      </c>
      <c r="T63" s="69">
        <v>-129554</v>
      </c>
    </row>
    <row r="64" spans="1:20" ht="11.25" customHeight="1">
      <c r="A64" s="78" t="s">
        <v>275</v>
      </c>
      <c r="B64" s="79" t="s">
        <v>276</v>
      </c>
      <c r="C64" s="69">
        <v>-460698</v>
      </c>
      <c r="D64" s="69">
        <v>-259300</v>
      </c>
      <c r="E64" s="69">
        <v>-440923</v>
      </c>
      <c r="F64" s="69">
        <v>-367938</v>
      </c>
      <c r="G64" s="69">
        <v>-1528859</v>
      </c>
      <c r="H64" s="69">
        <v>-419368</v>
      </c>
      <c r="I64" s="69">
        <v>-392849</v>
      </c>
      <c r="J64" s="69">
        <v>-600161</v>
      </c>
      <c r="K64" s="69">
        <v>-649360</v>
      </c>
      <c r="L64" s="196">
        <v>-2061738</v>
      </c>
      <c r="M64" s="69">
        <v>-672726</v>
      </c>
      <c r="N64" s="69">
        <v>-1285480</v>
      </c>
      <c r="O64" s="171">
        <v>-299724</v>
      </c>
      <c r="P64" s="171">
        <v>-1626492</v>
      </c>
      <c r="Q64" s="171">
        <v>-3884422</v>
      </c>
      <c r="R64" s="69">
        <v>-1095235</v>
      </c>
      <c r="S64" s="69">
        <v>-2219257</v>
      </c>
      <c r="T64" s="69">
        <v>-1302696</v>
      </c>
    </row>
    <row r="65" spans="1:20" ht="11.25" customHeight="1">
      <c r="A65" s="67" t="s">
        <v>277</v>
      </c>
      <c r="B65" s="68" t="s">
        <v>278</v>
      </c>
      <c r="C65" s="75">
        <v>-566209</v>
      </c>
      <c r="D65" s="75">
        <v>-442905</v>
      </c>
      <c r="E65" s="75">
        <v>-448809</v>
      </c>
      <c r="F65" s="75">
        <v>-1971289</v>
      </c>
      <c r="G65" s="75">
        <v>-3429212</v>
      </c>
      <c r="H65" s="75">
        <v>-503115</v>
      </c>
      <c r="I65" s="75">
        <v>750392</v>
      </c>
      <c r="J65" s="75">
        <v>-763630</v>
      </c>
      <c r="K65" s="75">
        <v>-2239528</v>
      </c>
      <c r="L65" s="197">
        <v>-2755881</v>
      </c>
      <c r="M65" s="75">
        <v>-1003797</v>
      </c>
      <c r="N65" s="75">
        <v>-82272</v>
      </c>
      <c r="O65" s="172">
        <v>-272548</v>
      </c>
      <c r="P65" s="172">
        <v>-1894145</v>
      </c>
      <c r="Q65" s="172">
        <v>-3252762</v>
      </c>
      <c r="R65" s="75">
        <v>-1563744</v>
      </c>
      <c r="S65" s="75">
        <v>383066</v>
      </c>
      <c r="T65" s="75">
        <v>2284667</v>
      </c>
    </row>
    <row r="66" spans="1:20" ht="11.25" customHeight="1">
      <c r="A66" s="67" t="s">
        <v>279</v>
      </c>
      <c r="B66" s="68" t="s">
        <v>280</v>
      </c>
      <c r="C66" s="75">
        <v>-53526</v>
      </c>
      <c r="D66" s="75">
        <v>1666</v>
      </c>
      <c r="E66" s="75">
        <v>29188</v>
      </c>
      <c r="F66" s="75">
        <v>-21648</v>
      </c>
      <c r="G66" s="75">
        <v>-44320</v>
      </c>
      <c r="H66" s="75">
        <v>19618</v>
      </c>
      <c r="I66" s="75">
        <v>1361</v>
      </c>
      <c r="J66" s="75">
        <v>-7811</v>
      </c>
      <c r="K66" s="75">
        <v>105811</v>
      </c>
      <c r="L66" s="197">
        <v>118979</v>
      </c>
      <c r="M66" s="75">
        <v>26428</v>
      </c>
      <c r="N66" s="75">
        <v>80468</v>
      </c>
      <c r="O66" s="172">
        <v>10838</v>
      </c>
      <c r="P66" s="172">
        <v>47064</v>
      </c>
      <c r="Q66" s="172">
        <v>164798</v>
      </c>
      <c r="R66" s="75">
        <v>123820</v>
      </c>
      <c r="S66" s="75">
        <v>-313692</v>
      </c>
      <c r="T66" s="75">
        <v>194246</v>
      </c>
    </row>
    <row r="67" spans="1:20" ht="11.25" customHeight="1">
      <c r="A67" s="67" t="s">
        <v>281</v>
      </c>
      <c r="B67" s="68" t="s">
        <v>282</v>
      </c>
      <c r="C67" s="69">
        <v>165320</v>
      </c>
      <c r="D67" s="69">
        <v>111794</v>
      </c>
      <c r="E67" s="69">
        <v>113460</v>
      </c>
      <c r="F67" s="69">
        <v>142648</v>
      </c>
      <c r="G67" s="69">
        <f>F68</f>
        <v>121000</v>
      </c>
      <c r="H67" s="69">
        <v>121000</v>
      </c>
      <c r="I67" s="69">
        <v>140618</v>
      </c>
      <c r="J67" s="69">
        <v>141979</v>
      </c>
      <c r="K67" s="69">
        <v>-163618</v>
      </c>
      <c r="L67" s="196">
        <v>121000</v>
      </c>
      <c r="M67" s="69">
        <v>239979</v>
      </c>
      <c r="N67" s="69">
        <v>266407</v>
      </c>
      <c r="O67" s="171">
        <v>346875</v>
      </c>
      <c r="P67" s="169">
        <f>O68</f>
        <v>357713</v>
      </c>
      <c r="Q67" s="69">
        <v>239979</v>
      </c>
      <c r="R67" s="69">
        <v>404777</v>
      </c>
      <c r="S67" s="69">
        <v>404777</v>
      </c>
      <c r="T67" s="69">
        <v>404777</v>
      </c>
    </row>
    <row r="68" spans="1:20" ht="11.25" customHeight="1">
      <c r="A68" s="67" t="s">
        <v>283</v>
      </c>
      <c r="B68" s="68" t="s">
        <v>284</v>
      </c>
      <c r="C68" s="69">
        <v>111794</v>
      </c>
      <c r="D68" s="69">
        <v>113460</v>
      </c>
      <c r="E68" s="69">
        <v>142648</v>
      </c>
      <c r="F68" s="69">
        <v>121000</v>
      </c>
      <c r="G68" s="69">
        <f>G67+G66</f>
        <v>76680</v>
      </c>
      <c r="H68" s="69">
        <v>140618</v>
      </c>
      <c r="I68" s="69">
        <v>141979</v>
      </c>
      <c r="J68" s="69">
        <v>134168</v>
      </c>
      <c r="K68" s="69">
        <v>-295765</v>
      </c>
      <c r="L68" s="196">
        <v>239979</v>
      </c>
      <c r="M68" s="69">
        <v>266407</v>
      </c>
      <c r="N68" s="69">
        <v>346875</v>
      </c>
      <c r="O68" s="171">
        <v>357713</v>
      </c>
      <c r="P68" s="169">
        <v>404777</v>
      </c>
      <c r="Q68" s="169">
        <v>404777</v>
      </c>
      <c r="R68" s="69">
        <v>528597</v>
      </c>
      <c r="S68" s="69">
        <v>214905</v>
      </c>
      <c r="T68" s="69">
        <v>409151</v>
      </c>
    </row>
    <row r="69" spans="1:20">
      <c r="E69" s="70"/>
      <c r="J69" s="70"/>
    </row>
    <row r="70" spans="1:20">
      <c r="A70" s="67"/>
      <c r="C70" s="70"/>
      <c r="D70" s="70"/>
      <c r="E70" s="70"/>
      <c r="F70" s="69"/>
      <c r="G70" s="70"/>
      <c r="H70" s="70"/>
      <c r="I70" s="70"/>
      <c r="J70" s="70"/>
      <c r="K70" s="70"/>
      <c r="L70" s="70"/>
      <c r="M70" s="70"/>
      <c r="N70" s="70"/>
    </row>
    <row r="71" spans="1:20">
      <c r="C71" s="70"/>
    </row>
    <row r="1048576" spans="19:19">
      <c r="S1048576" s="69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dimension ref="A2:AA19"/>
  <sheetViews>
    <sheetView showGridLines="0" zoomScale="130" zoomScaleNormal="130" workbookViewId="0">
      <pane xSplit="4" ySplit="3" topLeftCell="W4" activePane="bottomRight" state="frozen"/>
      <selection activeCell="AA2" sqref="AA2"/>
      <selection pane="topRight" activeCell="AA2" sqref="AA2"/>
      <selection pane="bottomLeft" activeCell="AA2" sqref="AA2"/>
      <selection pane="bottomRight" activeCell="AA2" sqref="AA2"/>
    </sheetView>
  </sheetViews>
  <sheetFormatPr defaultRowHeight="15" outlineLevelCol="1"/>
  <cols>
    <col min="1" max="1" width="24.42578125" style="106" bestFit="1" customWidth="1"/>
    <col min="2" max="2" width="28.85546875" style="106" customWidth="1"/>
    <col min="3" max="4" width="28.85546875" style="106" hidden="1" customWidth="1" outlineLevel="1"/>
    <col min="5" max="5" width="9.140625" style="106" collapsed="1"/>
    <col min="6" max="6" width="9.7109375" style="106" customWidth="1"/>
    <col min="7" max="7" width="11.5703125" style="106" customWidth="1"/>
    <col min="8" max="8" width="9.7109375" style="106" customWidth="1"/>
    <col min="9" max="9" width="10.28515625" style="106" customWidth="1"/>
    <col min="10" max="16" width="9.140625" style="106"/>
    <col min="17" max="20" width="9.85546875" style="106" customWidth="1"/>
    <col min="21" max="256" width="9.140625" style="106"/>
    <col min="257" max="257" width="24.42578125" style="106" bestFit="1" customWidth="1"/>
    <col min="258" max="258" width="28.85546875" style="106" customWidth="1"/>
    <col min="259" max="260" width="0" style="106" hidden="1" customWidth="1"/>
    <col min="261" max="261" width="9.140625" style="106"/>
    <col min="262" max="262" width="9.7109375" style="106" customWidth="1"/>
    <col min="263" max="263" width="11.5703125" style="106" customWidth="1"/>
    <col min="264" max="264" width="9.7109375" style="106" customWidth="1"/>
    <col min="265" max="265" width="10.28515625" style="106" customWidth="1"/>
    <col min="266" max="272" width="9.140625" style="106"/>
    <col min="273" max="276" width="9.85546875" style="106" customWidth="1"/>
    <col min="277" max="512" width="9.140625" style="106"/>
    <col min="513" max="513" width="24.42578125" style="106" bestFit="1" customWidth="1"/>
    <col min="514" max="514" width="28.85546875" style="106" customWidth="1"/>
    <col min="515" max="516" width="0" style="106" hidden="1" customWidth="1"/>
    <col min="517" max="517" width="9.140625" style="106"/>
    <col min="518" max="518" width="9.7109375" style="106" customWidth="1"/>
    <col min="519" max="519" width="11.5703125" style="106" customWidth="1"/>
    <col min="520" max="520" width="9.7109375" style="106" customWidth="1"/>
    <col min="521" max="521" width="10.28515625" style="106" customWidth="1"/>
    <col min="522" max="528" width="9.140625" style="106"/>
    <col min="529" max="532" width="9.85546875" style="106" customWidth="1"/>
    <col min="533" max="768" width="9.140625" style="106"/>
    <col min="769" max="769" width="24.42578125" style="106" bestFit="1" customWidth="1"/>
    <col min="770" max="770" width="28.85546875" style="106" customWidth="1"/>
    <col min="771" max="772" width="0" style="106" hidden="1" customWidth="1"/>
    <col min="773" max="773" width="9.140625" style="106"/>
    <col min="774" max="774" width="9.7109375" style="106" customWidth="1"/>
    <col min="775" max="775" width="11.5703125" style="106" customWidth="1"/>
    <col min="776" max="776" width="9.7109375" style="106" customWidth="1"/>
    <col min="777" max="777" width="10.28515625" style="106" customWidth="1"/>
    <col min="778" max="784" width="9.140625" style="106"/>
    <col min="785" max="788" width="9.85546875" style="106" customWidth="1"/>
    <col min="789" max="1024" width="9.140625" style="106"/>
    <col min="1025" max="1025" width="24.42578125" style="106" bestFit="1" customWidth="1"/>
    <col min="1026" max="1026" width="28.85546875" style="106" customWidth="1"/>
    <col min="1027" max="1028" width="0" style="106" hidden="1" customWidth="1"/>
    <col min="1029" max="1029" width="9.140625" style="106"/>
    <col min="1030" max="1030" width="9.7109375" style="106" customWidth="1"/>
    <col min="1031" max="1031" width="11.5703125" style="106" customWidth="1"/>
    <col min="1032" max="1032" width="9.7109375" style="106" customWidth="1"/>
    <col min="1033" max="1033" width="10.28515625" style="106" customWidth="1"/>
    <col min="1034" max="1040" width="9.140625" style="106"/>
    <col min="1041" max="1044" width="9.85546875" style="106" customWidth="1"/>
    <col min="1045" max="1280" width="9.140625" style="106"/>
    <col min="1281" max="1281" width="24.42578125" style="106" bestFit="1" customWidth="1"/>
    <col min="1282" max="1282" width="28.85546875" style="106" customWidth="1"/>
    <col min="1283" max="1284" width="0" style="106" hidden="1" customWidth="1"/>
    <col min="1285" max="1285" width="9.140625" style="106"/>
    <col min="1286" max="1286" width="9.7109375" style="106" customWidth="1"/>
    <col min="1287" max="1287" width="11.5703125" style="106" customWidth="1"/>
    <col min="1288" max="1288" width="9.7109375" style="106" customWidth="1"/>
    <col min="1289" max="1289" width="10.28515625" style="106" customWidth="1"/>
    <col min="1290" max="1296" width="9.140625" style="106"/>
    <col min="1297" max="1300" width="9.85546875" style="106" customWidth="1"/>
    <col min="1301" max="1536" width="9.140625" style="106"/>
    <col min="1537" max="1537" width="24.42578125" style="106" bestFit="1" customWidth="1"/>
    <col min="1538" max="1538" width="28.85546875" style="106" customWidth="1"/>
    <col min="1539" max="1540" width="0" style="106" hidden="1" customWidth="1"/>
    <col min="1541" max="1541" width="9.140625" style="106"/>
    <col min="1542" max="1542" width="9.7109375" style="106" customWidth="1"/>
    <col min="1543" max="1543" width="11.5703125" style="106" customWidth="1"/>
    <col min="1544" max="1544" width="9.7109375" style="106" customWidth="1"/>
    <col min="1545" max="1545" width="10.28515625" style="106" customWidth="1"/>
    <col min="1546" max="1552" width="9.140625" style="106"/>
    <col min="1553" max="1556" width="9.85546875" style="106" customWidth="1"/>
    <col min="1557" max="1792" width="9.140625" style="106"/>
    <col min="1793" max="1793" width="24.42578125" style="106" bestFit="1" customWidth="1"/>
    <col min="1794" max="1794" width="28.85546875" style="106" customWidth="1"/>
    <col min="1795" max="1796" width="0" style="106" hidden="1" customWidth="1"/>
    <col min="1797" max="1797" width="9.140625" style="106"/>
    <col min="1798" max="1798" width="9.7109375" style="106" customWidth="1"/>
    <col min="1799" max="1799" width="11.5703125" style="106" customWidth="1"/>
    <col min="1800" max="1800" width="9.7109375" style="106" customWidth="1"/>
    <col min="1801" max="1801" width="10.28515625" style="106" customWidth="1"/>
    <col min="1802" max="1808" width="9.140625" style="106"/>
    <col min="1809" max="1812" width="9.85546875" style="106" customWidth="1"/>
    <col min="1813" max="2048" width="9.140625" style="106"/>
    <col min="2049" max="2049" width="24.42578125" style="106" bestFit="1" customWidth="1"/>
    <col min="2050" max="2050" width="28.85546875" style="106" customWidth="1"/>
    <col min="2051" max="2052" width="0" style="106" hidden="1" customWidth="1"/>
    <col min="2053" max="2053" width="9.140625" style="106"/>
    <col min="2054" max="2054" width="9.7109375" style="106" customWidth="1"/>
    <col min="2055" max="2055" width="11.5703125" style="106" customWidth="1"/>
    <col min="2056" max="2056" width="9.7109375" style="106" customWidth="1"/>
    <col min="2057" max="2057" width="10.28515625" style="106" customWidth="1"/>
    <col min="2058" max="2064" width="9.140625" style="106"/>
    <col min="2065" max="2068" width="9.85546875" style="106" customWidth="1"/>
    <col min="2069" max="2304" width="9.140625" style="106"/>
    <col min="2305" max="2305" width="24.42578125" style="106" bestFit="1" customWidth="1"/>
    <col min="2306" max="2306" width="28.85546875" style="106" customWidth="1"/>
    <col min="2307" max="2308" width="0" style="106" hidden="1" customWidth="1"/>
    <col min="2309" max="2309" width="9.140625" style="106"/>
    <col min="2310" max="2310" width="9.7109375" style="106" customWidth="1"/>
    <col min="2311" max="2311" width="11.5703125" style="106" customWidth="1"/>
    <col min="2312" max="2312" width="9.7109375" style="106" customWidth="1"/>
    <col min="2313" max="2313" width="10.28515625" style="106" customWidth="1"/>
    <col min="2314" max="2320" width="9.140625" style="106"/>
    <col min="2321" max="2324" width="9.85546875" style="106" customWidth="1"/>
    <col min="2325" max="2560" width="9.140625" style="106"/>
    <col min="2561" max="2561" width="24.42578125" style="106" bestFit="1" customWidth="1"/>
    <col min="2562" max="2562" width="28.85546875" style="106" customWidth="1"/>
    <col min="2563" max="2564" width="0" style="106" hidden="1" customWidth="1"/>
    <col min="2565" max="2565" width="9.140625" style="106"/>
    <col min="2566" max="2566" width="9.7109375" style="106" customWidth="1"/>
    <col min="2567" max="2567" width="11.5703125" style="106" customWidth="1"/>
    <col min="2568" max="2568" width="9.7109375" style="106" customWidth="1"/>
    <col min="2569" max="2569" width="10.28515625" style="106" customWidth="1"/>
    <col min="2570" max="2576" width="9.140625" style="106"/>
    <col min="2577" max="2580" width="9.85546875" style="106" customWidth="1"/>
    <col min="2581" max="2816" width="9.140625" style="106"/>
    <col min="2817" max="2817" width="24.42578125" style="106" bestFit="1" customWidth="1"/>
    <col min="2818" max="2818" width="28.85546875" style="106" customWidth="1"/>
    <col min="2819" max="2820" width="0" style="106" hidden="1" customWidth="1"/>
    <col min="2821" max="2821" width="9.140625" style="106"/>
    <col min="2822" max="2822" width="9.7109375" style="106" customWidth="1"/>
    <col min="2823" max="2823" width="11.5703125" style="106" customWidth="1"/>
    <col min="2824" max="2824" width="9.7109375" style="106" customWidth="1"/>
    <col min="2825" max="2825" width="10.28515625" style="106" customWidth="1"/>
    <col min="2826" max="2832" width="9.140625" style="106"/>
    <col min="2833" max="2836" width="9.85546875" style="106" customWidth="1"/>
    <col min="2837" max="3072" width="9.140625" style="106"/>
    <col min="3073" max="3073" width="24.42578125" style="106" bestFit="1" customWidth="1"/>
    <col min="3074" max="3074" width="28.85546875" style="106" customWidth="1"/>
    <col min="3075" max="3076" width="0" style="106" hidden="1" customWidth="1"/>
    <col min="3077" max="3077" width="9.140625" style="106"/>
    <col min="3078" max="3078" width="9.7109375" style="106" customWidth="1"/>
    <col min="3079" max="3079" width="11.5703125" style="106" customWidth="1"/>
    <col min="3080" max="3080" width="9.7109375" style="106" customWidth="1"/>
    <col min="3081" max="3081" width="10.28515625" style="106" customWidth="1"/>
    <col min="3082" max="3088" width="9.140625" style="106"/>
    <col min="3089" max="3092" width="9.85546875" style="106" customWidth="1"/>
    <col min="3093" max="3328" width="9.140625" style="106"/>
    <col min="3329" max="3329" width="24.42578125" style="106" bestFit="1" customWidth="1"/>
    <col min="3330" max="3330" width="28.85546875" style="106" customWidth="1"/>
    <col min="3331" max="3332" width="0" style="106" hidden="1" customWidth="1"/>
    <col min="3333" max="3333" width="9.140625" style="106"/>
    <col min="3334" max="3334" width="9.7109375" style="106" customWidth="1"/>
    <col min="3335" max="3335" width="11.5703125" style="106" customWidth="1"/>
    <col min="3336" max="3336" width="9.7109375" style="106" customWidth="1"/>
    <col min="3337" max="3337" width="10.28515625" style="106" customWidth="1"/>
    <col min="3338" max="3344" width="9.140625" style="106"/>
    <col min="3345" max="3348" width="9.85546875" style="106" customWidth="1"/>
    <col min="3349" max="3584" width="9.140625" style="106"/>
    <col min="3585" max="3585" width="24.42578125" style="106" bestFit="1" customWidth="1"/>
    <col min="3586" max="3586" width="28.85546875" style="106" customWidth="1"/>
    <col min="3587" max="3588" width="0" style="106" hidden="1" customWidth="1"/>
    <col min="3589" max="3589" width="9.140625" style="106"/>
    <col min="3590" max="3590" width="9.7109375" style="106" customWidth="1"/>
    <col min="3591" max="3591" width="11.5703125" style="106" customWidth="1"/>
    <col min="3592" max="3592" width="9.7109375" style="106" customWidth="1"/>
    <col min="3593" max="3593" width="10.28515625" style="106" customWidth="1"/>
    <col min="3594" max="3600" width="9.140625" style="106"/>
    <col min="3601" max="3604" width="9.85546875" style="106" customWidth="1"/>
    <col min="3605" max="3840" width="9.140625" style="106"/>
    <col min="3841" max="3841" width="24.42578125" style="106" bestFit="1" customWidth="1"/>
    <col min="3842" max="3842" width="28.85546875" style="106" customWidth="1"/>
    <col min="3843" max="3844" width="0" style="106" hidden="1" customWidth="1"/>
    <col min="3845" max="3845" width="9.140625" style="106"/>
    <col min="3846" max="3846" width="9.7109375" style="106" customWidth="1"/>
    <col min="3847" max="3847" width="11.5703125" style="106" customWidth="1"/>
    <col min="3848" max="3848" width="9.7109375" style="106" customWidth="1"/>
    <col min="3849" max="3849" width="10.28515625" style="106" customWidth="1"/>
    <col min="3850" max="3856" width="9.140625" style="106"/>
    <col min="3857" max="3860" width="9.85546875" style="106" customWidth="1"/>
    <col min="3861" max="4096" width="9.140625" style="106"/>
    <col min="4097" max="4097" width="24.42578125" style="106" bestFit="1" customWidth="1"/>
    <col min="4098" max="4098" width="28.85546875" style="106" customWidth="1"/>
    <col min="4099" max="4100" width="0" style="106" hidden="1" customWidth="1"/>
    <col min="4101" max="4101" width="9.140625" style="106"/>
    <col min="4102" max="4102" width="9.7109375" style="106" customWidth="1"/>
    <col min="4103" max="4103" width="11.5703125" style="106" customWidth="1"/>
    <col min="4104" max="4104" width="9.7109375" style="106" customWidth="1"/>
    <col min="4105" max="4105" width="10.28515625" style="106" customWidth="1"/>
    <col min="4106" max="4112" width="9.140625" style="106"/>
    <col min="4113" max="4116" width="9.85546875" style="106" customWidth="1"/>
    <col min="4117" max="4352" width="9.140625" style="106"/>
    <col min="4353" max="4353" width="24.42578125" style="106" bestFit="1" customWidth="1"/>
    <col min="4354" max="4354" width="28.85546875" style="106" customWidth="1"/>
    <col min="4355" max="4356" width="0" style="106" hidden="1" customWidth="1"/>
    <col min="4357" max="4357" width="9.140625" style="106"/>
    <col min="4358" max="4358" width="9.7109375" style="106" customWidth="1"/>
    <col min="4359" max="4359" width="11.5703125" style="106" customWidth="1"/>
    <col min="4360" max="4360" width="9.7109375" style="106" customWidth="1"/>
    <col min="4361" max="4361" width="10.28515625" style="106" customWidth="1"/>
    <col min="4362" max="4368" width="9.140625" style="106"/>
    <col min="4369" max="4372" width="9.85546875" style="106" customWidth="1"/>
    <col min="4373" max="4608" width="9.140625" style="106"/>
    <col min="4609" max="4609" width="24.42578125" style="106" bestFit="1" customWidth="1"/>
    <col min="4610" max="4610" width="28.85546875" style="106" customWidth="1"/>
    <col min="4611" max="4612" width="0" style="106" hidden="1" customWidth="1"/>
    <col min="4613" max="4613" width="9.140625" style="106"/>
    <col min="4614" max="4614" width="9.7109375" style="106" customWidth="1"/>
    <col min="4615" max="4615" width="11.5703125" style="106" customWidth="1"/>
    <col min="4616" max="4616" width="9.7109375" style="106" customWidth="1"/>
    <col min="4617" max="4617" width="10.28515625" style="106" customWidth="1"/>
    <col min="4618" max="4624" width="9.140625" style="106"/>
    <col min="4625" max="4628" width="9.85546875" style="106" customWidth="1"/>
    <col min="4629" max="4864" width="9.140625" style="106"/>
    <col min="4865" max="4865" width="24.42578125" style="106" bestFit="1" customWidth="1"/>
    <col min="4866" max="4866" width="28.85546875" style="106" customWidth="1"/>
    <col min="4867" max="4868" width="0" style="106" hidden="1" customWidth="1"/>
    <col min="4869" max="4869" width="9.140625" style="106"/>
    <col min="4870" max="4870" width="9.7109375" style="106" customWidth="1"/>
    <col min="4871" max="4871" width="11.5703125" style="106" customWidth="1"/>
    <col min="4872" max="4872" width="9.7109375" style="106" customWidth="1"/>
    <col min="4873" max="4873" width="10.28515625" style="106" customWidth="1"/>
    <col min="4874" max="4880" width="9.140625" style="106"/>
    <col min="4881" max="4884" width="9.85546875" style="106" customWidth="1"/>
    <col min="4885" max="5120" width="9.140625" style="106"/>
    <col min="5121" max="5121" width="24.42578125" style="106" bestFit="1" customWidth="1"/>
    <col min="5122" max="5122" width="28.85546875" style="106" customWidth="1"/>
    <col min="5123" max="5124" width="0" style="106" hidden="1" customWidth="1"/>
    <col min="5125" max="5125" width="9.140625" style="106"/>
    <col min="5126" max="5126" width="9.7109375" style="106" customWidth="1"/>
    <col min="5127" max="5127" width="11.5703125" style="106" customWidth="1"/>
    <col min="5128" max="5128" width="9.7109375" style="106" customWidth="1"/>
    <col min="5129" max="5129" width="10.28515625" style="106" customWidth="1"/>
    <col min="5130" max="5136" width="9.140625" style="106"/>
    <col min="5137" max="5140" width="9.85546875" style="106" customWidth="1"/>
    <col min="5141" max="5376" width="9.140625" style="106"/>
    <col min="5377" max="5377" width="24.42578125" style="106" bestFit="1" customWidth="1"/>
    <col min="5378" max="5378" width="28.85546875" style="106" customWidth="1"/>
    <col min="5379" max="5380" width="0" style="106" hidden="1" customWidth="1"/>
    <col min="5381" max="5381" width="9.140625" style="106"/>
    <col min="5382" max="5382" width="9.7109375" style="106" customWidth="1"/>
    <col min="5383" max="5383" width="11.5703125" style="106" customWidth="1"/>
    <col min="5384" max="5384" width="9.7109375" style="106" customWidth="1"/>
    <col min="5385" max="5385" width="10.28515625" style="106" customWidth="1"/>
    <col min="5386" max="5392" width="9.140625" style="106"/>
    <col min="5393" max="5396" width="9.85546875" style="106" customWidth="1"/>
    <col min="5397" max="5632" width="9.140625" style="106"/>
    <col min="5633" max="5633" width="24.42578125" style="106" bestFit="1" customWidth="1"/>
    <col min="5634" max="5634" width="28.85546875" style="106" customWidth="1"/>
    <col min="5635" max="5636" width="0" style="106" hidden="1" customWidth="1"/>
    <col min="5637" max="5637" width="9.140625" style="106"/>
    <col min="5638" max="5638" width="9.7109375" style="106" customWidth="1"/>
    <col min="5639" max="5639" width="11.5703125" style="106" customWidth="1"/>
    <col min="5640" max="5640" width="9.7109375" style="106" customWidth="1"/>
    <col min="5641" max="5641" width="10.28515625" style="106" customWidth="1"/>
    <col min="5642" max="5648" width="9.140625" style="106"/>
    <col min="5649" max="5652" width="9.85546875" style="106" customWidth="1"/>
    <col min="5653" max="5888" width="9.140625" style="106"/>
    <col min="5889" max="5889" width="24.42578125" style="106" bestFit="1" customWidth="1"/>
    <col min="5890" max="5890" width="28.85546875" style="106" customWidth="1"/>
    <col min="5891" max="5892" width="0" style="106" hidden="1" customWidth="1"/>
    <col min="5893" max="5893" width="9.140625" style="106"/>
    <col min="5894" max="5894" width="9.7109375" style="106" customWidth="1"/>
    <col min="5895" max="5895" width="11.5703125" style="106" customWidth="1"/>
    <col min="5896" max="5896" width="9.7109375" style="106" customWidth="1"/>
    <col min="5897" max="5897" width="10.28515625" style="106" customWidth="1"/>
    <col min="5898" max="5904" width="9.140625" style="106"/>
    <col min="5905" max="5908" width="9.85546875" style="106" customWidth="1"/>
    <col min="5909" max="6144" width="9.140625" style="106"/>
    <col min="6145" max="6145" width="24.42578125" style="106" bestFit="1" customWidth="1"/>
    <col min="6146" max="6146" width="28.85546875" style="106" customWidth="1"/>
    <col min="6147" max="6148" width="0" style="106" hidden="1" customWidth="1"/>
    <col min="6149" max="6149" width="9.140625" style="106"/>
    <col min="6150" max="6150" width="9.7109375" style="106" customWidth="1"/>
    <col min="6151" max="6151" width="11.5703125" style="106" customWidth="1"/>
    <col min="6152" max="6152" width="9.7109375" style="106" customWidth="1"/>
    <col min="6153" max="6153" width="10.28515625" style="106" customWidth="1"/>
    <col min="6154" max="6160" width="9.140625" style="106"/>
    <col min="6161" max="6164" width="9.85546875" style="106" customWidth="1"/>
    <col min="6165" max="6400" width="9.140625" style="106"/>
    <col min="6401" max="6401" width="24.42578125" style="106" bestFit="1" customWidth="1"/>
    <col min="6402" max="6402" width="28.85546875" style="106" customWidth="1"/>
    <col min="6403" max="6404" width="0" style="106" hidden="1" customWidth="1"/>
    <col min="6405" max="6405" width="9.140625" style="106"/>
    <col min="6406" max="6406" width="9.7109375" style="106" customWidth="1"/>
    <col min="6407" max="6407" width="11.5703125" style="106" customWidth="1"/>
    <col min="6408" max="6408" width="9.7109375" style="106" customWidth="1"/>
    <col min="6409" max="6409" width="10.28515625" style="106" customWidth="1"/>
    <col min="6410" max="6416" width="9.140625" style="106"/>
    <col min="6417" max="6420" width="9.85546875" style="106" customWidth="1"/>
    <col min="6421" max="6656" width="9.140625" style="106"/>
    <col min="6657" max="6657" width="24.42578125" style="106" bestFit="1" customWidth="1"/>
    <col min="6658" max="6658" width="28.85546875" style="106" customWidth="1"/>
    <col min="6659" max="6660" width="0" style="106" hidden="1" customWidth="1"/>
    <col min="6661" max="6661" width="9.140625" style="106"/>
    <col min="6662" max="6662" width="9.7109375" style="106" customWidth="1"/>
    <col min="6663" max="6663" width="11.5703125" style="106" customWidth="1"/>
    <col min="6664" max="6664" width="9.7109375" style="106" customWidth="1"/>
    <col min="6665" max="6665" width="10.28515625" style="106" customWidth="1"/>
    <col min="6666" max="6672" width="9.140625" style="106"/>
    <col min="6673" max="6676" width="9.85546875" style="106" customWidth="1"/>
    <col min="6677" max="6912" width="9.140625" style="106"/>
    <col min="6913" max="6913" width="24.42578125" style="106" bestFit="1" customWidth="1"/>
    <col min="6914" max="6914" width="28.85546875" style="106" customWidth="1"/>
    <col min="6915" max="6916" width="0" style="106" hidden="1" customWidth="1"/>
    <col min="6917" max="6917" width="9.140625" style="106"/>
    <col min="6918" max="6918" width="9.7109375" style="106" customWidth="1"/>
    <col min="6919" max="6919" width="11.5703125" style="106" customWidth="1"/>
    <col min="6920" max="6920" width="9.7109375" style="106" customWidth="1"/>
    <col min="6921" max="6921" width="10.28515625" style="106" customWidth="1"/>
    <col min="6922" max="6928" width="9.140625" style="106"/>
    <col min="6929" max="6932" width="9.85546875" style="106" customWidth="1"/>
    <col min="6933" max="7168" width="9.140625" style="106"/>
    <col min="7169" max="7169" width="24.42578125" style="106" bestFit="1" customWidth="1"/>
    <col min="7170" max="7170" width="28.85546875" style="106" customWidth="1"/>
    <col min="7171" max="7172" width="0" style="106" hidden="1" customWidth="1"/>
    <col min="7173" max="7173" width="9.140625" style="106"/>
    <col min="7174" max="7174" width="9.7109375" style="106" customWidth="1"/>
    <col min="7175" max="7175" width="11.5703125" style="106" customWidth="1"/>
    <col min="7176" max="7176" width="9.7109375" style="106" customWidth="1"/>
    <col min="7177" max="7177" width="10.28515625" style="106" customWidth="1"/>
    <col min="7178" max="7184" width="9.140625" style="106"/>
    <col min="7185" max="7188" width="9.85546875" style="106" customWidth="1"/>
    <col min="7189" max="7424" width="9.140625" style="106"/>
    <col min="7425" max="7425" width="24.42578125" style="106" bestFit="1" customWidth="1"/>
    <col min="7426" max="7426" width="28.85546875" style="106" customWidth="1"/>
    <col min="7427" max="7428" width="0" style="106" hidden="1" customWidth="1"/>
    <col min="7429" max="7429" width="9.140625" style="106"/>
    <col min="7430" max="7430" width="9.7109375" style="106" customWidth="1"/>
    <col min="7431" max="7431" width="11.5703125" style="106" customWidth="1"/>
    <col min="7432" max="7432" width="9.7109375" style="106" customWidth="1"/>
    <col min="7433" max="7433" width="10.28515625" style="106" customWidth="1"/>
    <col min="7434" max="7440" width="9.140625" style="106"/>
    <col min="7441" max="7444" width="9.85546875" style="106" customWidth="1"/>
    <col min="7445" max="7680" width="9.140625" style="106"/>
    <col min="7681" max="7681" width="24.42578125" style="106" bestFit="1" customWidth="1"/>
    <col min="7682" max="7682" width="28.85546875" style="106" customWidth="1"/>
    <col min="7683" max="7684" width="0" style="106" hidden="1" customWidth="1"/>
    <col min="7685" max="7685" width="9.140625" style="106"/>
    <col min="7686" max="7686" width="9.7109375" style="106" customWidth="1"/>
    <col min="7687" max="7687" width="11.5703125" style="106" customWidth="1"/>
    <col min="7688" max="7688" width="9.7109375" style="106" customWidth="1"/>
    <col min="7689" max="7689" width="10.28515625" style="106" customWidth="1"/>
    <col min="7690" max="7696" width="9.140625" style="106"/>
    <col min="7697" max="7700" width="9.85546875" style="106" customWidth="1"/>
    <col min="7701" max="7936" width="9.140625" style="106"/>
    <col min="7937" max="7937" width="24.42578125" style="106" bestFit="1" customWidth="1"/>
    <col min="7938" max="7938" width="28.85546875" style="106" customWidth="1"/>
    <col min="7939" max="7940" width="0" style="106" hidden="1" customWidth="1"/>
    <col min="7941" max="7941" width="9.140625" style="106"/>
    <col min="7942" max="7942" width="9.7109375" style="106" customWidth="1"/>
    <col min="7943" max="7943" width="11.5703125" style="106" customWidth="1"/>
    <col min="7944" max="7944" width="9.7109375" style="106" customWidth="1"/>
    <col min="7945" max="7945" width="10.28515625" style="106" customWidth="1"/>
    <col min="7946" max="7952" width="9.140625" style="106"/>
    <col min="7953" max="7956" width="9.85546875" style="106" customWidth="1"/>
    <col min="7957" max="8192" width="9.140625" style="106"/>
    <col min="8193" max="8193" width="24.42578125" style="106" bestFit="1" customWidth="1"/>
    <col min="8194" max="8194" width="28.85546875" style="106" customWidth="1"/>
    <col min="8195" max="8196" width="0" style="106" hidden="1" customWidth="1"/>
    <col min="8197" max="8197" width="9.140625" style="106"/>
    <col min="8198" max="8198" width="9.7109375" style="106" customWidth="1"/>
    <col min="8199" max="8199" width="11.5703125" style="106" customWidth="1"/>
    <col min="8200" max="8200" width="9.7109375" style="106" customWidth="1"/>
    <col min="8201" max="8201" width="10.28515625" style="106" customWidth="1"/>
    <col min="8202" max="8208" width="9.140625" style="106"/>
    <col min="8209" max="8212" width="9.85546875" style="106" customWidth="1"/>
    <col min="8213" max="8448" width="9.140625" style="106"/>
    <col min="8449" max="8449" width="24.42578125" style="106" bestFit="1" customWidth="1"/>
    <col min="8450" max="8450" width="28.85546875" style="106" customWidth="1"/>
    <col min="8451" max="8452" width="0" style="106" hidden="1" customWidth="1"/>
    <col min="8453" max="8453" width="9.140625" style="106"/>
    <col min="8454" max="8454" width="9.7109375" style="106" customWidth="1"/>
    <col min="8455" max="8455" width="11.5703125" style="106" customWidth="1"/>
    <col min="8456" max="8456" width="9.7109375" style="106" customWidth="1"/>
    <col min="8457" max="8457" width="10.28515625" style="106" customWidth="1"/>
    <col min="8458" max="8464" width="9.140625" style="106"/>
    <col min="8465" max="8468" width="9.85546875" style="106" customWidth="1"/>
    <col min="8469" max="8704" width="9.140625" style="106"/>
    <col min="8705" max="8705" width="24.42578125" style="106" bestFit="1" customWidth="1"/>
    <col min="8706" max="8706" width="28.85546875" style="106" customWidth="1"/>
    <col min="8707" max="8708" width="0" style="106" hidden="1" customWidth="1"/>
    <col min="8709" max="8709" width="9.140625" style="106"/>
    <col min="8710" max="8710" width="9.7109375" style="106" customWidth="1"/>
    <col min="8711" max="8711" width="11.5703125" style="106" customWidth="1"/>
    <col min="8712" max="8712" width="9.7109375" style="106" customWidth="1"/>
    <col min="8713" max="8713" width="10.28515625" style="106" customWidth="1"/>
    <col min="8714" max="8720" width="9.140625" style="106"/>
    <col min="8721" max="8724" width="9.85546875" style="106" customWidth="1"/>
    <col min="8725" max="8960" width="9.140625" style="106"/>
    <col min="8961" max="8961" width="24.42578125" style="106" bestFit="1" customWidth="1"/>
    <col min="8962" max="8962" width="28.85546875" style="106" customWidth="1"/>
    <col min="8963" max="8964" width="0" style="106" hidden="1" customWidth="1"/>
    <col min="8965" max="8965" width="9.140625" style="106"/>
    <col min="8966" max="8966" width="9.7109375" style="106" customWidth="1"/>
    <col min="8967" max="8967" width="11.5703125" style="106" customWidth="1"/>
    <col min="8968" max="8968" width="9.7109375" style="106" customWidth="1"/>
    <col min="8969" max="8969" width="10.28515625" style="106" customWidth="1"/>
    <col min="8970" max="8976" width="9.140625" style="106"/>
    <col min="8977" max="8980" width="9.85546875" style="106" customWidth="1"/>
    <col min="8981" max="9216" width="9.140625" style="106"/>
    <col min="9217" max="9217" width="24.42578125" style="106" bestFit="1" customWidth="1"/>
    <col min="9218" max="9218" width="28.85546875" style="106" customWidth="1"/>
    <col min="9219" max="9220" width="0" style="106" hidden="1" customWidth="1"/>
    <col min="9221" max="9221" width="9.140625" style="106"/>
    <col min="9222" max="9222" width="9.7109375" style="106" customWidth="1"/>
    <col min="9223" max="9223" width="11.5703125" style="106" customWidth="1"/>
    <col min="9224" max="9224" width="9.7109375" style="106" customWidth="1"/>
    <col min="9225" max="9225" width="10.28515625" style="106" customWidth="1"/>
    <col min="9226" max="9232" width="9.140625" style="106"/>
    <col min="9233" max="9236" width="9.85546875" style="106" customWidth="1"/>
    <col min="9237" max="9472" width="9.140625" style="106"/>
    <col min="9473" max="9473" width="24.42578125" style="106" bestFit="1" customWidth="1"/>
    <col min="9474" max="9474" width="28.85546875" style="106" customWidth="1"/>
    <col min="9475" max="9476" width="0" style="106" hidden="1" customWidth="1"/>
    <col min="9477" max="9477" width="9.140625" style="106"/>
    <col min="9478" max="9478" width="9.7109375" style="106" customWidth="1"/>
    <col min="9479" max="9479" width="11.5703125" style="106" customWidth="1"/>
    <col min="9480" max="9480" width="9.7109375" style="106" customWidth="1"/>
    <col min="9481" max="9481" width="10.28515625" style="106" customWidth="1"/>
    <col min="9482" max="9488" width="9.140625" style="106"/>
    <col min="9489" max="9492" width="9.85546875" style="106" customWidth="1"/>
    <col min="9493" max="9728" width="9.140625" style="106"/>
    <col min="9729" max="9729" width="24.42578125" style="106" bestFit="1" customWidth="1"/>
    <col min="9730" max="9730" width="28.85546875" style="106" customWidth="1"/>
    <col min="9731" max="9732" width="0" style="106" hidden="1" customWidth="1"/>
    <col min="9733" max="9733" width="9.140625" style="106"/>
    <col min="9734" max="9734" width="9.7109375" style="106" customWidth="1"/>
    <col min="9735" max="9735" width="11.5703125" style="106" customWidth="1"/>
    <col min="9736" max="9736" width="9.7109375" style="106" customWidth="1"/>
    <col min="9737" max="9737" width="10.28515625" style="106" customWidth="1"/>
    <col min="9738" max="9744" width="9.140625" style="106"/>
    <col min="9745" max="9748" width="9.85546875" style="106" customWidth="1"/>
    <col min="9749" max="9984" width="9.140625" style="106"/>
    <col min="9985" max="9985" width="24.42578125" style="106" bestFit="1" customWidth="1"/>
    <col min="9986" max="9986" width="28.85546875" style="106" customWidth="1"/>
    <col min="9987" max="9988" width="0" style="106" hidden="1" customWidth="1"/>
    <col min="9989" max="9989" width="9.140625" style="106"/>
    <col min="9990" max="9990" width="9.7109375" style="106" customWidth="1"/>
    <col min="9991" max="9991" width="11.5703125" style="106" customWidth="1"/>
    <col min="9992" max="9992" width="9.7109375" style="106" customWidth="1"/>
    <col min="9993" max="9993" width="10.28515625" style="106" customWidth="1"/>
    <col min="9994" max="10000" width="9.140625" style="106"/>
    <col min="10001" max="10004" width="9.85546875" style="106" customWidth="1"/>
    <col min="10005" max="10240" width="9.140625" style="106"/>
    <col min="10241" max="10241" width="24.42578125" style="106" bestFit="1" customWidth="1"/>
    <col min="10242" max="10242" width="28.85546875" style="106" customWidth="1"/>
    <col min="10243" max="10244" width="0" style="106" hidden="1" customWidth="1"/>
    <col min="10245" max="10245" width="9.140625" style="106"/>
    <col min="10246" max="10246" width="9.7109375" style="106" customWidth="1"/>
    <col min="10247" max="10247" width="11.5703125" style="106" customWidth="1"/>
    <col min="10248" max="10248" width="9.7109375" style="106" customWidth="1"/>
    <col min="10249" max="10249" width="10.28515625" style="106" customWidth="1"/>
    <col min="10250" max="10256" width="9.140625" style="106"/>
    <col min="10257" max="10260" width="9.85546875" style="106" customWidth="1"/>
    <col min="10261" max="10496" width="9.140625" style="106"/>
    <col min="10497" max="10497" width="24.42578125" style="106" bestFit="1" customWidth="1"/>
    <col min="10498" max="10498" width="28.85546875" style="106" customWidth="1"/>
    <col min="10499" max="10500" width="0" style="106" hidden="1" customWidth="1"/>
    <col min="10501" max="10501" width="9.140625" style="106"/>
    <col min="10502" max="10502" width="9.7109375" style="106" customWidth="1"/>
    <col min="10503" max="10503" width="11.5703125" style="106" customWidth="1"/>
    <col min="10504" max="10504" width="9.7109375" style="106" customWidth="1"/>
    <col min="10505" max="10505" width="10.28515625" style="106" customWidth="1"/>
    <col min="10506" max="10512" width="9.140625" style="106"/>
    <col min="10513" max="10516" width="9.85546875" style="106" customWidth="1"/>
    <col min="10517" max="10752" width="9.140625" style="106"/>
    <col min="10753" max="10753" width="24.42578125" style="106" bestFit="1" customWidth="1"/>
    <col min="10754" max="10754" width="28.85546875" style="106" customWidth="1"/>
    <col min="10755" max="10756" width="0" style="106" hidden="1" customWidth="1"/>
    <col min="10757" max="10757" width="9.140625" style="106"/>
    <col min="10758" max="10758" width="9.7109375" style="106" customWidth="1"/>
    <col min="10759" max="10759" width="11.5703125" style="106" customWidth="1"/>
    <col min="10760" max="10760" width="9.7109375" style="106" customWidth="1"/>
    <col min="10761" max="10761" width="10.28515625" style="106" customWidth="1"/>
    <col min="10762" max="10768" width="9.140625" style="106"/>
    <col min="10769" max="10772" width="9.85546875" style="106" customWidth="1"/>
    <col min="10773" max="11008" width="9.140625" style="106"/>
    <col min="11009" max="11009" width="24.42578125" style="106" bestFit="1" customWidth="1"/>
    <col min="11010" max="11010" width="28.85546875" style="106" customWidth="1"/>
    <col min="11011" max="11012" width="0" style="106" hidden="1" customWidth="1"/>
    <col min="11013" max="11013" width="9.140625" style="106"/>
    <col min="11014" max="11014" width="9.7109375" style="106" customWidth="1"/>
    <col min="11015" max="11015" width="11.5703125" style="106" customWidth="1"/>
    <col min="11016" max="11016" width="9.7109375" style="106" customWidth="1"/>
    <col min="11017" max="11017" width="10.28515625" style="106" customWidth="1"/>
    <col min="11018" max="11024" width="9.140625" style="106"/>
    <col min="11025" max="11028" width="9.85546875" style="106" customWidth="1"/>
    <col min="11029" max="11264" width="9.140625" style="106"/>
    <col min="11265" max="11265" width="24.42578125" style="106" bestFit="1" customWidth="1"/>
    <col min="11266" max="11266" width="28.85546875" style="106" customWidth="1"/>
    <col min="11267" max="11268" width="0" style="106" hidden="1" customWidth="1"/>
    <col min="11269" max="11269" width="9.140625" style="106"/>
    <col min="11270" max="11270" width="9.7109375" style="106" customWidth="1"/>
    <col min="11271" max="11271" width="11.5703125" style="106" customWidth="1"/>
    <col min="11272" max="11272" width="9.7109375" style="106" customWidth="1"/>
    <col min="11273" max="11273" width="10.28515625" style="106" customWidth="1"/>
    <col min="11274" max="11280" width="9.140625" style="106"/>
    <col min="11281" max="11284" width="9.85546875" style="106" customWidth="1"/>
    <col min="11285" max="11520" width="9.140625" style="106"/>
    <col min="11521" max="11521" width="24.42578125" style="106" bestFit="1" customWidth="1"/>
    <col min="11522" max="11522" width="28.85546875" style="106" customWidth="1"/>
    <col min="11523" max="11524" width="0" style="106" hidden="1" customWidth="1"/>
    <col min="11525" max="11525" width="9.140625" style="106"/>
    <col min="11526" max="11526" width="9.7109375" style="106" customWidth="1"/>
    <col min="11527" max="11527" width="11.5703125" style="106" customWidth="1"/>
    <col min="11528" max="11528" width="9.7109375" style="106" customWidth="1"/>
    <col min="11529" max="11529" width="10.28515625" style="106" customWidth="1"/>
    <col min="11530" max="11536" width="9.140625" style="106"/>
    <col min="11537" max="11540" width="9.85546875" style="106" customWidth="1"/>
    <col min="11541" max="11776" width="9.140625" style="106"/>
    <col min="11777" max="11777" width="24.42578125" style="106" bestFit="1" customWidth="1"/>
    <col min="11778" max="11778" width="28.85546875" style="106" customWidth="1"/>
    <col min="11779" max="11780" width="0" style="106" hidden="1" customWidth="1"/>
    <col min="11781" max="11781" width="9.140625" style="106"/>
    <col min="11782" max="11782" width="9.7109375" style="106" customWidth="1"/>
    <col min="11783" max="11783" width="11.5703125" style="106" customWidth="1"/>
    <col min="11784" max="11784" width="9.7109375" style="106" customWidth="1"/>
    <col min="11785" max="11785" width="10.28515625" style="106" customWidth="1"/>
    <col min="11786" max="11792" width="9.140625" style="106"/>
    <col min="11793" max="11796" width="9.85546875" style="106" customWidth="1"/>
    <col min="11797" max="12032" width="9.140625" style="106"/>
    <col min="12033" max="12033" width="24.42578125" style="106" bestFit="1" customWidth="1"/>
    <col min="12034" max="12034" width="28.85546875" style="106" customWidth="1"/>
    <col min="12035" max="12036" width="0" style="106" hidden="1" customWidth="1"/>
    <col min="12037" max="12037" width="9.140625" style="106"/>
    <col min="12038" max="12038" width="9.7109375" style="106" customWidth="1"/>
    <col min="12039" max="12039" width="11.5703125" style="106" customWidth="1"/>
    <col min="12040" max="12040" width="9.7109375" style="106" customWidth="1"/>
    <col min="12041" max="12041" width="10.28515625" style="106" customWidth="1"/>
    <col min="12042" max="12048" width="9.140625" style="106"/>
    <col min="12049" max="12052" width="9.85546875" style="106" customWidth="1"/>
    <col min="12053" max="12288" width="9.140625" style="106"/>
    <col min="12289" max="12289" width="24.42578125" style="106" bestFit="1" customWidth="1"/>
    <col min="12290" max="12290" width="28.85546875" style="106" customWidth="1"/>
    <col min="12291" max="12292" width="0" style="106" hidden="1" customWidth="1"/>
    <col min="12293" max="12293" width="9.140625" style="106"/>
    <col min="12294" max="12294" width="9.7109375" style="106" customWidth="1"/>
    <col min="12295" max="12295" width="11.5703125" style="106" customWidth="1"/>
    <col min="12296" max="12296" width="9.7109375" style="106" customWidth="1"/>
    <col min="12297" max="12297" width="10.28515625" style="106" customWidth="1"/>
    <col min="12298" max="12304" width="9.140625" style="106"/>
    <col min="12305" max="12308" width="9.85546875" style="106" customWidth="1"/>
    <col min="12309" max="12544" width="9.140625" style="106"/>
    <col min="12545" max="12545" width="24.42578125" style="106" bestFit="1" customWidth="1"/>
    <col min="12546" max="12546" width="28.85546875" style="106" customWidth="1"/>
    <col min="12547" max="12548" width="0" style="106" hidden="1" customWidth="1"/>
    <col min="12549" max="12549" width="9.140625" style="106"/>
    <col min="12550" max="12550" width="9.7109375" style="106" customWidth="1"/>
    <col min="12551" max="12551" width="11.5703125" style="106" customWidth="1"/>
    <col min="12552" max="12552" width="9.7109375" style="106" customWidth="1"/>
    <col min="12553" max="12553" width="10.28515625" style="106" customWidth="1"/>
    <col min="12554" max="12560" width="9.140625" style="106"/>
    <col min="12561" max="12564" width="9.85546875" style="106" customWidth="1"/>
    <col min="12565" max="12800" width="9.140625" style="106"/>
    <col min="12801" max="12801" width="24.42578125" style="106" bestFit="1" customWidth="1"/>
    <col min="12802" max="12802" width="28.85546875" style="106" customWidth="1"/>
    <col min="12803" max="12804" width="0" style="106" hidden="1" customWidth="1"/>
    <col min="12805" max="12805" width="9.140625" style="106"/>
    <col min="12806" max="12806" width="9.7109375" style="106" customWidth="1"/>
    <col min="12807" max="12807" width="11.5703125" style="106" customWidth="1"/>
    <col min="12808" max="12808" width="9.7109375" style="106" customWidth="1"/>
    <col min="12809" max="12809" width="10.28515625" style="106" customWidth="1"/>
    <col min="12810" max="12816" width="9.140625" style="106"/>
    <col min="12817" max="12820" width="9.85546875" style="106" customWidth="1"/>
    <col min="12821" max="13056" width="9.140625" style="106"/>
    <col min="13057" max="13057" width="24.42578125" style="106" bestFit="1" customWidth="1"/>
    <col min="13058" max="13058" width="28.85546875" style="106" customWidth="1"/>
    <col min="13059" max="13060" width="0" style="106" hidden="1" customWidth="1"/>
    <col min="13061" max="13061" width="9.140625" style="106"/>
    <col min="13062" max="13062" width="9.7109375" style="106" customWidth="1"/>
    <col min="13063" max="13063" width="11.5703125" style="106" customWidth="1"/>
    <col min="13064" max="13064" width="9.7109375" style="106" customWidth="1"/>
    <col min="13065" max="13065" width="10.28515625" style="106" customWidth="1"/>
    <col min="13066" max="13072" width="9.140625" style="106"/>
    <col min="13073" max="13076" width="9.85546875" style="106" customWidth="1"/>
    <col min="13077" max="13312" width="9.140625" style="106"/>
    <col min="13313" max="13313" width="24.42578125" style="106" bestFit="1" customWidth="1"/>
    <col min="13314" max="13314" width="28.85546875" style="106" customWidth="1"/>
    <col min="13315" max="13316" width="0" style="106" hidden="1" customWidth="1"/>
    <col min="13317" max="13317" width="9.140625" style="106"/>
    <col min="13318" max="13318" width="9.7109375" style="106" customWidth="1"/>
    <col min="13319" max="13319" width="11.5703125" style="106" customWidth="1"/>
    <col min="13320" max="13320" width="9.7109375" style="106" customWidth="1"/>
    <col min="13321" max="13321" width="10.28515625" style="106" customWidth="1"/>
    <col min="13322" max="13328" width="9.140625" style="106"/>
    <col min="13329" max="13332" width="9.85546875" style="106" customWidth="1"/>
    <col min="13333" max="13568" width="9.140625" style="106"/>
    <col min="13569" max="13569" width="24.42578125" style="106" bestFit="1" customWidth="1"/>
    <col min="13570" max="13570" width="28.85546875" style="106" customWidth="1"/>
    <col min="13571" max="13572" width="0" style="106" hidden="1" customWidth="1"/>
    <col min="13573" max="13573" width="9.140625" style="106"/>
    <col min="13574" max="13574" width="9.7109375" style="106" customWidth="1"/>
    <col min="13575" max="13575" width="11.5703125" style="106" customWidth="1"/>
    <col min="13576" max="13576" width="9.7109375" style="106" customWidth="1"/>
    <col min="13577" max="13577" width="10.28515625" style="106" customWidth="1"/>
    <col min="13578" max="13584" width="9.140625" style="106"/>
    <col min="13585" max="13588" width="9.85546875" style="106" customWidth="1"/>
    <col min="13589" max="13824" width="9.140625" style="106"/>
    <col min="13825" max="13825" width="24.42578125" style="106" bestFit="1" customWidth="1"/>
    <col min="13826" max="13826" width="28.85546875" style="106" customWidth="1"/>
    <col min="13827" max="13828" width="0" style="106" hidden="1" customWidth="1"/>
    <col min="13829" max="13829" width="9.140625" style="106"/>
    <col min="13830" max="13830" width="9.7109375" style="106" customWidth="1"/>
    <col min="13831" max="13831" width="11.5703125" style="106" customWidth="1"/>
    <col min="13832" max="13832" width="9.7109375" style="106" customWidth="1"/>
    <col min="13833" max="13833" width="10.28515625" style="106" customWidth="1"/>
    <col min="13834" max="13840" width="9.140625" style="106"/>
    <col min="13841" max="13844" width="9.85546875" style="106" customWidth="1"/>
    <col min="13845" max="14080" width="9.140625" style="106"/>
    <col min="14081" max="14081" width="24.42578125" style="106" bestFit="1" customWidth="1"/>
    <col min="14082" max="14082" width="28.85546875" style="106" customWidth="1"/>
    <col min="14083" max="14084" width="0" style="106" hidden="1" customWidth="1"/>
    <col min="14085" max="14085" width="9.140625" style="106"/>
    <col min="14086" max="14086" width="9.7109375" style="106" customWidth="1"/>
    <col min="14087" max="14087" width="11.5703125" style="106" customWidth="1"/>
    <col min="14088" max="14088" width="9.7109375" style="106" customWidth="1"/>
    <col min="14089" max="14089" width="10.28515625" style="106" customWidth="1"/>
    <col min="14090" max="14096" width="9.140625" style="106"/>
    <col min="14097" max="14100" width="9.85546875" style="106" customWidth="1"/>
    <col min="14101" max="14336" width="9.140625" style="106"/>
    <col min="14337" max="14337" width="24.42578125" style="106" bestFit="1" customWidth="1"/>
    <col min="14338" max="14338" width="28.85546875" style="106" customWidth="1"/>
    <col min="14339" max="14340" width="0" style="106" hidden="1" customWidth="1"/>
    <col min="14341" max="14341" width="9.140625" style="106"/>
    <col min="14342" max="14342" width="9.7109375" style="106" customWidth="1"/>
    <col min="14343" max="14343" width="11.5703125" style="106" customWidth="1"/>
    <col min="14344" max="14344" width="9.7109375" style="106" customWidth="1"/>
    <col min="14345" max="14345" width="10.28515625" style="106" customWidth="1"/>
    <col min="14346" max="14352" width="9.140625" style="106"/>
    <col min="14353" max="14356" width="9.85546875" style="106" customWidth="1"/>
    <col min="14357" max="14592" width="9.140625" style="106"/>
    <col min="14593" max="14593" width="24.42578125" style="106" bestFit="1" customWidth="1"/>
    <col min="14594" max="14594" width="28.85546875" style="106" customWidth="1"/>
    <col min="14595" max="14596" width="0" style="106" hidden="1" customWidth="1"/>
    <col min="14597" max="14597" width="9.140625" style="106"/>
    <col min="14598" max="14598" width="9.7109375" style="106" customWidth="1"/>
    <col min="14599" max="14599" width="11.5703125" style="106" customWidth="1"/>
    <col min="14600" max="14600" width="9.7109375" style="106" customWidth="1"/>
    <col min="14601" max="14601" width="10.28515625" style="106" customWidth="1"/>
    <col min="14602" max="14608" width="9.140625" style="106"/>
    <col min="14609" max="14612" width="9.85546875" style="106" customWidth="1"/>
    <col min="14613" max="14848" width="9.140625" style="106"/>
    <col min="14849" max="14849" width="24.42578125" style="106" bestFit="1" customWidth="1"/>
    <col min="14850" max="14850" width="28.85546875" style="106" customWidth="1"/>
    <col min="14851" max="14852" width="0" style="106" hidden="1" customWidth="1"/>
    <col min="14853" max="14853" width="9.140625" style="106"/>
    <col min="14854" max="14854" width="9.7109375" style="106" customWidth="1"/>
    <col min="14855" max="14855" width="11.5703125" style="106" customWidth="1"/>
    <col min="14856" max="14856" width="9.7109375" style="106" customWidth="1"/>
    <col min="14857" max="14857" width="10.28515625" style="106" customWidth="1"/>
    <col min="14858" max="14864" width="9.140625" style="106"/>
    <col min="14865" max="14868" width="9.85546875" style="106" customWidth="1"/>
    <col min="14869" max="15104" width="9.140625" style="106"/>
    <col min="15105" max="15105" width="24.42578125" style="106" bestFit="1" customWidth="1"/>
    <col min="15106" max="15106" width="28.85546875" style="106" customWidth="1"/>
    <col min="15107" max="15108" width="0" style="106" hidden="1" customWidth="1"/>
    <col min="15109" max="15109" width="9.140625" style="106"/>
    <col min="15110" max="15110" width="9.7109375" style="106" customWidth="1"/>
    <col min="15111" max="15111" width="11.5703125" style="106" customWidth="1"/>
    <col min="15112" max="15112" width="9.7109375" style="106" customWidth="1"/>
    <col min="15113" max="15113" width="10.28515625" style="106" customWidth="1"/>
    <col min="15114" max="15120" width="9.140625" style="106"/>
    <col min="15121" max="15124" width="9.85546875" style="106" customWidth="1"/>
    <col min="15125" max="15360" width="9.140625" style="106"/>
    <col min="15361" max="15361" width="24.42578125" style="106" bestFit="1" customWidth="1"/>
    <col min="15362" max="15362" width="28.85546875" style="106" customWidth="1"/>
    <col min="15363" max="15364" width="0" style="106" hidden="1" customWidth="1"/>
    <col min="15365" max="15365" width="9.140625" style="106"/>
    <col min="15366" max="15366" width="9.7109375" style="106" customWidth="1"/>
    <col min="15367" max="15367" width="11.5703125" style="106" customWidth="1"/>
    <col min="15368" max="15368" width="9.7109375" style="106" customWidth="1"/>
    <col min="15369" max="15369" width="10.28515625" style="106" customWidth="1"/>
    <col min="15370" max="15376" width="9.140625" style="106"/>
    <col min="15377" max="15380" width="9.85546875" style="106" customWidth="1"/>
    <col min="15381" max="15616" width="9.140625" style="106"/>
    <col min="15617" max="15617" width="24.42578125" style="106" bestFit="1" customWidth="1"/>
    <col min="15618" max="15618" width="28.85546875" style="106" customWidth="1"/>
    <col min="15619" max="15620" width="0" style="106" hidden="1" customWidth="1"/>
    <col min="15621" max="15621" width="9.140625" style="106"/>
    <col min="15622" max="15622" width="9.7109375" style="106" customWidth="1"/>
    <col min="15623" max="15623" width="11.5703125" style="106" customWidth="1"/>
    <col min="15624" max="15624" width="9.7109375" style="106" customWidth="1"/>
    <col min="15625" max="15625" width="10.28515625" style="106" customWidth="1"/>
    <col min="15626" max="15632" width="9.140625" style="106"/>
    <col min="15633" max="15636" width="9.85546875" style="106" customWidth="1"/>
    <col min="15637" max="15872" width="9.140625" style="106"/>
    <col min="15873" max="15873" width="24.42578125" style="106" bestFit="1" customWidth="1"/>
    <col min="15874" max="15874" width="28.85546875" style="106" customWidth="1"/>
    <col min="15875" max="15876" width="0" style="106" hidden="1" customWidth="1"/>
    <col min="15877" max="15877" width="9.140625" style="106"/>
    <col min="15878" max="15878" width="9.7109375" style="106" customWidth="1"/>
    <col min="15879" max="15879" width="11.5703125" style="106" customWidth="1"/>
    <col min="15880" max="15880" width="9.7109375" style="106" customWidth="1"/>
    <col min="15881" max="15881" width="10.28515625" style="106" customWidth="1"/>
    <col min="15882" max="15888" width="9.140625" style="106"/>
    <col min="15889" max="15892" width="9.85546875" style="106" customWidth="1"/>
    <col min="15893" max="16128" width="9.140625" style="106"/>
    <col min="16129" max="16129" width="24.42578125" style="106" bestFit="1" customWidth="1"/>
    <col min="16130" max="16130" width="28.85546875" style="106" customWidth="1"/>
    <col min="16131" max="16132" width="0" style="106" hidden="1" customWidth="1"/>
    <col min="16133" max="16133" width="9.140625" style="106"/>
    <col min="16134" max="16134" width="9.7109375" style="106" customWidth="1"/>
    <col min="16135" max="16135" width="11.5703125" style="106" customWidth="1"/>
    <col min="16136" max="16136" width="9.7109375" style="106" customWidth="1"/>
    <col min="16137" max="16137" width="10.28515625" style="106" customWidth="1"/>
    <col min="16138" max="16144" width="9.140625" style="106"/>
    <col min="16145" max="16148" width="9.85546875" style="106" customWidth="1"/>
    <col min="16149" max="16384" width="9.140625" style="106"/>
  </cols>
  <sheetData>
    <row r="2" spans="1:27">
      <c r="A2" s="217"/>
      <c r="B2" s="218"/>
      <c r="C2" s="219"/>
      <c r="D2" s="217"/>
      <c r="E2" s="220" t="s">
        <v>555</v>
      </c>
      <c r="F2" s="220" t="s">
        <v>556</v>
      </c>
      <c r="G2" s="220" t="s">
        <v>557</v>
      </c>
      <c r="H2" s="220" t="s">
        <v>558</v>
      </c>
      <c r="I2" s="220" t="s">
        <v>28</v>
      </c>
      <c r="J2" s="220" t="s">
        <v>69</v>
      </c>
      <c r="K2" s="220" t="s">
        <v>70</v>
      </c>
      <c r="L2" s="220" t="s">
        <v>71</v>
      </c>
      <c r="M2" s="220" t="s">
        <v>32</v>
      </c>
      <c r="N2" s="220" t="s">
        <v>72</v>
      </c>
      <c r="O2" s="220" t="s">
        <v>73</v>
      </c>
      <c r="P2" s="220" t="s">
        <v>74</v>
      </c>
      <c r="Q2" s="220" t="s">
        <v>495</v>
      </c>
      <c r="R2" s="220" t="s">
        <v>502</v>
      </c>
      <c r="S2" s="220" t="s">
        <v>509</v>
      </c>
      <c r="T2" s="220" t="s">
        <v>514</v>
      </c>
      <c r="U2" s="220" t="s">
        <v>516</v>
      </c>
      <c r="V2" s="220" t="s">
        <v>518</v>
      </c>
      <c r="W2" s="220" t="s">
        <v>527</v>
      </c>
      <c r="X2" s="220" t="s">
        <v>534</v>
      </c>
      <c r="Y2" s="220" t="s">
        <v>536</v>
      </c>
      <c r="Z2" s="220" t="s">
        <v>545</v>
      </c>
      <c r="AA2" s="220" t="s">
        <v>552</v>
      </c>
    </row>
    <row r="3" spans="1:27">
      <c r="A3" s="217"/>
      <c r="B3" s="218"/>
      <c r="C3" s="219"/>
      <c r="D3" s="217"/>
      <c r="E3" s="220" t="s">
        <v>559</v>
      </c>
      <c r="F3" s="220" t="s">
        <v>560</v>
      </c>
      <c r="G3" s="221" t="s">
        <v>561</v>
      </c>
      <c r="H3" s="220" t="s">
        <v>562</v>
      </c>
      <c r="I3" s="221" t="s">
        <v>27</v>
      </c>
      <c r="J3" s="220" t="s">
        <v>29</v>
      </c>
      <c r="K3" s="220" t="s">
        <v>30</v>
      </c>
      <c r="L3" s="220" t="s">
        <v>31</v>
      </c>
      <c r="M3" s="220" t="s">
        <v>76</v>
      </c>
      <c r="N3" s="220" t="s">
        <v>77</v>
      </c>
      <c r="O3" s="220" t="s">
        <v>78</v>
      </c>
      <c r="P3" s="220" t="s">
        <v>79</v>
      </c>
      <c r="Q3" s="220" t="s">
        <v>494</v>
      </c>
      <c r="R3" s="220" t="s">
        <v>503</v>
      </c>
      <c r="S3" s="220" t="s">
        <v>508</v>
      </c>
      <c r="T3" s="220" t="s">
        <v>513</v>
      </c>
      <c r="U3" s="220" t="s">
        <v>515</v>
      </c>
      <c r="V3" s="220" t="s">
        <v>517</v>
      </c>
      <c r="W3" s="220" t="s">
        <v>526</v>
      </c>
      <c r="X3" s="220" t="s">
        <v>533</v>
      </c>
      <c r="Y3" s="220" t="s">
        <v>535</v>
      </c>
      <c r="Z3" s="220" t="s">
        <v>544</v>
      </c>
      <c r="AA3" s="220" t="s">
        <v>551</v>
      </c>
    </row>
    <row r="4" spans="1:27" ht="14.25" customHeight="1">
      <c r="A4" s="222" t="s">
        <v>563</v>
      </c>
      <c r="B4" s="223" t="s">
        <v>564</v>
      </c>
      <c r="C4" s="222" t="s">
        <v>565</v>
      </c>
      <c r="D4" s="223" t="s">
        <v>566</v>
      </c>
      <c r="E4" s="224">
        <v>6646.4260041873331</v>
      </c>
      <c r="F4" s="224">
        <v>6872.4263263782532</v>
      </c>
      <c r="G4" s="224">
        <v>6683.0885582819992</v>
      </c>
      <c r="H4" s="224">
        <v>8288.3773090177056</v>
      </c>
      <c r="I4" s="224">
        <v>7735.7113676325798</v>
      </c>
      <c r="J4" s="224">
        <v>8212.3750949095083</v>
      </c>
      <c r="K4" s="224">
        <v>8056.0153240417194</v>
      </c>
      <c r="L4" s="224">
        <v>9776.3579461059326</v>
      </c>
      <c r="M4" s="224">
        <v>10895.240215368833</v>
      </c>
      <c r="N4" s="224">
        <v>12078.131425714444</v>
      </c>
      <c r="O4" s="224">
        <v>9582.2009253726974</v>
      </c>
      <c r="P4" s="224">
        <v>15119.005900274746</v>
      </c>
      <c r="Q4" s="224">
        <v>16182.760982241</v>
      </c>
      <c r="R4" s="224">
        <v>14747.554161959677</v>
      </c>
      <c r="S4" s="224">
        <v>17147.150521963536</v>
      </c>
      <c r="T4" s="224">
        <v>18874.242233008525</v>
      </c>
      <c r="U4" s="224">
        <v>27863.796657107418</v>
      </c>
      <c r="V4" s="224">
        <v>28300.37056650591</v>
      </c>
      <c r="W4" s="224">
        <v>28759.661688036613</v>
      </c>
      <c r="X4" s="224">
        <v>31570.53389943183</v>
      </c>
      <c r="Y4" s="224">
        <v>36817.89207923333</v>
      </c>
      <c r="Z4" s="224">
        <v>33146.381525258061</v>
      </c>
      <c r="AA4" s="224">
        <v>31532.101743874999</v>
      </c>
    </row>
    <row r="5" spans="1:27" s="227" customFormat="1" ht="14.25" customHeight="1">
      <c r="A5" s="222"/>
      <c r="B5" s="225" t="s">
        <v>567</v>
      </c>
      <c r="C5" s="222"/>
      <c r="D5" s="225" t="s">
        <v>568</v>
      </c>
      <c r="E5" s="226">
        <v>4.8473850108367591</v>
      </c>
      <c r="F5" s="226">
        <v>4.8498499415744538</v>
      </c>
      <c r="G5" s="226">
        <v>4.9218238705848174</v>
      </c>
      <c r="H5" s="226">
        <v>4.7056695491311373</v>
      </c>
      <c r="I5" s="226">
        <v>4.973754108688011</v>
      </c>
      <c r="J5" s="226">
        <v>4.8161682772662706</v>
      </c>
      <c r="K5" s="226">
        <v>4.8881800328808014</v>
      </c>
      <c r="L5" s="226">
        <v>4.6914072058422205</v>
      </c>
      <c r="M5" s="226">
        <v>4.8234211112239995</v>
      </c>
      <c r="N5" s="226">
        <v>4.6601831053478779</v>
      </c>
      <c r="O5" s="226">
        <v>4.7202559567562163</v>
      </c>
      <c r="P5" s="226">
        <v>4.4660814110706664</v>
      </c>
      <c r="Q5" s="226">
        <v>4.3558593978919333</v>
      </c>
      <c r="R5" s="226">
        <v>4.3818490076165846</v>
      </c>
      <c r="S5" s="226">
        <v>4.2812445242391872</v>
      </c>
      <c r="T5" s="226">
        <v>4.2236068309632655</v>
      </c>
      <c r="U5" s="226">
        <v>4.1160985961493104</v>
      </c>
      <c r="V5" s="226">
        <v>3.954988731363227</v>
      </c>
      <c r="W5" s="226">
        <v>3.9915882984031397</v>
      </c>
      <c r="X5" s="226">
        <v>3.8985783021995504</v>
      </c>
      <c r="Y5" s="226">
        <v>3.8284648894344984</v>
      </c>
      <c r="Z5" s="226">
        <v>3.7987606444827753</v>
      </c>
      <c r="AA5" s="226">
        <v>3.4927276677891586</v>
      </c>
    </row>
    <row r="6" spans="1:27" s="227" customFormat="1" ht="14.25" customHeight="1">
      <c r="A6" s="228" t="s">
        <v>569</v>
      </c>
      <c r="B6" s="225" t="s">
        <v>570</v>
      </c>
      <c r="C6" s="225" t="s">
        <v>571</v>
      </c>
      <c r="D6" s="225" t="s">
        <v>572</v>
      </c>
      <c r="E6" s="229">
        <v>1897.1542618147412</v>
      </c>
      <c r="F6" s="229">
        <v>2155.5914707764523</v>
      </c>
      <c r="G6" s="229">
        <v>2398.4592410183086</v>
      </c>
      <c r="H6" s="229">
        <v>2507.0114411527984</v>
      </c>
      <c r="I6" s="229">
        <v>2653.56554525721</v>
      </c>
      <c r="J6" s="229">
        <v>2622.0894233290614</v>
      </c>
      <c r="K6" s="229">
        <v>2851.9813987685343</v>
      </c>
      <c r="L6" s="229">
        <v>3086.502783412348</v>
      </c>
      <c r="M6" s="229">
        <v>3434.8483769520594</v>
      </c>
      <c r="N6" s="229">
        <v>3323.3357608191077</v>
      </c>
      <c r="O6" s="229">
        <v>3195.4111407416517</v>
      </c>
      <c r="P6" s="229">
        <v>3491.2805843998385</v>
      </c>
      <c r="Q6" s="229">
        <v>3856.6280070601611</v>
      </c>
      <c r="R6" s="229">
        <v>3843.8085132500396</v>
      </c>
      <c r="S6" s="229">
        <v>4146.9433098414556</v>
      </c>
      <c r="T6" s="229">
        <v>4390.4314392989545</v>
      </c>
      <c r="U6" s="229">
        <v>4333.7262396333244</v>
      </c>
      <c r="V6" s="229">
        <v>3565.7162834814549</v>
      </c>
      <c r="W6" s="229">
        <v>4233.8146788586128</v>
      </c>
      <c r="X6" s="229">
        <v>4529.3013936957905</v>
      </c>
      <c r="Y6" s="229">
        <v>5161.1541073599701</v>
      </c>
      <c r="Z6" s="229">
        <v>5485.7958983899971</v>
      </c>
      <c r="AA6" s="229">
        <v>5453.470139009919</v>
      </c>
    </row>
    <row r="7" spans="1:27" s="227" customFormat="1" ht="14.25" customHeight="1">
      <c r="A7" s="230" t="s">
        <v>573</v>
      </c>
      <c r="B7" s="231" t="s">
        <v>574</v>
      </c>
      <c r="C7" s="231" t="s">
        <v>575</v>
      </c>
      <c r="D7" s="231" t="s">
        <v>576</v>
      </c>
      <c r="E7" s="232">
        <v>0.872338168989791</v>
      </c>
      <c r="F7" s="232">
        <v>0.79385828830163108</v>
      </c>
      <c r="G7" s="232">
        <v>0.69381585584322847</v>
      </c>
      <c r="H7" s="232">
        <v>0.82321361445259678</v>
      </c>
      <c r="I7" s="232">
        <v>0.71714263845446435</v>
      </c>
      <c r="J7" s="232">
        <v>0.77047115760941265</v>
      </c>
      <c r="K7" s="232">
        <v>0.69487822416022138</v>
      </c>
      <c r="L7" s="232">
        <v>0.77919387199877344</v>
      </c>
      <c r="M7" s="232">
        <v>0.77713295022763684</v>
      </c>
      <c r="N7" s="232">
        <v>0.89041325110367242</v>
      </c>
      <c r="O7" s="232">
        <v>0.73469081858787877</v>
      </c>
      <c r="P7" s="232">
        <v>1.0609735757471548</v>
      </c>
      <c r="Q7" s="232">
        <v>1.0406304980020757</v>
      </c>
      <c r="R7" s="232">
        <v>0.95150250579823492</v>
      </c>
      <c r="S7" s="232">
        <v>1.0254524867400556</v>
      </c>
      <c r="T7" s="232">
        <v>1.0661394303730494</v>
      </c>
      <c r="U7" s="232">
        <v>1.6009514639315976</v>
      </c>
      <c r="V7" s="232">
        <v>1.9762627508265187</v>
      </c>
      <c r="W7" s="232">
        <v>1.6914192763514346</v>
      </c>
      <c r="X7" s="232">
        <v>1.7356016430922712</v>
      </c>
      <c r="Y7" s="232">
        <v>1.7620127503269611</v>
      </c>
      <c r="Z7" s="232">
        <v>1.492428152338215</v>
      </c>
      <c r="AA7" s="232">
        <v>1.4281602231622597</v>
      </c>
    </row>
    <row r="8" spans="1:27" ht="14.25" customHeight="1">
      <c r="A8" s="233" t="s">
        <v>577</v>
      </c>
      <c r="B8" s="234" t="s">
        <v>564</v>
      </c>
      <c r="C8" s="233" t="s">
        <v>578</v>
      </c>
      <c r="D8" s="234" t="s">
        <v>566</v>
      </c>
      <c r="E8" s="235">
        <v>251.41667347499998</v>
      </c>
      <c r="F8" s="235">
        <v>209.16513699650798</v>
      </c>
      <c r="G8" s="235">
        <v>179.59318188753844</v>
      </c>
      <c r="H8" s="235">
        <v>300.24637918393444</v>
      </c>
      <c r="I8" s="235">
        <v>223.90032999870965</v>
      </c>
      <c r="J8" s="235">
        <v>174.30560951655733</v>
      </c>
      <c r="K8" s="235">
        <v>182.13372192624999</v>
      </c>
      <c r="L8" s="235">
        <v>191.76939474474577</v>
      </c>
      <c r="M8" s="235">
        <v>277.242152713</v>
      </c>
      <c r="N8" s="235">
        <v>306.41198934777776</v>
      </c>
      <c r="O8" s="235">
        <v>240.3883823807937</v>
      </c>
      <c r="P8" s="235">
        <v>375.50752983915254</v>
      </c>
      <c r="Q8" s="235">
        <v>365.21186230149999</v>
      </c>
      <c r="R8" s="235">
        <v>287.88906492741938</v>
      </c>
      <c r="S8" s="235">
        <v>305.23780388</v>
      </c>
      <c r="T8" s="235">
        <v>400.72789244344256</v>
      </c>
      <c r="U8" s="235">
        <v>789.23625395677425</v>
      </c>
      <c r="V8" s="235">
        <v>600.85007835393446</v>
      </c>
      <c r="W8" s="235">
        <v>606.0712514578463</v>
      </c>
      <c r="X8" s="235">
        <v>824.04528574368862</v>
      </c>
      <c r="Y8" s="235">
        <v>925.0828117166667</v>
      </c>
      <c r="Z8" s="235">
        <v>730.58956030645152</v>
      </c>
      <c r="AA8" s="235">
        <v>740.42341407812501</v>
      </c>
    </row>
    <row r="9" spans="1:27" s="227" customFormat="1" ht="14.25" customHeight="1">
      <c r="A9" s="236"/>
      <c r="B9" s="231" t="s">
        <v>567</v>
      </c>
      <c r="C9" s="236"/>
      <c r="D9" s="225" t="s">
        <v>568</v>
      </c>
      <c r="E9" s="226">
        <v>14.491051155479321</v>
      </c>
      <c r="F9" s="226">
        <v>14.672441606659316</v>
      </c>
      <c r="G9" s="226">
        <v>15.290302159926357</v>
      </c>
      <c r="H9" s="226">
        <v>12.88118598243071</v>
      </c>
      <c r="I9" s="226">
        <v>15.252762460898463</v>
      </c>
      <c r="J9" s="226">
        <v>14.834244397796009</v>
      </c>
      <c r="K9" s="226">
        <v>14.343533449946936</v>
      </c>
      <c r="L9" s="226">
        <v>13.45584849693331</v>
      </c>
      <c r="M9" s="226">
        <v>14.48341444728551</v>
      </c>
      <c r="N9" s="226">
        <v>14.099751722507156</v>
      </c>
      <c r="O9" s="226">
        <v>14.161148151631226</v>
      </c>
      <c r="P9" s="226">
        <v>14.444361246731178</v>
      </c>
      <c r="Q9" s="237">
        <v>14.808490796506245</v>
      </c>
      <c r="R9" s="237">
        <v>14.551540088578905</v>
      </c>
      <c r="S9" s="237">
        <v>13.529827487732639</v>
      </c>
      <c r="T9" s="237">
        <v>13.731195923815784</v>
      </c>
      <c r="U9" s="237">
        <v>9.0464681188713616</v>
      </c>
      <c r="V9" s="237">
        <v>12.394250521066857</v>
      </c>
      <c r="W9" s="237">
        <v>12.731958867961721</v>
      </c>
      <c r="X9" s="237">
        <v>12.365512824922282</v>
      </c>
      <c r="Y9" s="237">
        <v>11.672317776930537</v>
      </c>
      <c r="Z9" s="237">
        <v>13.131148483356554</v>
      </c>
      <c r="AA9" s="237">
        <v>12.50224194856534</v>
      </c>
    </row>
    <row r="10" spans="1:27" ht="14.25" customHeight="1">
      <c r="A10" s="238" t="s">
        <v>579</v>
      </c>
      <c r="B10" s="234" t="s">
        <v>564</v>
      </c>
      <c r="C10" s="238" t="s">
        <v>580</v>
      </c>
      <c r="D10" s="234" t="s">
        <v>566</v>
      </c>
      <c r="E10" s="235">
        <v>56.626048329833338</v>
      </c>
      <c r="F10" s="235">
        <v>60.314780980476193</v>
      </c>
      <c r="G10" s="235">
        <v>65.303045088153851</v>
      </c>
      <c r="H10" s="235">
        <v>77.092294630819666</v>
      </c>
      <c r="I10" s="235">
        <v>80.939576012580659</v>
      </c>
      <c r="J10" s="235">
        <v>98.293114200819673</v>
      </c>
      <c r="K10" s="235">
        <v>106.67005062343749</v>
      </c>
      <c r="L10" s="235">
        <v>120.32696241118643</v>
      </c>
      <c r="M10" s="235">
        <v>127.70222546116666</v>
      </c>
      <c r="N10" s="235">
        <v>110.28342525714287</v>
      </c>
      <c r="O10" s="235">
        <v>118.20995887079366</v>
      </c>
      <c r="P10" s="235">
        <v>170.57232002559323</v>
      </c>
      <c r="Q10" s="235">
        <v>156.45500163916665</v>
      </c>
      <c r="R10" s="235">
        <v>157.74806287403226</v>
      </c>
      <c r="S10" s="235">
        <v>207.75858421569231</v>
      </c>
      <c r="T10" s="235">
        <v>216.21378684016395</v>
      </c>
      <c r="U10" s="235">
        <v>267.13246117306448</v>
      </c>
      <c r="V10" s="235">
        <v>144.72306835688525</v>
      </c>
      <c r="W10" s="235">
        <v>207.93961480384615</v>
      </c>
      <c r="X10" s="235">
        <v>228.56090505869668</v>
      </c>
      <c r="Y10" s="235">
        <v>416.56892099999999</v>
      </c>
      <c r="Z10" s="235">
        <v>427.93131658064516</v>
      </c>
      <c r="AA10" s="235">
        <v>332.41912081250001</v>
      </c>
    </row>
    <row r="11" spans="1:27" s="227" customFormat="1" ht="14.25" customHeight="1">
      <c r="A11" s="239"/>
      <c r="B11" s="231" t="s">
        <v>567</v>
      </c>
      <c r="C11" s="239"/>
      <c r="D11" s="231" t="s">
        <v>568</v>
      </c>
      <c r="E11" s="237">
        <v>13.029594360927423</v>
      </c>
      <c r="F11" s="237">
        <v>12.998887286622619</v>
      </c>
      <c r="G11" s="237">
        <v>12.998847691974829</v>
      </c>
      <c r="H11" s="237">
        <v>12.999013649326626</v>
      </c>
      <c r="I11" s="237">
        <v>12.998943224786247</v>
      </c>
      <c r="J11" s="237">
        <v>12.999193285843408</v>
      </c>
      <c r="K11" s="237">
        <v>12.998839306544211</v>
      </c>
      <c r="L11" s="237">
        <v>12.999730216800703</v>
      </c>
      <c r="M11" s="237">
        <v>12.999739516454159</v>
      </c>
      <c r="N11" s="237">
        <v>12.999675052898642</v>
      </c>
      <c r="O11" s="237">
        <v>12.999708506930054</v>
      </c>
      <c r="P11" s="237">
        <v>12.999729310141808</v>
      </c>
      <c r="Q11" s="237">
        <v>12.999708506930054</v>
      </c>
      <c r="R11" s="237">
        <v>13.149534377882466</v>
      </c>
      <c r="S11" s="237">
        <v>12.999706600125853</v>
      </c>
      <c r="T11" s="237">
        <v>12.777001666393847</v>
      </c>
      <c r="U11" s="237">
        <v>12.9996549793418</v>
      </c>
      <c r="V11" s="237">
        <v>13.04104419962535</v>
      </c>
      <c r="W11" s="237">
        <v>13.003898964077752</v>
      </c>
      <c r="X11" s="237">
        <v>12.966627533387939</v>
      </c>
      <c r="Y11" s="237">
        <v>8.953792958708668</v>
      </c>
      <c r="Z11" s="237">
        <v>9.3561038728806682</v>
      </c>
      <c r="AA11" s="237">
        <v>11.01671383286082</v>
      </c>
    </row>
    <row r="12" spans="1:27" ht="14.25" customHeight="1">
      <c r="A12" s="238" t="s">
        <v>581</v>
      </c>
      <c r="B12" s="223" t="s">
        <v>582</v>
      </c>
      <c r="C12" s="238" t="s">
        <v>583</v>
      </c>
      <c r="D12" s="223" t="s">
        <v>584</v>
      </c>
      <c r="E12" s="240">
        <v>202.48638</v>
      </c>
      <c r="F12" s="240">
        <v>197.58997460317457</v>
      </c>
      <c r="G12" s="240">
        <v>199.9304923076923</v>
      </c>
      <c r="H12" s="240">
        <v>270.5854065573771</v>
      </c>
      <c r="I12" s="240">
        <v>251.0764387096774</v>
      </c>
      <c r="J12" s="240">
        <v>301.67169508196719</v>
      </c>
      <c r="K12" s="240">
        <v>321.68038437500002</v>
      </c>
      <c r="L12" s="240">
        <v>471.93113559322035</v>
      </c>
      <c r="M12" s="240">
        <v>566.0615733333334</v>
      </c>
      <c r="N12" s="240">
        <v>690.14138730158743</v>
      </c>
      <c r="O12" s="240">
        <v>594.86975555555546</v>
      </c>
      <c r="P12" s="240">
        <v>942.42900338983054</v>
      </c>
      <c r="Q12" s="240">
        <v>1277.4046400000002</v>
      </c>
      <c r="R12" s="240">
        <v>1445.2047451612902</v>
      </c>
      <c r="S12" s="240">
        <v>1565.0209292307693</v>
      </c>
      <c r="T12" s="240">
        <v>1602.3980688524589</v>
      </c>
      <c r="U12" s="240">
        <v>2175.7997645161286</v>
      </c>
      <c r="V12" s="240">
        <v>2356.5625016393442</v>
      </c>
      <c r="W12" s="240">
        <v>2659.1922676923073</v>
      </c>
      <c r="X12" s="240">
        <v>2962.1504524590164</v>
      </c>
      <c r="Y12" s="240">
        <v>3804.4821666666667</v>
      </c>
      <c r="Z12" s="240">
        <v>3531.7025387096774</v>
      </c>
      <c r="AA12" s="240">
        <v>4249.0623437499999</v>
      </c>
    </row>
    <row r="13" spans="1:27" s="227" customFormat="1" ht="14.25" customHeight="1">
      <c r="A13" s="239"/>
      <c r="B13" s="231" t="s">
        <v>585</v>
      </c>
      <c r="C13" s="239"/>
      <c r="D13" s="231" t="s">
        <v>586</v>
      </c>
      <c r="E13" s="237">
        <v>1.2798271156147574</v>
      </c>
      <c r="F13" s="237">
        <v>1.3093479897010827</v>
      </c>
      <c r="G13" s="237">
        <v>1.0661598984940088</v>
      </c>
      <c r="H13" s="237">
        <v>1.1120339526386673</v>
      </c>
      <c r="I13" s="237">
        <v>0.99173988345612585</v>
      </c>
      <c r="J13" s="237">
        <v>1.0699203363700174</v>
      </c>
      <c r="K13" s="237">
        <v>0.95423902275358341</v>
      </c>
      <c r="L13" s="237">
        <v>0.98625651825026173</v>
      </c>
      <c r="M13" s="237">
        <v>0.84938927109176721</v>
      </c>
      <c r="N13" s="237">
        <v>0.88611859091931433</v>
      </c>
      <c r="O13" s="237">
        <v>0.8710923660477512</v>
      </c>
      <c r="P13" s="237">
        <v>0.87372881671117897</v>
      </c>
      <c r="Q13" s="237">
        <v>0.85515346557168337</v>
      </c>
      <c r="R13" s="237">
        <v>1.0752163650900903</v>
      </c>
      <c r="S13" s="237">
        <v>1.0064752217361721</v>
      </c>
      <c r="T13" s="237">
        <v>1.0515561848823949</v>
      </c>
      <c r="U13" s="237">
        <v>0.98571242464391684</v>
      </c>
      <c r="V13" s="237">
        <v>1.0572386964926139</v>
      </c>
      <c r="W13" s="237">
        <v>0.99356056922132752</v>
      </c>
      <c r="X13" s="237">
        <v>0.97589004371182819</v>
      </c>
      <c r="Y13" s="237">
        <v>0.90822345380074287</v>
      </c>
      <c r="Z13" s="237">
        <v>0.91379432170002095</v>
      </c>
      <c r="AA13" s="237">
        <v>0.87721858414424447</v>
      </c>
    </row>
    <row r="14" spans="1:27" ht="14.25" customHeight="1">
      <c r="A14" s="223" t="s">
        <v>587</v>
      </c>
      <c r="B14" s="223" t="s">
        <v>588</v>
      </c>
      <c r="C14" s="223" t="s">
        <v>589</v>
      </c>
      <c r="D14" s="223" t="s">
        <v>590</v>
      </c>
      <c r="E14" s="241">
        <v>445</v>
      </c>
      <c r="F14" s="241">
        <v>440</v>
      </c>
      <c r="G14" s="241">
        <v>435</v>
      </c>
      <c r="H14" s="241">
        <v>434</v>
      </c>
      <c r="I14" s="241">
        <v>406</v>
      </c>
      <c r="J14" s="241">
        <v>404</v>
      </c>
      <c r="K14" s="241">
        <v>405</v>
      </c>
      <c r="L14" s="241">
        <v>404</v>
      </c>
      <c r="M14" s="241">
        <v>401</v>
      </c>
      <c r="N14" s="241">
        <v>403</v>
      </c>
      <c r="O14" s="241">
        <v>405</v>
      </c>
      <c r="P14" s="241">
        <v>406</v>
      </c>
      <c r="Q14" s="241">
        <v>397</v>
      </c>
      <c r="R14" s="241">
        <v>391</v>
      </c>
      <c r="S14" s="241">
        <v>389</v>
      </c>
      <c r="T14" s="241">
        <v>391</v>
      </c>
      <c r="U14" s="241">
        <v>392</v>
      </c>
      <c r="V14" s="241">
        <v>390</v>
      </c>
      <c r="W14" s="241">
        <v>401</v>
      </c>
      <c r="X14" s="241">
        <v>407</v>
      </c>
      <c r="Y14" s="241">
        <v>421</v>
      </c>
      <c r="Z14" s="241">
        <v>439</v>
      </c>
      <c r="AA14" s="241">
        <v>455</v>
      </c>
    </row>
    <row r="15" spans="1:27" ht="14.25" customHeight="1">
      <c r="A15" s="223" t="s">
        <v>591</v>
      </c>
      <c r="B15" s="223" t="s">
        <v>592</v>
      </c>
      <c r="C15" s="223" t="s">
        <v>593</v>
      </c>
      <c r="D15" s="223" t="s">
        <v>594</v>
      </c>
      <c r="E15" s="241">
        <v>581508.66666666663</v>
      </c>
      <c r="F15" s="241">
        <v>582706.33333333337</v>
      </c>
      <c r="G15" s="241">
        <v>578294.66666666663</v>
      </c>
      <c r="H15" s="241">
        <v>582924</v>
      </c>
      <c r="I15" s="241">
        <v>593160.33333333337</v>
      </c>
      <c r="J15" s="241">
        <v>609221</v>
      </c>
      <c r="K15" s="241">
        <v>617583.66666666663</v>
      </c>
      <c r="L15" s="241">
        <v>635706</v>
      </c>
      <c r="M15" s="241">
        <v>656960</v>
      </c>
      <c r="N15" s="241">
        <v>706189.66666666663</v>
      </c>
      <c r="O15" s="241">
        <v>750273.33333333337</v>
      </c>
      <c r="P15" s="241">
        <v>811572</v>
      </c>
      <c r="Q15" s="241">
        <v>943297</v>
      </c>
      <c r="R15" s="241">
        <v>1118268</v>
      </c>
      <c r="S15" s="241">
        <v>1348820.66666667</v>
      </c>
      <c r="T15" s="241">
        <v>1614330</v>
      </c>
      <c r="U15" s="241">
        <v>2032806</v>
      </c>
      <c r="V15" s="241">
        <v>2534741.3333333302</v>
      </c>
      <c r="W15" s="241">
        <v>2980140.3333333302</v>
      </c>
      <c r="X15" s="241">
        <v>3215509</v>
      </c>
      <c r="Y15" s="241">
        <v>3489628</v>
      </c>
      <c r="Z15" s="241">
        <v>3773997</v>
      </c>
      <c r="AA15" s="241">
        <v>3954170.6666666698</v>
      </c>
    </row>
    <row r="16" spans="1:27" ht="14.25" customHeight="1">
      <c r="A16" s="242" t="s">
        <v>595</v>
      </c>
      <c r="B16" s="242" t="s">
        <v>596</v>
      </c>
      <c r="C16" s="243" t="s">
        <v>423</v>
      </c>
      <c r="D16" s="243" t="s">
        <v>597</v>
      </c>
      <c r="E16" s="244">
        <v>35.305703995450003</v>
      </c>
      <c r="F16" s="244">
        <v>36.896601758816665</v>
      </c>
      <c r="G16" s="244">
        <v>42.606507122963329</v>
      </c>
      <c r="H16" s="244">
        <v>39.511477261529997</v>
      </c>
      <c r="I16" s="244">
        <v>40.508131778093329</v>
      </c>
      <c r="J16" s="244">
        <v>33.362101960780002</v>
      </c>
      <c r="K16" s="244">
        <v>36.36195800887333</v>
      </c>
      <c r="L16" s="244">
        <v>38.669919897426666</v>
      </c>
      <c r="M16" s="244">
        <v>43.747474349796668</v>
      </c>
      <c r="N16" s="244">
        <v>40.67414404303333</v>
      </c>
      <c r="O16" s="244">
        <v>44.72377368772667</v>
      </c>
      <c r="P16" s="244">
        <v>52.910394849328895</v>
      </c>
      <c r="Q16" s="244">
        <v>55.811105094103311</v>
      </c>
      <c r="R16" s="244">
        <v>56.364285014150035</v>
      </c>
      <c r="S16" s="244">
        <v>60.158769201403324</v>
      </c>
      <c r="T16" s="244">
        <v>64.717568200243349</v>
      </c>
      <c r="U16" s="244">
        <v>69.75540480572667</v>
      </c>
      <c r="V16" s="244">
        <v>67.092652284133337</v>
      </c>
      <c r="W16" s="244">
        <v>75.085622348720023</v>
      </c>
      <c r="X16" s="244">
        <v>84.073447400279917</v>
      </c>
      <c r="Y16" s="244">
        <v>104.80429301522668</v>
      </c>
      <c r="Z16" s="244">
        <v>109.42799802233333</v>
      </c>
      <c r="AA16" s="244">
        <v>102.01544191166667</v>
      </c>
    </row>
    <row r="17" spans="1:20">
      <c r="A17" s="245"/>
      <c r="B17" s="245"/>
      <c r="C17" s="245"/>
      <c r="D17" s="245"/>
      <c r="F17" s="246"/>
      <c r="G17" s="247"/>
      <c r="H17" s="246"/>
      <c r="I17" s="247"/>
      <c r="Q17" s="246"/>
      <c r="R17" s="246"/>
      <c r="S17" s="246"/>
      <c r="T17" s="246"/>
    </row>
    <row r="18" spans="1:20">
      <c r="A18" s="245"/>
      <c r="B18" s="245"/>
      <c r="C18" s="245"/>
      <c r="D18" s="245"/>
      <c r="F18" s="246"/>
      <c r="G18" s="247"/>
      <c r="H18" s="246"/>
      <c r="I18" s="247"/>
      <c r="Q18" s="246"/>
      <c r="R18" s="246"/>
      <c r="S18" s="246"/>
      <c r="T18" s="246"/>
    </row>
    <row r="19" spans="1:20">
      <c r="A19" s="245"/>
      <c r="B19" s="245"/>
      <c r="C19" s="245"/>
      <c r="D19" s="245"/>
      <c r="F19" s="246"/>
      <c r="G19" s="247"/>
      <c r="H19" s="246"/>
      <c r="I19" s="247"/>
      <c r="Q19" s="246"/>
      <c r="R19" s="246"/>
      <c r="S19" s="246"/>
      <c r="T19" s="246"/>
    </row>
  </sheetData>
  <mergeCells count="10"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dimension ref="A2:AA14"/>
  <sheetViews>
    <sheetView showGridLines="0" zoomScale="130" zoomScaleNormal="130" workbookViewId="0">
      <pane xSplit="4" ySplit="3" topLeftCell="W4" activePane="bottomRight" state="frozen"/>
      <selection activeCell="AA2" sqref="AA2"/>
      <selection pane="topRight" activeCell="AA2" sqref="AA2"/>
      <selection pane="bottomLeft" activeCell="AA2" sqref="AA2"/>
      <selection pane="bottomRight" activeCell="AA2" sqref="AA2"/>
    </sheetView>
  </sheetViews>
  <sheetFormatPr defaultRowHeight="15" outlineLevelCol="1"/>
  <cols>
    <col min="1" max="1" width="19.7109375" style="106" customWidth="1"/>
    <col min="2" max="2" width="28.28515625" style="106" customWidth="1"/>
    <col min="3" max="3" width="19.7109375" style="106" hidden="1" customWidth="1" outlineLevel="1"/>
    <col min="4" max="4" width="28.28515625" style="106" hidden="1" customWidth="1" outlineLevel="1"/>
    <col min="5" max="5" width="9.28515625" style="106" bestFit="1" customWidth="1" collapsed="1"/>
    <col min="6" max="10" width="9.28515625" style="106" bestFit="1" customWidth="1"/>
    <col min="11" max="11" width="9.5703125" style="106" bestFit="1" customWidth="1"/>
    <col min="12" max="12" width="9.28515625" style="106" bestFit="1" customWidth="1"/>
    <col min="13" max="14" width="9.5703125" style="106" bestFit="1" customWidth="1"/>
    <col min="15" max="16" width="9.28515625" style="106" bestFit="1" customWidth="1"/>
    <col min="17" max="20" width="8" style="106" bestFit="1" customWidth="1"/>
    <col min="21" max="256" width="9.140625" style="106"/>
    <col min="257" max="257" width="19.7109375" style="106" customWidth="1"/>
    <col min="258" max="258" width="28.28515625" style="106" customWidth="1"/>
    <col min="259" max="260" width="0" style="106" hidden="1" customWidth="1"/>
    <col min="261" max="266" width="9.28515625" style="106" bestFit="1" customWidth="1"/>
    <col min="267" max="267" width="9.5703125" style="106" bestFit="1" customWidth="1"/>
    <col min="268" max="268" width="9.28515625" style="106" bestFit="1" customWidth="1"/>
    <col min="269" max="270" width="9.5703125" style="106" bestFit="1" customWidth="1"/>
    <col min="271" max="272" width="9.28515625" style="106" bestFit="1" customWidth="1"/>
    <col min="273" max="276" width="8" style="106" bestFit="1" customWidth="1"/>
    <col min="277" max="512" width="9.140625" style="106"/>
    <col min="513" max="513" width="19.7109375" style="106" customWidth="1"/>
    <col min="514" max="514" width="28.28515625" style="106" customWidth="1"/>
    <col min="515" max="516" width="0" style="106" hidden="1" customWidth="1"/>
    <col min="517" max="522" width="9.28515625" style="106" bestFit="1" customWidth="1"/>
    <col min="523" max="523" width="9.5703125" style="106" bestFit="1" customWidth="1"/>
    <col min="524" max="524" width="9.28515625" style="106" bestFit="1" customWidth="1"/>
    <col min="525" max="526" width="9.5703125" style="106" bestFit="1" customWidth="1"/>
    <col min="527" max="528" width="9.28515625" style="106" bestFit="1" customWidth="1"/>
    <col min="529" max="532" width="8" style="106" bestFit="1" customWidth="1"/>
    <col min="533" max="768" width="9.140625" style="106"/>
    <col min="769" max="769" width="19.7109375" style="106" customWidth="1"/>
    <col min="770" max="770" width="28.28515625" style="106" customWidth="1"/>
    <col min="771" max="772" width="0" style="106" hidden="1" customWidth="1"/>
    <col min="773" max="778" width="9.28515625" style="106" bestFit="1" customWidth="1"/>
    <col min="779" max="779" width="9.5703125" style="106" bestFit="1" customWidth="1"/>
    <col min="780" max="780" width="9.28515625" style="106" bestFit="1" customWidth="1"/>
    <col min="781" max="782" width="9.5703125" style="106" bestFit="1" customWidth="1"/>
    <col min="783" max="784" width="9.28515625" style="106" bestFit="1" customWidth="1"/>
    <col min="785" max="788" width="8" style="106" bestFit="1" customWidth="1"/>
    <col min="789" max="1024" width="9.140625" style="106"/>
    <col min="1025" max="1025" width="19.7109375" style="106" customWidth="1"/>
    <col min="1026" max="1026" width="28.28515625" style="106" customWidth="1"/>
    <col min="1027" max="1028" width="0" style="106" hidden="1" customWidth="1"/>
    <col min="1029" max="1034" width="9.28515625" style="106" bestFit="1" customWidth="1"/>
    <col min="1035" max="1035" width="9.5703125" style="106" bestFit="1" customWidth="1"/>
    <col min="1036" max="1036" width="9.28515625" style="106" bestFit="1" customWidth="1"/>
    <col min="1037" max="1038" width="9.5703125" style="106" bestFit="1" customWidth="1"/>
    <col min="1039" max="1040" width="9.28515625" style="106" bestFit="1" customWidth="1"/>
    <col min="1041" max="1044" width="8" style="106" bestFit="1" customWidth="1"/>
    <col min="1045" max="1280" width="9.140625" style="106"/>
    <col min="1281" max="1281" width="19.7109375" style="106" customWidth="1"/>
    <col min="1282" max="1282" width="28.28515625" style="106" customWidth="1"/>
    <col min="1283" max="1284" width="0" style="106" hidden="1" customWidth="1"/>
    <col min="1285" max="1290" width="9.28515625" style="106" bestFit="1" customWidth="1"/>
    <col min="1291" max="1291" width="9.5703125" style="106" bestFit="1" customWidth="1"/>
    <col min="1292" max="1292" width="9.28515625" style="106" bestFit="1" customWidth="1"/>
    <col min="1293" max="1294" width="9.5703125" style="106" bestFit="1" customWidth="1"/>
    <col min="1295" max="1296" width="9.28515625" style="106" bestFit="1" customWidth="1"/>
    <col min="1297" max="1300" width="8" style="106" bestFit="1" customWidth="1"/>
    <col min="1301" max="1536" width="9.140625" style="106"/>
    <col min="1537" max="1537" width="19.7109375" style="106" customWidth="1"/>
    <col min="1538" max="1538" width="28.28515625" style="106" customWidth="1"/>
    <col min="1539" max="1540" width="0" style="106" hidden="1" customWidth="1"/>
    <col min="1541" max="1546" width="9.28515625" style="106" bestFit="1" customWidth="1"/>
    <col min="1547" max="1547" width="9.5703125" style="106" bestFit="1" customWidth="1"/>
    <col min="1548" max="1548" width="9.28515625" style="106" bestFit="1" customWidth="1"/>
    <col min="1549" max="1550" width="9.5703125" style="106" bestFit="1" customWidth="1"/>
    <col min="1551" max="1552" width="9.28515625" style="106" bestFit="1" customWidth="1"/>
    <col min="1553" max="1556" width="8" style="106" bestFit="1" customWidth="1"/>
    <col min="1557" max="1792" width="9.140625" style="106"/>
    <col min="1793" max="1793" width="19.7109375" style="106" customWidth="1"/>
    <col min="1794" max="1794" width="28.28515625" style="106" customWidth="1"/>
    <col min="1795" max="1796" width="0" style="106" hidden="1" customWidth="1"/>
    <col min="1797" max="1802" width="9.28515625" style="106" bestFit="1" customWidth="1"/>
    <col min="1803" max="1803" width="9.5703125" style="106" bestFit="1" customWidth="1"/>
    <col min="1804" max="1804" width="9.28515625" style="106" bestFit="1" customWidth="1"/>
    <col min="1805" max="1806" width="9.5703125" style="106" bestFit="1" customWidth="1"/>
    <col min="1807" max="1808" width="9.28515625" style="106" bestFit="1" customWidth="1"/>
    <col min="1809" max="1812" width="8" style="106" bestFit="1" customWidth="1"/>
    <col min="1813" max="2048" width="9.140625" style="106"/>
    <col min="2049" max="2049" width="19.7109375" style="106" customWidth="1"/>
    <col min="2050" max="2050" width="28.28515625" style="106" customWidth="1"/>
    <col min="2051" max="2052" width="0" style="106" hidden="1" customWidth="1"/>
    <col min="2053" max="2058" width="9.28515625" style="106" bestFit="1" customWidth="1"/>
    <col min="2059" max="2059" width="9.5703125" style="106" bestFit="1" customWidth="1"/>
    <col min="2060" max="2060" width="9.28515625" style="106" bestFit="1" customWidth="1"/>
    <col min="2061" max="2062" width="9.5703125" style="106" bestFit="1" customWidth="1"/>
    <col min="2063" max="2064" width="9.28515625" style="106" bestFit="1" customWidth="1"/>
    <col min="2065" max="2068" width="8" style="106" bestFit="1" customWidth="1"/>
    <col min="2069" max="2304" width="9.140625" style="106"/>
    <col min="2305" max="2305" width="19.7109375" style="106" customWidth="1"/>
    <col min="2306" max="2306" width="28.28515625" style="106" customWidth="1"/>
    <col min="2307" max="2308" width="0" style="106" hidden="1" customWidth="1"/>
    <col min="2309" max="2314" width="9.28515625" style="106" bestFit="1" customWidth="1"/>
    <col min="2315" max="2315" width="9.5703125" style="106" bestFit="1" customWidth="1"/>
    <col min="2316" max="2316" width="9.28515625" style="106" bestFit="1" customWidth="1"/>
    <col min="2317" max="2318" width="9.5703125" style="106" bestFit="1" customWidth="1"/>
    <col min="2319" max="2320" width="9.28515625" style="106" bestFit="1" customWidth="1"/>
    <col min="2321" max="2324" width="8" style="106" bestFit="1" customWidth="1"/>
    <col min="2325" max="2560" width="9.140625" style="106"/>
    <col min="2561" max="2561" width="19.7109375" style="106" customWidth="1"/>
    <col min="2562" max="2562" width="28.28515625" style="106" customWidth="1"/>
    <col min="2563" max="2564" width="0" style="106" hidden="1" customWidth="1"/>
    <col min="2565" max="2570" width="9.28515625" style="106" bestFit="1" customWidth="1"/>
    <col min="2571" max="2571" width="9.5703125" style="106" bestFit="1" customWidth="1"/>
    <col min="2572" max="2572" width="9.28515625" style="106" bestFit="1" customWidth="1"/>
    <col min="2573" max="2574" width="9.5703125" style="106" bestFit="1" customWidth="1"/>
    <col min="2575" max="2576" width="9.28515625" style="106" bestFit="1" customWidth="1"/>
    <col min="2577" max="2580" width="8" style="106" bestFit="1" customWidth="1"/>
    <col min="2581" max="2816" width="9.140625" style="106"/>
    <col min="2817" max="2817" width="19.7109375" style="106" customWidth="1"/>
    <col min="2818" max="2818" width="28.28515625" style="106" customWidth="1"/>
    <col min="2819" max="2820" width="0" style="106" hidden="1" customWidth="1"/>
    <col min="2821" max="2826" width="9.28515625" style="106" bestFit="1" customWidth="1"/>
    <col min="2827" max="2827" width="9.5703125" style="106" bestFit="1" customWidth="1"/>
    <col min="2828" max="2828" width="9.28515625" style="106" bestFit="1" customWidth="1"/>
    <col min="2829" max="2830" width="9.5703125" style="106" bestFit="1" customWidth="1"/>
    <col min="2831" max="2832" width="9.28515625" style="106" bestFit="1" customWidth="1"/>
    <col min="2833" max="2836" width="8" style="106" bestFit="1" customWidth="1"/>
    <col min="2837" max="3072" width="9.140625" style="106"/>
    <col min="3073" max="3073" width="19.7109375" style="106" customWidth="1"/>
    <col min="3074" max="3074" width="28.28515625" style="106" customWidth="1"/>
    <col min="3075" max="3076" width="0" style="106" hidden="1" customWidth="1"/>
    <col min="3077" max="3082" width="9.28515625" style="106" bestFit="1" customWidth="1"/>
    <col min="3083" max="3083" width="9.5703125" style="106" bestFit="1" customWidth="1"/>
    <col min="3084" max="3084" width="9.28515625" style="106" bestFit="1" customWidth="1"/>
    <col min="3085" max="3086" width="9.5703125" style="106" bestFit="1" customWidth="1"/>
    <col min="3087" max="3088" width="9.28515625" style="106" bestFit="1" customWidth="1"/>
    <col min="3089" max="3092" width="8" style="106" bestFit="1" customWidth="1"/>
    <col min="3093" max="3328" width="9.140625" style="106"/>
    <col min="3329" max="3329" width="19.7109375" style="106" customWidth="1"/>
    <col min="3330" max="3330" width="28.28515625" style="106" customWidth="1"/>
    <col min="3331" max="3332" width="0" style="106" hidden="1" customWidth="1"/>
    <col min="3333" max="3338" width="9.28515625" style="106" bestFit="1" customWidth="1"/>
    <col min="3339" max="3339" width="9.5703125" style="106" bestFit="1" customWidth="1"/>
    <col min="3340" max="3340" width="9.28515625" style="106" bestFit="1" customWidth="1"/>
    <col min="3341" max="3342" width="9.5703125" style="106" bestFit="1" customWidth="1"/>
    <col min="3343" max="3344" width="9.28515625" style="106" bestFit="1" customWidth="1"/>
    <col min="3345" max="3348" width="8" style="106" bestFit="1" customWidth="1"/>
    <col min="3349" max="3584" width="9.140625" style="106"/>
    <col min="3585" max="3585" width="19.7109375" style="106" customWidth="1"/>
    <col min="3586" max="3586" width="28.28515625" style="106" customWidth="1"/>
    <col min="3587" max="3588" width="0" style="106" hidden="1" customWidth="1"/>
    <col min="3589" max="3594" width="9.28515625" style="106" bestFit="1" customWidth="1"/>
    <col min="3595" max="3595" width="9.5703125" style="106" bestFit="1" customWidth="1"/>
    <col min="3596" max="3596" width="9.28515625" style="106" bestFit="1" customWidth="1"/>
    <col min="3597" max="3598" width="9.5703125" style="106" bestFit="1" customWidth="1"/>
    <col min="3599" max="3600" width="9.28515625" style="106" bestFit="1" customWidth="1"/>
    <col min="3601" max="3604" width="8" style="106" bestFit="1" customWidth="1"/>
    <col min="3605" max="3840" width="9.140625" style="106"/>
    <col min="3841" max="3841" width="19.7109375" style="106" customWidth="1"/>
    <col min="3842" max="3842" width="28.28515625" style="106" customWidth="1"/>
    <col min="3843" max="3844" width="0" style="106" hidden="1" customWidth="1"/>
    <col min="3845" max="3850" width="9.28515625" style="106" bestFit="1" customWidth="1"/>
    <col min="3851" max="3851" width="9.5703125" style="106" bestFit="1" customWidth="1"/>
    <col min="3852" max="3852" width="9.28515625" style="106" bestFit="1" customWidth="1"/>
    <col min="3853" max="3854" width="9.5703125" style="106" bestFit="1" customWidth="1"/>
    <col min="3855" max="3856" width="9.28515625" style="106" bestFit="1" customWidth="1"/>
    <col min="3857" max="3860" width="8" style="106" bestFit="1" customWidth="1"/>
    <col min="3861" max="4096" width="9.140625" style="106"/>
    <col min="4097" max="4097" width="19.7109375" style="106" customWidth="1"/>
    <col min="4098" max="4098" width="28.28515625" style="106" customWidth="1"/>
    <col min="4099" max="4100" width="0" style="106" hidden="1" customWidth="1"/>
    <col min="4101" max="4106" width="9.28515625" style="106" bestFit="1" customWidth="1"/>
    <col min="4107" max="4107" width="9.5703125" style="106" bestFit="1" customWidth="1"/>
    <col min="4108" max="4108" width="9.28515625" style="106" bestFit="1" customWidth="1"/>
    <col min="4109" max="4110" width="9.5703125" style="106" bestFit="1" customWidth="1"/>
    <col min="4111" max="4112" width="9.28515625" style="106" bestFit="1" customWidth="1"/>
    <col min="4113" max="4116" width="8" style="106" bestFit="1" customWidth="1"/>
    <col min="4117" max="4352" width="9.140625" style="106"/>
    <col min="4353" max="4353" width="19.7109375" style="106" customWidth="1"/>
    <col min="4354" max="4354" width="28.28515625" style="106" customWidth="1"/>
    <col min="4355" max="4356" width="0" style="106" hidden="1" customWidth="1"/>
    <col min="4357" max="4362" width="9.28515625" style="106" bestFit="1" customWidth="1"/>
    <col min="4363" max="4363" width="9.5703125" style="106" bestFit="1" customWidth="1"/>
    <col min="4364" max="4364" width="9.28515625" style="106" bestFit="1" customWidth="1"/>
    <col min="4365" max="4366" width="9.5703125" style="106" bestFit="1" customWidth="1"/>
    <col min="4367" max="4368" width="9.28515625" style="106" bestFit="1" customWidth="1"/>
    <col min="4369" max="4372" width="8" style="106" bestFit="1" customWidth="1"/>
    <col min="4373" max="4608" width="9.140625" style="106"/>
    <col min="4609" max="4609" width="19.7109375" style="106" customWidth="1"/>
    <col min="4610" max="4610" width="28.28515625" style="106" customWidth="1"/>
    <col min="4611" max="4612" width="0" style="106" hidden="1" customWidth="1"/>
    <col min="4613" max="4618" width="9.28515625" style="106" bestFit="1" customWidth="1"/>
    <col min="4619" max="4619" width="9.5703125" style="106" bestFit="1" customWidth="1"/>
    <col min="4620" max="4620" width="9.28515625" style="106" bestFit="1" customWidth="1"/>
    <col min="4621" max="4622" width="9.5703125" style="106" bestFit="1" customWidth="1"/>
    <col min="4623" max="4624" width="9.28515625" style="106" bestFit="1" customWidth="1"/>
    <col min="4625" max="4628" width="8" style="106" bestFit="1" customWidth="1"/>
    <col min="4629" max="4864" width="9.140625" style="106"/>
    <col min="4865" max="4865" width="19.7109375" style="106" customWidth="1"/>
    <col min="4866" max="4866" width="28.28515625" style="106" customWidth="1"/>
    <col min="4867" max="4868" width="0" style="106" hidden="1" customWidth="1"/>
    <col min="4869" max="4874" width="9.28515625" style="106" bestFit="1" customWidth="1"/>
    <col min="4875" max="4875" width="9.5703125" style="106" bestFit="1" customWidth="1"/>
    <col min="4876" max="4876" width="9.28515625" style="106" bestFit="1" customWidth="1"/>
    <col min="4877" max="4878" width="9.5703125" style="106" bestFit="1" customWidth="1"/>
    <col min="4879" max="4880" width="9.28515625" style="106" bestFit="1" customWidth="1"/>
    <col min="4881" max="4884" width="8" style="106" bestFit="1" customWidth="1"/>
    <col min="4885" max="5120" width="9.140625" style="106"/>
    <col min="5121" max="5121" width="19.7109375" style="106" customWidth="1"/>
    <col min="5122" max="5122" width="28.28515625" style="106" customWidth="1"/>
    <col min="5123" max="5124" width="0" style="106" hidden="1" customWidth="1"/>
    <col min="5125" max="5130" width="9.28515625" style="106" bestFit="1" customWidth="1"/>
    <col min="5131" max="5131" width="9.5703125" style="106" bestFit="1" customWidth="1"/>
    <col min="5132" max="5132" width="9.28515625" style="106" bestFit="1" customWidth="1"/>
    <col min="5133" max="5134" width="9.5703125" style="106" bestFit="1" customWidth="1"/>
    <col min="5135" max="5136" width="9.28515625" style="106" bestFit="1" customWidth="1"/>
    <col min="5137" max="5140" width="8" style="106" bestFit="1" customWidth="1"/>
    <col min="5141" max="5376" width="9.140625" style="106"/>
    <col min="5377" max="5377" width="19.7109375" style="106" customWidth="1"/>
    <col min="5378" max="5378" width="28.28515625" style="106" customWidth="1"/>
    <col min="5379" max="5380" width="0" style="106" hidden="1" customWidth="1"/>
    <col min="5381" max="5386" width="9.28515625" style="106" bestFit="1" customWidth="1"/>
    <col min="5387" max="5387" width="9.5703125" style="106" bestFit="1" customWidth="1"/>
    <col min="5388" max="5388" width="9.28515625" style="106" bestFit="1" customWidth="1"/>
    <col min="5389" max="5390" width="9.5703125" style="106" bestFit="1" customWidth="1"/>
    <col min="5391" max="5392" width="9.28515625" style="106" bestFit="1" customWidth="1"/>
    <col min="5393" max="5396" width="8" style="106" bestFit="1" customWidth="1"/>
    <col min="5397" max="5632" width="9.140625" style="106"/>
    <col min="5633" max="5633" width="19.7109375" style="106" customWidth="1"/>
    <col min="5634" max="5634" width="28.28515625" style="106" customWidth="1"/>
    <col min="5635" max="5636" width="0" style="106" hidden="1" customWidth="1"/>
    <col min="5637" max="5642" width="9.28515625" style="106" bestFit="1" customWidth="1"/>
    <col min="5643" max="5643" width="9.5703125" style="106" bestFit="1" customWidth="1"/>
    <col min="5644" max="5644" width="9.28515625" style="106" bestFit="1" customWidth="1"/>
    <col min="5645" max="5646" width="9.5703125" style="106" bestFit="1" customWidth="1"/>
    <col min="5647" max="5648" width="9.28515625" style="106" bestFit="1" customWidth="1"/>
    <col min="5649" max="5652" width="8" style="106" bestFit="1" customWidth="1"/>
    <col min="5653" max="5888" width="9.140625" style="106"/>
    <col min="5889" max="5889" width="19.7109375" style="106" customWidth="1"/>
    <col min="5890" max="5890" width="28.28515625" style="106" customWidth="1"/>
    <col min="5891" max="5892" width="0" style="106" hidden="1" customWidth="1"/>
    <col min="5893" max="5898" width="9.28515625" style="106" bestFit="1" customWidth="1"/>
    <col min="5899" max="5899" width="9.5703125" style="106" bestFit="1" customWidth="1"/>
    <col min="5900" max="5900" width="9.28515625" style="106" bestFit="1" customWidth="1"/>
    <col min="5901" max="5902" width="9.5703125" style="106" bestFit="1" customWidth="1"/>
    <col min="5903" max="5904" width="9.28515625" style="106" bestFit="1" customWidth="1"/>
    <col min="5905" max="5908" width="8" style="106" bestFit="1" customWidth="1"/>
    <col min="5909" max="6144" width="9.140625" style="106"/>
    <col min="6145" max="6145" width="19.7109375" style="106" customWidth="1"/>
    <col min="6146" max="6146" width="28.28515625" style="106" customWidth="1"/>
    <col min="6147" max="6148" width="0" style="106" hidden="1" customWidth="1"/>
    <col min="6149" max="6154" width="9.28515625" style="106" bestFit="1" customWidth="1"/>
    <col min="6155" max="6155" width="9.5703125" style="106" bestFit="1" customWidth="1"/>
    <col min="6156" max="6156" width="9.28515625" style="106" bestFit="1" customWidth="1"/>
    <col min="6157" max="6158" width="9.5703125" style="106" bestFit="1" customWidth="1"/>
    <col min="6159" max="6160" width="9.28515625" style="106" bestFit="1" customWidth="1"/>
    <col min="6161" max="6164" width="8" style="106" bestFit="1" customWidth="1"/>
    <col min="6165" max="6400" width="9.140625" style="106"/>
    <col min="6401" max="6401" width="19.7109375" style="106" customWidth="1"/>
    <col min="6402" max="6402" width="28.28515625" style="106" customWidth="1"/>
    <col min="6403" max="6404" width="0" style="106" hidden="1" customWidth="1"/>
    <col min="6405" max="6410" width="9.28515625" style="106" bestFit="1" customWidth="1"/>
    <col min="6411" max="6411" width="9.5703125" style="106" bestFit="1" customWidth="1"/>
    <col min="6412" max="6412" width="9.28515625" style="106" bestFit="1" customWidth="1"/>
    <col min="6413" max="6414" width="9.5703125" style="106" bestFit="1" customWidth="1"/>
    <col min="6415" max="6416" width="9.28515625" style="106" bestFit="1" customWidth="1"/>
    <col min="6417" max="6420" width="8" style="106" bestFit="1" customWidth="1"/>
    <col min="6421" max="6656" width="9.140625" style="106"/>
    <col min="6657" max="6657" width="19.7109375" style="106" customWidth="1"/>
    <col min="6658" max="6658" width="28.28515625" style="106" customWidth="1"/>
    <col min="6659" max="6660" width="0" style="106" hidden="1" customWidth="1"/>
    <col min="6661" max="6666" width="9.28515625" style="106" bestFit="1" customWidth="1"/>
    <col min="6667" max="6667" width="9.5703125" style="106" bestFit="1" customWidth="1"/>
    <col min="6668" max="6668" width="9.28515625" style="106" bestFit="1" customWidth="1"/>
    <col min="6669" max="6670" width="9.5703125" style="106" bestFit="1" customWidth="1"/>
    <col min="6671" max="6672" width="9.28515625" style="106" bestFit="1" customWidth="1"/>
    <col min="6673" max="6676" width="8" style="106" bestFit="1" customWidth="1"/>
    <col min="6677" max="6912" width="9.140625" style="106"/>
    <col min="6913" max="6913" width="19.7109375" style="106" customWidth="1"/>
    <col min="6914" max="6914" width="28.28515625" style="106" customWidth="1"/>
    <col min="6915" max="6916" width="0" style="106" hidden="1" customWidth="1"/>
    <col min="6917" max="6922" width="9.28515625" style="106" bestFit="1" customWidth="1"/>
    <col min="6923" max="6923" width="9.5703125" style="106" bestFit="1" customWidth="1"/>
    <col min="6924" max="6924" width="9.28515625" style="106" bestFit="1" customWidth="1"/>
    <col min="6925" max="6926" width="9.5703125" style="106" bestFit="1" customWidth="1"/>
    <col min="6927" max="6928" width="9.28515625" style="106" bestFit="1" customWidth="1"/>
    <col min="6929" max="6932" width="8" style="106" bestFit="1" customWidth="1"/>
    <col min="6933" max="7168" width="9.140625" style="106"/>
    <col min="7169" max="7169" width="19.7109375" style="106" customWidth="1"/>
    <col min="7170" max="7170" width="28.28515625" style="106" customWidth="1"/>
    <col min="7171" max="7172" width="0" style="106" hidden="1" customWidth="1"/>
    <col min="7173" max="7178" width="9.28515625" style="106" bestFit="1" customWidth="1"/>
    <col min="7179" max="7179" width="9.5703125" style="106" bestFit="1" customWidth="1"/>
    <col min="7180" max="7180" width="9.28515625" style="106" bestFit="1" customWidth="1"/>
    <col min="7181" max="7182" width="9.5703125" style="106" bestFit="1" customWidth="1"/>
    <col min="7183" max="7184" width="9.28515625" style="106" bestFit="1" customWidth="1"/>
    <col min="7185" max="7188" width="8" style="106" bestFit="1" customWidth="1"/>
    <col min="7189" max="7424" width="9.140625" style="106"/>
    <col min="7425" max="7425" width="19.7109375" style="106" customWidth="1"/>
    <col min="7426" max="7426" width="28.28515625" style="106" customWidth="1"/>
    <col min="7427" max="7428" width="0" style="106" hidden="1" customWidth="1"/>
    <col min="7429" max="7434" width="9.28515625" style="106" bestFit="1" customWidth="1"/>
    <col min="7435" max="7435" width="9.5703125" style="106" bestFit="1" customWidth="1"/>
    <col min="7436" max="7436" width="9.28515625" style="106" bestFit="1" customWidth="1"/>
    <col min="7437" max="7438" width="9.5703125" style="106" bestFit="1" customWidth="1"/>
    <col min="7439" max="7440" width="9.28515625" style="106" bestFit="1" customWidth="1"/>
    <col min="7441" max="7444" width="8" style="106" bestFit="1" customWidth="1"/>
    <col min="7445" max="7680" width="9.140625" style="106"/>
    <col min="7681" max="7681" width="19.7109375" style="106" customWidth="1"/>
    <col min="7682" max="7682" width="28.28515625" style="106" customWidth="1"/>
    <col min="7683" max="7684" width="0" style="106" hidden="1" customWidth="1"/>
    <col min="7685" max="7690" width="9.28515625" style="106" bestFit="1" customWidth="1"/>
    <col min="7691" max="7691" width="9.5703125" style="106" bestFit="1" customWidth="1"/>
    <col min="7692" max="7692" width="9.28515625" style="106" bestFit="1" customWidth="1"/>
    <col min="7693" max="7694" width="9.5703125" style="106" bestFit="1" customWidth="1"/>
    <col min="7695" max="7696" width="9.28515625" style="106" bestFit="1" customWidth="1"/>
    <col min="7697" max="7700" width="8" style="106" bestFit="1" customWidth="1"/>
    <col min="7701" max="7936" width="9.140625" style="106"/>
    <col min="7937" max="7937" width="19.7109375" style="106" customWidth="1"/>
    <col min="7938" max="7938" width="28.28515625" style="106" customWidth="1"/>
    <col min="7939" max="7940" width="0" style="106" hidden="1" customWidth="1"/>
    <col min="7941" max="7946" width="9.28515625" style="106" bestFit="1" customWidth="1"/>
    <col min="7947" max="7947" width="9.5703125" style="106" bestFit="1" customWidth="1"/>
    <col min="7948" max="7948" width="9.28515625" style="106" bestFit="1" customWidth="1"/>
    <col min="7949" max="7950" width="9.5703125" style="106" bestFit="1" customWidth="1"/>
    <col min="7951" max="7952" width="9.28515625" style="106" bestFit="1" customWidth="1"/>
    <col min="7953" max="7956" width="8" style="106" bestFit="1" customWidth="1"/>
    <col min="7957" max="8192" width="9.140625" style="106"/>
    <col min="8193" max="8193" width="19.7109375" style="106" customWidth="1"/>
    <col min="8194" max="8194" width="28.28515625" style="106" customWidth="1"/>
    <col min="8195" max="8196" width="0" style="106" hidden="1" customWidth="1"/>
    <col min="8197" max="8202" width="9.28515625" style="106" bestFit="1" customWidth="1"/>
    <col min="8203" max="8203" width="9.5703125" style="106" bestFit="1" customWidth="1"/>
    <col min="8204" max="8204" width="9.28515625" style="106" bestFit="1" customWidth="1"/>
    <col min="8205" max="8206" width="9.5703125" style="106" bestFit="1" customWidth="1"/>
    <col min="8207" max="8208" width="9.28515625" style="106" bestFit="1" customWidth="1"/>
    <col min="8209" max="8212" width="8" style="106" bestFit="1" customWidth="1"/>
    <col min="8213" max="8448" width="9.140625" style="106"/>
    <col min="8449" max="8449" width="19.7109375" style="106" customWidth="1"/>
    <col min="8450" max="8450" width="28.28515625" style="106" customWidth="1"/>
    <col min="8451" max="8452" width="0" style="106" hidden="1" customWidth="1"/>
    <col min="8453" max="8458" width="9.28515625" style="106" bestFit="1" customWidth="1"/>
    <col min="8459" max="8459" width="9.5703125" style="106" bestFit="1" customWidth="1"/>
    <col min="8460" max="8460" width="9.28515625" style="106" bestFit="1" customWidth="1"/>
    <col min="8461" max="8462" width="9.5703125" style="106" bestFit="1" customWidth="1"/>
    <col min="8463" max="8464" width="9.28515625" style="106" bestFit="1" customWidth="1"/>
    <col min="8465" max="8468" width="8" style="106" bestFit="1" customWidth="1"/>
    <col min="8469" max="8704" width="9.140625" style="106"/>
    <col min="8705" max="8705" width="19.7109375" style="106" customWidth="1"/>
    <col min="8706" max="8706" width="28.28515625" style="106" customWidth="1"/>
    <col min="8707" max="8708" width="0" style="106" hidden="1" customWidth="1"/>
    <col min="8709" max="8714" width="9.28515625" style="106" bestFit="1" customWidth="1"/>
    <col min="8715" max="8715" width="9.5703125" style="106" bestFit="1" customWidth="1"/>
    <col min="8716" max="8716" width="9.28515625" style="106" bestFit="1" customWidth="1"/>
    <col min="8717" max="8718" width="9.5703125" style="106" bestFit="1" customWidth="1"/>
    <col min="8719" max="8720" width="9.28515625" style="106" bestFit="1" customWidth="1"/>
    <col min="8721" max="8724" width="8" style="106" bestFit="1" customWidth="1"/>
    <col min="8725" max="8960" width="9.140625" style="106"/>
    <col min="8961" max="8961" width="19.7109375" style="106" customWidth="1"/>
    <col min="8962" max="8962" width="28.28515625" style="106" customWidth="1"/>
    <col min="8963" max="8964" width="0" style="106" hidden="1" customWidth="1"/>
    <col min="8965" max="8970" width="9.28515625" style="106" bestFit="1" customWidth="1"/>
    <col min="8971" max="8971" width="9.5703125" style="106" bestFit="1" customWidth="1"/>
    <col min="8972" max="8972" width="9.28515625" style="106" bestFit="1" customWidth="1"/>
    <col min="8973" max="8974" width="9.5703125" style="106" bestFit="1" customWidth="1"/>
    <col min="8975" max="8976" width="9.28515625" style="106" bestFit="1" customWidth="1"/>
    <col min="8977" max="8980" width="8" style="106" bestFit="1" customWidth="1"/>
    <col min="8981" max="9216" width="9.140625" style="106"/>
    <col min="9217" max="9217" width="19.7109375" style="106" customWidth="1"/>
    <col min="9218" max="9218" width="28.28515625" style="106" customWidth="1"/>
    <col min="9219" max="9220" width="0" style="106" hidden="1" customWidth="1"/>
    <col min="9221" max="9226" width="9.28515625" style="106" bestFit="1" customWidth="1"/>
    <col min="9227" max="9227" width="9.5703125" style="106" bestFit="1" customWidth="1"/>
    <col min="9228" max="9228" width="9.28515625" style="106" bestFit="1" customWidth="1"/>
    <col min="9229" max="9230" width="9.5703125" style="106" bestFit="1" customWidth="1"/>
    <col min="9231" max="9232" width="9.28515625" style="106" bestFit="1" customWidth="1"/>
    <col min="9233" max="9236" width="8" style="106" bestFit="1" customWidth="1"/>
    <col min="9237" max="9472" width="9.140625" style="106"/>
    <col min="9473" max="9473" width="19.7109375" style="106" customWidth="1"/>
    <col min="9474" max="9474" width="28.28515625" style="106" customWidth="1"/>
    <col min="9475" max="9476" width="0" style="106" hidden="1" customWidth="1"/>
    <col min="9477" max="9482" width="9.28515625" style="106" bestFit="1" customWidth="1"/>
    <col min="9483" max="9483" width="9.5703125" style="106" bestFit="1" customWidth="1"/>
    <col min="9484" max="9484" width="9.28515625" style="106" bestFit="1" customWidth="1"/>
    <col min="9485" max="9486" width="9.5703125" style="106" bestFit="1" customWidth="1"/>
    <col min="9487" max="9488" width="9.28515625" style="106" bestFit="1" customWidth="1"/>
    <col min="9489" max="9492" width="8" style="106" bestFit="1" customWidth="1"/>
    <col min="9493" max="9728" width="9.140625" style="106"/>
    <col min="9729" max="9729" width="19.7109375" style="106" customWidth="1"/>
    <col min="9730" max="9730" width="28.28515625" style="106" customWidth="1"/>
    <col min="9731" max="9732" width="0" style="106" hidden="1" customWidth="1"/>
    <col min="9733" max="9738" width="9.28515625" style="106" bestFit="1" customWidth="1"/>
    <col min="9739" max="9739" width="9.5703125" style="106" bestFit="1" customWidth="1"/>
    <col min="9740" max="9740" width="9.28515625" style="106" bestFit="1" customWidth="1"/>
    <col min="9741" max="9742" width="9.5703125" style="106" bestFit="1" customWidth="1"/>
    <col min="9743" max="9744" width="9.28515625" style="106" bestFit="1" customWidth="1"/>
    <col min="9745" max="9748" width="8" style="106" bestFit="1" customWidth="1"/>
    <col min="9749" max="9984" width="9.140625" style="106"/>
    <col min="9985" max="9985" width="19.7109375" style="106" customWidth="1"/>
    <col min="9986" max="9986" width="28.28515625" style="106" customWidth="1"/>
    <col min="9987" max="9988" width="0" style="106" hidden="1" customWidth="1"/>
    <col min="9989" max="9994" width="9.28515625" style="106" bestFit="1" customWidth="1"/>
    <col min="9995" max="9995" width="9.5703125" style="106" bestFit="1" customWidth="1"/>
    <col min="9996" max="9996" width="9.28515625" style="106" bestFit="1" customWidth="1"/>
    <col min="9997" max="9998" width="9.5703125" style="106" bestFit="1" customWidth="1"/>
    <col min="9999" max="10000" width="9.28515625" style="106" bestFit="1" customWidth="1"/>
    <col min="10001" max="10004" width="8" style="106" bestFit="1" customWidth="1"/>
    <col min="10005" max="10240" width="9.140625" style="106"/>
    <col min="10241" max="10241" width="19.7109375" style="106" customWidth="1"/>
    <col min="10242" max="10242" width="28.28515625" style="106" customWidth="1"/>
    <col min="10243" max="10244" width="0" style="106" hidden="1" customWidth="1"/>
    <col min="10245" max="10250" width="9.28515625" style="106" bestFit="1" customWidth="1"/>
    <col min="10251" max="10251" width="9.5703125" style="106" bestFit="1" customWidth="1"/>
    <col min="10252" max="10252" width="9.28515625" style="106" bestFit="1" customWidth="1"/>
    <col min="10253" max="10254" width="9.5703125" style="106" bestFit="1" customWidth="1"/>
    <col min="10255" max="10256" width="9.28515625" style="106" bestFit="1" customWidth="1"/>
    <col min="10257" max="10260" width="8" style="106" bestFit="1" customWidth="1"/>
    <col min="10261" max="10496" width="9.140625" style="106"/>
    <col min="10497" max="10497" width="19.7109375" style="106" customWidth="1"/>
    <col min="10498" max="10498" width="28.28515625" style="106" customWidth="1"/>
    <col min="10499" max="10500" width="0" style="106" hidden="1" customWidth="1"/>
    <col min="10501" max="10506" width="9.28515625" style="106" bestFit="1" customWidth="1"/>
    <col min="10507" max="10507" width="9.5703125" style="106" bestFit="1" customWidth="1"/>
    <col min="10508" max="10508" width="9.28515625" style="106" bestFit="1" customWidth="1"/>
    <col min="10509" max="10510" width="9.5703125" style="106" bestFit="1" customWidth="1"/>
    <col min="10511" max="10512" width="9.28515625" style="106" bestFit="1" customWidth="1"/>
    <col min="10513" max="10516" width="8" style="106" bestFit="1" customWidth="1"/>
    <col min="10517" max="10752" width="9.140625" style="106"/>
    <col min="10753" max="10753" width="19.7109375" style="106" customWidth="1"/>
    <col min="10754" max="10754" width="28.28515625" style="106" customWidth="1"/>
    <col min="10755" max="10756" width="0" style="106" hidden="1" customWidth="1"/>
    <col min="10757" max="10762" width="9.28515625" style="106" bestFit="1" customWidth="1"/>
    <col min="10763" max="10763" width="9.5703125" style="106" bestFit="1" customWidth="1"/>
    <col min="10764" max="10764" width="9.28515625" style="106" bestFit="1" customWidth="1"/>
    <col min="10765" max="10766" width="9.5703125" style="106" bestFit="1" customWidth="1"/>
    <col min="10767" max="10768" width="9.28515625" style="106" bestFit="1" customWidth="1"/>
    <col min="10769" max="10772" width="8" style="106" bestFit="1" customWidth="1"/>
    <col min="10773" max="11008" width="9.140625" style="106"/>
    <col min="11009" max="11009" width="19.7109375" style="106" customWidth="1"/>
    <col min="11010" max="11010" width="28.28515625" style="106" customWidth="1"/>
    <col min="11011" max="11012" width="0" style="106" hidden="1" customWidth="1"/>
    <col min="11013" max="11018" width="9.28515625" style="106" bestFit="1" customWidth="1"/>
    <col min="11019" max="11019" width="9.5703125" style="106" bestFit="1" customWidth="1"/>
    <col min="11020" max="11020" width="9.28515625" style="106" bestFit="1" customWidth="1"/>
    <col min="11021" max="11022" width="9.5703125" style="106" bestFit="1" customWidth="1"/>
    <col min="11023" max="11024" width="9.28515625" style="106" bestFit="1" customWidth="1"/>
    <col min="11025" max="11028" width="8" style="106" bestFit="1" customWidth="1"/>
    <col min="11029" max="11264" width="9.140625" style="106"/>
    <col min="11265" max="11265" width="19.7109375" style="106" customWidth="1"/>
    <col min="11266" max="11266" width="28.28515625" style="106" customWidth="1"/>
    <col min="11267" max="11268" width="0" style="106" hidden="1" customWidth="1"/>
    <col min="11269" max="11274" width="9.28515625" style="106" bestFit="1" customWidth="1"/>
    <col min="11275" max="11275" width="9.5703125" style="106" bestFit="1" customWidth="1"/>
    <col min="11276" max="11276" width="9.28515625" style="106" bestFit="1" customWidth="1"/>
    <col min="11277" max="11278" width="9.5703125" style="106" bestFit="1" customWidth="1"/>
    <col min="11279" max="11280" width="9.28515625" style="106" bestFit="1" customWidth="1"/>
    <col min="11281" max="11284" width="8" style="106" bestFit="1" customWidth="1"/>
    <col min="11285" max="11520" width="9.140625" style="106"/>
    <col min="11521" max="11521" width="19.7109375" style="106" customWidth="1"/>
    <col min="11522" max="11522" width="28.28515625" style="106" customWidth="1"/>
    <col min="11523" max="11524" width="0" style="106" hidden="1" customWidth="1"/>
    <col min="11525" max="11530" width="9.28515625" style="106" bestFit="1" customWidth="1"/>
    <col min="11531" max="11531" width="9.5703125" style="106" bestFit="1" customWidth="1"/>
    <col min="11532" max="11532" width="9.28515625" style="106" bestFit="1" customWidth="1"/>
    <col min="11533" max="11534" width="9.5703125" style="106" bestFit="1" customWidth="1"/>
    <col min="11535" max="11536" width="9.28515625" style="106" bestFit="1" customWidth="1"/>
    <col min="11537" max="11540" width="8" style="106" bestFit="1" customWidth="1"/>
    <col min="11541" max="11776" width="9.140625" style="106"/>
    <col min="11777" max="11777" width="19.7109375" style="106" customWidth="1"/>
    <col min="11778" max="11778" width="28.28515625" style="106" customWidth="1"/>
    <col min="11779" max="11780" width="0" style="106" hidden="1" customWidth="1"/>
    <col min="11781" max="11786" width="9.28515625" style="106" bestFit="1" customWidth="1"/>
    <col min="11787" max="11787" width="9.5703125" style="106" bestFit="1" customWidth="1"/>
    <col min="11788" max="11788" width="9.28515625" style="106" bestFit="1" customWidth="1"/>
    <col min="11789" max="11790" width="9.5703125" style="106" bestFit="1" customWidth="1"/>
    <col min="11791" max="11792" width="9.28515625" style="106" bestFit="1" customWidth="1"/>
    <col min="11793" max="11796" width="8" style="106" bestFit="1" customWidth="1"/>
    <col min="11797" max="12032" width="9.140625" style="106"/>
    <col min="12033" max="12033" width="19.7109375" style="106" customWidth="1"/>
    <col min="12034" max="12034" width="28.28515625" style="106" customWidth="1"/>
    <col min="12035" max="12036" width="0" style="106" hidden="1" customWidth="1"/>
    <col min="12037" max="12042" width="9.28515625" style="106" bestFit="1" customWidth="1"/>
    <col min="12043" max="12043" width="9.5703125" style="106" bestFit="1" customWidth="1"/>
    <col min="12044" max="12044" width="9.28515625" style="106" bestFit="1" customWidth="1"/>
    <col min="12045" max="12046" width="9.5703125" style="106" bestFit="1" customWidth="1"/>
    <col min="12047" max="12048" width="9.28515625" style="106" bestFit="1" customWidth="1"/>
    <col min="12049" max="12052" width="8" style="106" bestFit="1" customWidth="1"/>
    <col min="12053" max="12288" width="9.140625" style="106"/>
    <col min="12289" max="12289" width="19.7109375" style="106" customWidth="1"/>
    <col min="12290" max="12290" width="28.28515625" style="106" customWidth="1"/>
    <col min="12291" max="12292" width="0" style="106" hidden="1" customWidth="1"/>
    <col min="12293" max="12298" width="9.28515625" style="106" bestFit="1" customWidth="1"/>
    <col min="12299" max="12299" width="9.5703125" style="106" bestFit="1" customWidth="1"/>
    <col min="12300" max="12300" width="9.28515625" style="106" bestFit="1" customWidth="1"/>
    <col min="12301" max="12302" width="9.5703125" style="106" bestFit="1" customWidth="1"/>
    <col min="12303" max="12304" width="9.28515625" style="106" bestFit="1" customWidth="1"/>
    <col min="12305" max="12308" width="8" style="106" bestFit="1" customWidth="1"/>
    <col min="12309" max="12544" width="9.140625" style="106"/>
    <col min="12545" max="12545" width="19.7109375" style="106" customWidth="1"/>
    <col min="12546" max="12546" width="28.28515625" style="106" customWidth="1"/>
    <col min="12547" max="12548" width="0" style="106" hidden="1" customWidth="1"/>
    <col min="12549" max="12554" width="9.28515625" style="106" bestFit="1" customWidth="1"/>
    <col min="12555" max="12555" width="9.5703125" style="106" bestFit="1" customWidth="1"/>
    <col min="12556" max="12556" width="9.28515625" style="106" bestFit="1" customWidth="1"/>
    <col min="12557" max="12558" width="9.5703125" style="106" bestFit="1" customWidth="1"/>
    <col min="12559" max="12560" width="9.28515625" style="106" bestFit="1" customWidth="1"/>
    <col min="12561" max="12564" width="8" style="106" bestFit="1" customWidth="1"/>
    <col min="12565" max="12800" width="9.140625" style="106"/>
    <col min="12801" max="12801" width="19.7109375" style="106" customWidth="1"/>
    <col min="12802" max="12802" width="28.28515625" style="106" customWidth="1"/>
    <col min="12803" max="12804" width="0" style="106" hidden="1" customWidth="1"/>
    <col min="12805" max="12810" width="9.28515625" style="106" bestFit="1" customWidth="1"/>
    <col min="12811" max="12811" width="9.5703125" style="106" bestFit="1" customWidth="1"/>
    <col min="12812" max="12812" width="9.28515625" style="106" bestFit="1" customWidth="1"/>
    <col min="12813" max="12814" width="9.5703125" style="106" bestFit="1" customWidth="1"/>
    <col min="12815" max="12816" width="9.28515625" style="106" bestFit="1" customWidth="1"/>
    <col min="12817" max="12820" width="8" style="106" bestFit="1" customWidth="1"/>
    <col min="12821" max="13056" width="9.140625" style="106"/>
    <col min="13057" max="13057" width="19.7109375" style="106" customWidth="1"/>
    <col min="13058" max="13058" width="28.28515625" style="106" customWidth="1"/>
    <col min="13059" max="13060" width="0" style="106" hidden="1" customWidth="1"/>
    <col min="13061" max="13066" width="9.28515625" style="106" bestFit="1" customWidth="1"/>
    <col min="13067" max="13067" width="9.5703125" style="106" bestFit="1" customWidth="1"/>
    <col min="13068" max="13068" width="9.28515625" style="106" bestFit="1" customWidth="1"/>
    <col min="13069" max="13070" width="9.5703125" style="106" bestFit="1" customWidth="1"/>
    <col min="13071" max="13072" width="9.28515625" style="106" bestFit="1" customWidth="1"/>
    <col min="13073" max="13076" width="8" style="106" bestFit="1" customWidth="1"/>
    <col min="13077" max="13312" width="9.140625" style="106"/>
    <col min="13313" max="13313" width="19.7109375" style="106" customWidth="1"/>
    <col min="13314" max="13314" width="28.28515625" style="106" customWidth="1"/>
    <col min="13315" max="13316" width="0" style="106" hidden="1" customWidth="1"/>
    <col min="13317" max="13322" width="9.28515625" style="106" bestFit="1" customWidth="1"/>
    <col min="13323" max="13323" width="9.5703125" style="106" bestFit="1" customWidth="1"/>
    <col min="13324" max="13324" width="9.28515625" style="106" bestFit="1" customWidth="1"/>
    <col min="13325" max="13326" width="9.5703125" style="106" bestFit="1" customWidth="1"/>
    <col min="13327" max="13328" width="9.28515625" style="106" bestFit="1" customWidth="1"/>
    <col min="13329" max="13332" width="8" style="106" bestFit="1" customWidth="1"/>
    <col min="13333" max="13568" width="9.140625" style="106"/>
    <col min="13569" max="13569" width="19.7109375" style="106" customWidth="1"/>
    <col min="13570" max="13570" width="28.28515625" style="106" customWidth="1"/>
    <col min="13571" max="13572" width="0" style="106" hidden="1" customWidth="1"/>
    <col min="13573" max="13578" width="9.28515625" style="106" bestFit="1" customWidth="1"/>
    <col min="13579" max="13579" width="9.5703125" style="106" bestFit="1" customWidth="1"/>
    <col min="13580" max="13580" width="9.28515625" style="106" bestFit="1" customWidth="1"/>
    <col min="13581" max="13582" width="9.5703125" style="106" bestFit="1" customWidth="1"/>
    <col min="13583" max="13584" width="9.28515625" style="106" bestFit="1" customWidth="1"/>
    <col min="13585" max="13588" width="8" style="106" bestFit="1" customWidth="1"/>
    <col min="13589" max="13824" width="9.140625" style="106"/>
    <col min="13825" max="13825" width="19.7109375" style="106" customWidth="1"/>
    <col min="13826" max="13826" width="28.28515625" style="106" customWidth="1"/>
    <col min="13827" max="13828" width="0" style="106" hidden="1" customWidth="1"/>
    <col min="13829" max="13834" width="9.28515625" style="106" bestFit="1" customWidth="1"/>
    <col min="13835" max="13835" width="9.5703125" style="106" bestFit="1" customWidth="1"/>
    <col min="13836" max="13836" width="9.28515625" style="106" bestFit="1" customWidth="1"/>
    <col min="13837" max="13838" width="9.5703125" style="106" bestFit="1" customWidth="1"/>
    <col min="13839" max="13840" width="9.28515625" style="106" bestFit="1" customWidth="1"/>
    <col min="13841" max="13844" width="8" style="106" bestFit="1" customWidth="1"/>
    <col min="13845" max="14080" width="9.140625" style="106"/>
    <col min="14081" max="14081" width="19.7109375" style="106" customWidth="1"/>
    <col min="14082" max="14082" width="28.28515625" style="106" customWidth="1"/>
    <col min="14083" max="14084" width="0" style="106" hidden="1" customWidth="1"/>
    <col min="14085" max="14090" width="9.28515625" style="106" bestFit="1" customWidth="1"/>
    <col min="14091" max="14091" width="9.5703125" style="106" bestFit="1" customWidth="1"/>
    <col min="14092" max="14092" width="9.28515625" style="106" bestFit="1" customWidth="1"/>
    <col min="14093" max="14094" width="9.5703125" style="106" bestFit="1" customWidth="1"/>
    <col min="14095" max="14096" width="9.28515625" style="106" bestFit="1" customWidth="1"/>
    <col min="14097" max="14100" width="8" style="106" bestFit="1" customWidth="1"/>
    <col min="14101" max="14336" width="9.140625" style="106"/>
    <col min="14337" max="14337" width="19.7109375" style="106" customWidth="1"/>
    <col min="14338" max="14338" width="28.28515625" style="106" customWidth="1"/>
    <col min="14339" max="14340" width="0" style="106" hidden="1" customWidth="1"/>
    <col min="14341" max="14346" width="9.28515625" style="106" bestFit="1" customWidth="1"/>
    <col min="14347" max="14347" width="9.5703125" style="106" bestFit="1" customWidth="1"/>
    <col min="14348" max="14348" width="9.28515625" style="106" bestFit="1" customWidth="1"/>
    <col min="14349" max="14350" width="9.5703125" style="106" bestFit="1" customWidth="1"/>
    <col min="14351" max="14352" width="9.28515625" style="106" bestFit="1" customWidth="1"/>
    <col min="14353" max="14356" width="8" style="106" bestFit="1" customWidth="1"/>
    <col min="14357" max="14592" width="9.140625" style="106"/>
    <col min="14593" max="14593" width="19.7109375" style="106" customWidth="1"/>
    <col min="14594" max="14594" width="28.28515625" style="106" customWidth="1"/>
    <col min="14595" max="14596" width="0" style="106" hidden="1" customWidth="1"/>
    <col min="14597" max="14602" width="9.28515625" style="106" bestFit="1" customWidth="1"/>
    <col min="14603" max="14603" width="9.5703125" style="106" bestFit="1" customWidth="1"/>
    <col min="14604" max="14604" width="9.28515625" style="106" bestFit="1" customWidth="1"/>
    <col min="14605" max="14606" width="9.5703125" style="106" bestFit="1" customWidth="1"/>
    <col min="14607" max="14608" width="9.28515625" style="106" bestFit="1" customWidth="1"/>
    <col min="14609" max="14612" width="8" style="106" bestFit="1" customWidth="1"/>
    <col min="14613" max="14848" width="9.140625" style="106"/>
    <col min="14849" max="14849" width="19.7109375" style="106" customWidth="1"/>
    <col min="14850" max="14850" width="28.28515625" style="106" customWidth="1"/>
    <col min="14851" max="14852" width="0" style="106" hidden="1" customWidth="1"/>
    <col min="14853" max="14858" width="9.28515625" style="106" bestFit="1" customWidth="1"/>
    <col min="14859" max="14859" width="9.5703125" style="106" bestFit="1" customWidth="1"/>
    <col min="14860" max="14860" width="9.28515625" style="106" bestFit="1" customWidth="1"/>
    <col min="14861" max="14862" width="9.5703125" style="106" bestFit="1" customWidth="1"/>
    <col min="14863" max="14864" width="9.28515625" style="106" bestFit="1" customWidth="1"/>
    <col min="14865" max="14868" width="8" style="106" bestFit="1" customWidth="1"/>
    <col min="14869" max="15104" width="9.140625" style="106"/>
    <col min="15105" max="15105" width="19.7109375" style="106" customWidth="1"/>
    <col min="15106" max="15106" width="28.28515625" style="106" customWidth="1"/>
    <col min="15107" max="15108" width="0" style="106" hidden="1" customWidth="1"/>
    <col min="15109" max="15114" width="9.28515625" style="106" bestFit="1" customWidth="1"/>
    <col min="15115" max="15115" width="9.5703125" style="106" bestFit="1" customWidth="1"/>
    <col min="15116" max="15116" width="9.28515625" style="106" bestFit="1" customWidth="1"/>
    <col min="15117" max="15118" width="9.5703125" style="106" bestFit="1" customWidth="1"/>
    <col min="15119" max="15120" width="9.28515625" style="106" bestFit="1" customWidth="1"/>
    <col min="15121" max="15124" width="8" style="106" bestFit="1" customWidth="1"/>
    <col min="15125" max="15360" width="9.140625" style="106"/>
    <col min="15361" max="15361" width="19.7109375" style="106" customWidth="1"/>
    <col min="15362" max="15362" width="28.28515625" style="106" customWidth="1"/>
    <col min="15363" max="15364" width="0" style="106" hidden="1" customWidth="1"/>
    <col min="15365" max="15370" width="9.28515625" style="106" bestFit="1" customWidth="1"/>
    <col min="15371" max="15371" width="9.5703125" style="106" bestFit="1" customWidth="1"/>
    <col min="15372" max="15372" width="9.28515625" style="106" bestFit="1" customWidth="1"/>
    <col min="15373" max="15374" width="9.5703125" style="106" bestFit="1" customWidth="1"/>
    <col min="15375" max="15376" width="9.28515625" style="106" bestFit="1" customWidth="1"/>
    <col min="15377" max="15380" width="8" style="106" bestFit="1" customWidth="1"/>
    <col min="15381" max="15616" width="9.140625" style="106"/>
    <col min="15617" max="15617" width="19.7109375" style="106" customWidth="1"/>
    <col min="15618" max="15618" width="28.28515625" style="106" customWidth="1"/>
    <col min="15619" max="15620" width="0" style="106" hidden="1" customWidth="1"/>
    <col min="15621" max="15626" width="9.28515625" style="106" bestFit="1" customWidth="1"/>
    <col min="15627" max="15627" width="9.5703125" style="106" bestFit="1" customWidth="1"/>
    <col min="15628" max="15628" width="9.28515625" style="106" bestFit="1" customWidth="1"/>
    <col min="15629" max="15630" width="9.5703125" style="106" bestFit="1" customWidth="1"/>
    <col min="15631" max="15632" width="9.28515625" style="106" bestFit="1" customWidth="1"/>
    <col min="15633" max="15636" width="8" style="106" bestFit="1" customWidth="1"/>
    <col min="15637" max="15872" width="9.140625" style="106"/>
    <col min="15873" max="15873" width="19.7109375" style="106" customWidth="1"/>
    <col min="15874" max="15874" width="28.28515625" style="106" customWidth="1"/>
    <col min="15875" max="15876" width="0" style="106" hidden="1" customWidth="1"/>
    <col min="15877" max="15882" width="9.28515625" style="106" bestFit="1" customWidth="1"/>
    <col min="15883" max="15883" width="9.5703125" style="106" bestFit="1" customWidth="1"/>
    <col min="15884" max="15884" width="9.28515625" style="106" bestFit="1" customWidth="1"/>
    <col min="15885" max="15886" width="9.5703125" style="106" bestFit="1" customWidth="1"/>
    <col min="15887" max="15888" width="9.28515625" style="106" bestFit="1" customWidth="1"/>
    <col min="15889" max="15892" width="8" style="106" bestFit="1" customWidth="1"/>
    <col min="15893" max="16128" width="9.140625" style="106"/>
    <col min="16129" max="16129" width="19.7109375" style="106" customWidth="1"/>
    <col min="16130" max="16130" width="28.28515625" style="106" customWidth="1"/>
    <col min="16131" max="16132" width="0" style="106" hidden="1" customWidth="1"/>
    <col min="16133" max="16138" width="9.28515625" style="106" bestFit="1" customWidth="1"/>
    <col min="16139" max="16139" width="9.5703125" style="106" bestFit="1" customWidth="1"/>
    <col min="16140" max="16140" width="9.28515625" style="106" bestFit="1" customWidth="1"/>
    <col min="16141" max="16142" width="9.5703125" style="106" bestFit="1" customWidth="1"/>
    <col min="16143" max="16144" width="9.28515625" style="106" bestFit="1" customWidth="1"/>
    <col min="16145" max="16148" width="8" style="106" bestFit="1" customWidth="1"/>
    <col min="16149" max="16384" width="9.140625" style="106"/>
  </cols>
  <sheetData>
    <row r="2" spans="1:27">
      <c r="A2" s="217"/>
      <c r="B2" s="218"/>
      <c r="C2" s="219"/>
      <c r="D2" s="217"/>
      <c r="E2" s="220" t="s">
        <v>555</v>
      </c>
      <c r="F2" s="220" t="s">
        <v>556</v>
      </c>
      <c r="G2" s="220" t="s">
        <v>557</v>
      </c>
      <c r="H2" s="220" t="s">
        <v>558</v>
      </c>
      <c r="I2" s="220" t="s">
        <v>28</v>
      </c>
      <c r="J2" s="220" t="s">
        <v>69</v>
      </c>
      <c r="K2" s="220" t="s">
        <v>70</v>
      </c>
      <c r="L2" s="220" t="s">
        <v>71</v>
      </c>
      <c r="M2" s="220" t="s">
        <v>32</v>
      </c>
      <c r="N2" s="220" t="s">
        <v>72</v>
      </c>
      <c r="O2" s="220" t="s">
        <v>73</v>
      </c>
      <c r="P2" s="220" t="s">
        <v>74</v>
      </c>
      <c r="Q2" s="220" t="s">
        <v>495</v>
      </c>
      <c r="R2" s="220" t="s">
        <v>502</v>
      </c>
      <c r="S2" s="220" t="s">
        <v>509</v>
      </c>
      <c r="T2" s="220" t="s">
        <v>514</v>
      </c>
      <c r="U2" s="220" t="s">
        <v>516</v>
      </c>
      <c r="V2" s="220" t="s">
        <v>518</v>
      </c>
      <c r="W2" s="220" t="s">
        <v>527</v>
      </c>
      <c r="X2" s="220" t="s">
        <v>534</v>
      </c>
      <c r="Y2" s="220" t="s">
        <v>536</v>
      </c>
      <c r="Z2" s="220" t="s">
        <v>545</v>
      </c>
      <c r="AA2" s="220" t="s">
        <v>552</v>
      </c>
    </row>
    <row r="3" spans="1:27">
      <c r="A3" s="217"/>
      <c r="B3" s="218"/>
      <c r="C3" s="219"/>
      <c r="D3" s="217"/>
      <c r="E3" s="220" t="s">
        <v>559</v>
      </c>
      <c r="F3" s="220" t="s">
        <v>560</v>
      </c>
      <c r="G3" s="221" t="s">
        <v>561</v>
      </c>
      <c r="H3" s="220" t="s">
        <v>562</v>
      </c>
      <c r="I3" s="221" t="s">
        <v>27</v>
      </c>
      <c r="J3" s="220" t="s">
        <v>29</v>
      </c>
      <c r="K3" s="220" t="s">
        <v>30</v>
      </c>
      <c r="L3" s="220" t="s">
        <v>31</v>
      </c>
      <c r="M3" s="220" t="s">
        <v>76</v>
      </c>
      <c r="N3" s="220" t="s">
        <v>77</v>
      </c>
      <c r="O3" s="220" t="s">
        <v>78</v>
      </c>
      <c r="P3" s="220" t="s">
        <v>79</v>
      </c>
      <c r="Q3" s="220" t="s">
        <v>494</v>
      </c>
      <c r="R3" s="220" t="s">
        <v>503</v>
      </c>
      <c r="S3" s="220" t="s">
        <v>508</v>
      </c>
      <c r="T3" s="220" t="s">
        <v>513</v>
      </c>
      <c r="U3" s="220" t="s">
        <v>515</v>
      </c>
      <c r="V3" s="220" t="s">
        <v>517</v>
      </c>
      <c r="W3" s="220" t="s">
        <v>526</v>
      </c>
      <c r="X3" s="220" t="s">
        <v>533</v>
      </c>
      <c r="Y3" s="220" t="s">
        <v>535</v>
      </c>
      <c r="Z3" s="220" t="s">
        <v>544</v>
      </c>
      <c r="AA3" s="220" t="s">
        <v>551</v>
      </c>
    </row>
    <row r="4" spans="1:27">
      <c r="A4" s="222" t="s">
        <v>598</v>
      </c>
      <c r="B4" s="223" t="s">
        <v>582</v>
      </c>
      <c r="C4" s="222" t="s">
        <v>599</v>
      </c>
      <c r="D4" s="223" t="s">
        <v>600</v>
      </c>
      <c r="E4" s="248">
        <v>1455.6422166666666</v>
      </c>
      <c r="F4" s="248">
        <v>1396.9802698412698</v>
      </c>
      <c r="G4" s="248">
        <v>1206.0237384615384</v>
      </c>
      <c r="H4" s="248">
        <v>1749.6262950819673</v>
      </c>
      <c r="I4" s="248">
        <v>1644.1112258064516</v>
      </c>
      <c r="J4" s="248">
        <v>2074.7377540983607</v>
      </c>
      <c r="K4" s="248">
        <v>2039.9199375000001</v>
      </c>
      <c r="L4" s="248">
        <v>1856.4890169491525</v>
      </c>
      <c r="M4" s="248">
        <v>2108.6660000000002</v>
      </c>
      <c r="N4" s="248">
        <v>2615.6256031746029</v>
      </c>
      <c r="O4" s="248">
        <v>1444.9618730158729</v>
      </c>
      <c r="P4" s="248">
        <v>1615.2928644067797</v>
      </c>
      <c r="Q4" s="248">
        <v>1989.7429666666665</v>
      </c>
      <c r="R4" s="248">
        <v>2813.9693225806454</v>
      </c>
      <c r="S4" s="248">
        <v>2926.2785076923078</v>
      </c>
      <c r="T4" s="248">
        <v>3495.834901639344</v>
      </c>
      <c r="U4" s="248">
        <v>3887.6905322580646</v>
      </c>
      <c r="V4" s="248">
        <v>2822.0154426229506</v>
      </c>
      <c r="W4" s="248">
        <v>2718.5596615384616</v>
      </c>
      <c r="X4" s="248">
        <v>2788.201</v>
      </c>
      <c r="Y4" s="248">
        <v>3860.1930833333336</v>
      </c>
      <c r="Z4" s="248">
        <v>2951.4618387096775</v>
      </c>
      <c r="AA4" s="248">
        <v>3251.8314218750002</v>
      </c>
    </row>
    <row r="5" spans="1:27" s="227" customFormat="1">
      <c r="A5" s="239"/>
      <c r="B5" s="231" t="s">
        <v>585</v>
      </c>
      <c r="C5" s="239"/>
      <c r="D5" s="231" t="s">
        <v>586</v>
      </c>
      <c r="E5" s="249">
        <v>1.1401875898236076</v>
      </c>
      <c r="F5" s="249">
        <v>1.2238228865919925</v>
      </c>
      <c r="G5" s="249">
        <v>1.2610752404758754</v>
      </c>
      <c r="H5" s="249">
        <v>1.0526319455534487</v>
      </c>
      <c r="I5" s="249">
        <v>1.0264076536655318</v>
      </c>
      <c r="J5" s="249">
        <v>1.0145485260341378</v>
      </c>
      <c r="K5" s="249">
        <v>1.0225874392466199</v>
      </c>
      <c r="L5" s="249">
        <v>1.0777888961569266</v>
      </c>
      <c r="M5" s="249">
        <v>1.0347998933923153</v>
      </c>
      <c r="N5" s="249">
        <v>1.013186187822267</v>
      </c>
      <c r="O5" s="249">
        <v>1.152981882709752</v>
      </c>
      <c r="P5" s="249">
        <v>1.1480213164682036</v>
      </c>
      <c r="Q5" s="249">
        <v>1.0381130979916018</v>
      </c>
      <c r="R5" s="249">
        <v>0.86421217696976282</v>
      </c>
      <c r="S5" s="249">
        <v>0.82333875155676173</v>
      </c>
      <c r="T5" s="249">
        <v>0.84266482995790259</v>
      </c>
      <c r="U5" s="249">
        <v>0.81347802561594584</v>
      </c>
      <c r="V5" s="249">
        <v>0.85106485568255252</v>
      </c>
      <c r="W5" s="249">
        <v>0.95429708337975205</v>
      </c>
      <c r="X5" s="249">
        <v>0.97814719597296451</v>
      </c>
      <c r="Y5" s="249">
        <v>0.85496398636536253</v>
      </c>
      <c r="Z5" s="249">
        <v>0.95818191438147593</v>
      </c>
      <c r="AA5" s="249">
        <v>0.92848335835136675</v>
      </c>
    </row>
    <row r="6" spans="1:27">
      <c r="A6" s="222" t="s">
        <v>601</v>
      </c>
      <c r="B6" s="223" t="s">
        <v>582</v>
      </c>
      <c r="C6" s="222" t="s">
        <v>602</v>
      </c>
      <c r="D6" s="223" t="s">
        <v>600</v>
      </c>
      <c r="E6" s="250">
        <v>271.60566666666671</v>
      </c>
      <c r="F6" s="250">
        <v>264.45309523809527</v>
      </c>
      <c r="G6" s="250">
        <v>229.34009230769232</v>
      </c>
      <c r="H6" s="250">
        <v>248.42618032786885</v>
      </c>
      <c r="I6" s="250">
        <v>249.86</v>
      </c>
      <c r="J6" s="250">
        <v>261.42804918032783</v>
      </c>
      <c r="K6" s="250">
        <v>254.06087500000001</v>
      </c>
      <c r="L6" s="250">
        <v>262.42849152542374</v>
      </c>
      <c r="M6" s="250">
        <v>289.98700000000002</v>
      </c>
      <c r="N6" s="250">
        <v>387.56426984126983</v>
      </c>
      <c r="O6" s="250">
        <v>302.63698412698415</v>
      </c>
      <c r="P6" s="250">
        <v>371.98474576271184</v>
      </c>
      <c r="Q6" s="250">
        <v>379.1413</v>
      </c>
      <c r="R6" s="250">
        <v>400.34619354838708</v>
      </c>
      <c r="S6" s="250">
        <v>367.34509230769231</v>
      </c>
      <c r="T6" s="250">
        <v>249.3339180327869</v>
      </c>
      <c r="U6" s="250">
        <v>266.154</v>
      </c>
      <c r="V6" s="250">
        <v>257.26819672131148</v>
      </c>
      <c r="W6" s="250">
        <v>238.47621538461539</v>
      </c>
      <c r="X6" s="250">
        <v>395.86719672131147</v>
      </c>
      <c r="Y6" s="250">
        <v>322.68705</v>
      </c>
      <c r="Z6" s="250">
        <v>275.31059677419358</v>
      </c>
      <c r="AA6" s="250">
        <v>278.73154687499999</v>
      </c>
    </row>
    <row r="7" spans="1:27" s="227" customFormat="1">
      <c r="A7" s="239"/>
      <c r="B7" s="231" t="s">
        <v>585</v>
      </c>
      <c r="C7" s="239"/>
      <c r="D7" s="231" t="s">
        <v>586</v>
      </c>
      <c r="E7" s="249">
        <v>2.1559001941540257</v>
      </c>
      <c r="F7" s="249">
        <v>1.8972294195658077</v>
      </c>
      <c r="G7" s="249">
        <v>1.5616314346996665</v>
      </c>
      <c r="H7" s="249">
        <v>1.5199250125230985</v>
      </c>
      <c r="I7" s="249">
        <v>1.4411582518468404</v>
      </c>
      <c r="J7" s="249">
        <v>1.4398870177802112</v>
      </c>
      <c r="K7" s="249">
        <v>1.399205114842063</v>
      </c>
      <c r="L7" s="249">
        <v>1.4460558430735713</v>
      </c>
      <c r="M7" s="249">
        <v>1.5050251402074351</v>
      </c>
      <c r="N7" s="249">
        <v>1.7573075306424346</v>
      </c>
      <c r="O7" s="249">
        <v>1.7581419302186656</v>
      </c>
      <c r="P7" s="249">
        <v>1.7300872566307166</v>
      </c>
      <c r="Q7" s="249">
        <v>1.6229053460191936</v>
      </c>
      <c r="R7" s="249">
        <v>1.861746656039305</v>
      </c>
      <c r="S7" s="249">
        <v>1.7008185436699621</v>
      </c>
      <c r="T7" s="249">
        <v>1.7914877895328862</v>
      </c>
      <c r="U7" s="249">
        <v>2.1403889023017721</v>
      </c>
      <c r="V7" s="249">
        <v>2.4907079357129387</v>
      </c>
      <c r="W7" s="249">
        <v>2.3707072880804629</v>
      </c>
      <c r="X7" s="249">
        <v>2.2131880981239815</v>
      </c>
      <c r="Y7" s="249">
        <v>2.7500743625544728</v>
      </c>
      <c r="Z7" s="249">
        <v>2.8083391093121395</v>
      </c>
      <c r="AA7" s="249">
        <v>2.5560688742903888</v>
      </c>
    </row>
    <row r="8" spans="1:27">
      <c r="A8" s="222" t="s">
        <v>603</v>
      </c>
      <c r="B8" s="223" t="s">
        <v>582</v>
      </c>
      <c r="C8" s="222" t="s">
        <v>604</v>
      </c>
      <c r="D8" s="223" t="s">
        <v>600</v>
      </c>
      <c r="E8" s="250">
        <v>498.43770666666666</v>
      </c>
      <c r="F8" s="250">
        <v>477.03397142857136</v>
      </c>
      <c r="G8" s="250">
        <v>464.50268615384613</v>
      </c>
      <c r="H8" s="250">
        <v>505.7098655737704</v>
      </c>
      <c r="I8" s="250">
        <v>490.5179645161291</v>
      </c>
      <c r="J8" s="250">
        <v>553.44604918032792</v>
      </c>
      <c r="K8" s="250">
        <v>522.25558437500001</v>
      </c>
      <c r="L8" s="250">
        <v>604.99449152542377</v>
      </c>
      <c r="M8" s="250">
        <v>640.10825999999997</v>
      </c>
      <c r="N8" s="250">
        <v>685.18624126984128</v>
      </c>
      <c r="O8" s="250">
        <v>670.71318412698406</v>
      </c>
      <c r="P8" s="250">
        <v>766.82534915254234</v>
      </c>
      <c r="Q8" s="250">
        <v>765.85981666666669</v>
      </c>
      <c r="R8" s="250">
        <v>720.01568709677417</v>
      </c>
      <c r="S8" s="250">
        <v>754.32624923076924</v>
      </c>
      <c r="T8" s="250">
        <v>761.72181967213112</v>
      </c>
      <c r="U8" s="250">
        <v>791.8411290322581</v>
      </c>
      <c r="V8" s="250">
        <v>979.2391540983607</v>
      </c>
      <c r="W8" s="250">
        <v>1015.4208184615383</v>
      </c>
      <c r="X8" s="250">
        <v>1027.539681967213</v>
      </c>
      <c r="Y8" s="250">
        <v>1127.2290500000001</v>
      </c>
      <c r="Z8" s="250">
        <v>1040.6566677419355</v>
      </c>
      <c r="AA8" s="250">
        <v>1082.1224687500001</v>
      </c>
    </row>
    <row r="9" spans="1:27" s="227" customFormat="1">
      <c r="A9" s="239"/>
      <c r="B9" s="231" t="s">
        <v>585</v>
      </c>
      <c r="C9" s="239"/>
      <c r="D9" s="231" t="s">
        <v>586</v>
      </c>
      <c r="E9" s="249">
        <v>4.1603788238679762</v>
      </c>
      <c r="F9" s="249">
        <v>3.7381495388624701</v>
      </c>
      <c r="G9" s="249">
        <v>3.2487530746944704</v>
      </c>
      <c r="H9" s="249">
        <v>3.2051593254964783</v>
      </c>
      <c r="I9" s="249">
        <v>3.1383443991321527</v>
      </c>
      <c r="J9" s="249">
        <v>3.0381666997381198</v>
      </c>
      <c r="K9" s="249">
        <v>2.9630589283969258</v>
      </c>
      <c r="L9" s="249">
        <v>2.9244162836613561</v>
      </c>
      <c r="M9" s="249">
        <v>2.9698100924886184</v>
      </c>
      <c r="N9" s="249">
        <v>3.2762850692162209</v>
      </c>
      <c r="O9" s="249">
        <v>3.6358855886985979</v>
      </c>
      <c r="P9" s="249">
        <v>3.4941384796709598</v>
      </c>
      <c r="Q9" s="249">
        <v>3.4880274072785711</v>
      </c>
      <c r="R9" s="249">
        <v>3.954245109345992</v>
      </c>
      <c r="S9" s="249">
        <v>3.8841972438626544</v>
      </c>
      <c r="T9" s="249">
        <v>4.1792346845271444</v>
      </c>
      <c r="U9" s="249">
        <v>4.3084250960626767</v>
      </c>
      <c r="V9" s="249">
        <v>5.3168281987284542</v>
      </c>
      <c r="W9" s="249">
        <v>5.2654306750684183</v>
      </c>
      <c r="X9" s="249">
        <v>5.7427466681923027</v>
      </c>
      <c r="Y9" s="249">
        <v>5.4947038344454775</v>
      </c>
      <c r="Z9" s="249">
        <v>5.6624985798746605</v>
      </c>
      <c r="AA9" s="249">
        <v>4.9549371130272082</v>
      </c>
    </row>
    <row r="10" spans="1:27">
      <c r="A10" s="222" t="s">
        <v>605</v>
      </c>
      <c r="B10" s="223" t="s">
        <v>582</v>
      </c>
      <c r="C10" s="222" t="s">
        <v>605</v>
      </c>
      <c r="D10" s="223" t="s">
        <v>600</v>
      </c>
      <c r="E10" s="250">
        <v>6.8157500000000004</v>
      </c>
      <c r="F10" s="250">
        <v>8.076428571428572</v>
      </c>
      <c r="G10" s="250">
        <v>9.1886615384615382</v>
      </c>
      <c r="H10" s="250">
        <v>6.6079508196721308</v>
      </c>
      <c r="I10" s="250">
        <v>8.4940161290322571</v>
      </c>
      <c r="J10" s="250">
        <v>9.5536393442622956</v>
      </c>
      <c r="K10" s="250">
        <v>11.94471875</v>
      </c>
      <c r="L10" s="250">
        <v>8.7406949152542364</v>
      </c>
      <c r="M10" s="250">
        <v>10.838383333333333</v>
      </c>
      <c r="N10" s="250">
        <v>10.568142857142856</v>
      </c>
      <c r="O10" s="250">
        <v>7.2510952380952389</v>
      </c>
      <c r="P10" s="250">
        <v>6.9299322033898303</v>
      </c>
      <c r="Q10" s="250">
        <v>6.7168666666666672</v>
      </c>
      <c r="R10" s="250">
        <v>8.8515967741935491</v>
      </c>
      <c r="S10" s="250">
        <v>8.3419545454545467</v>
      </c>
      <c r="T10" s="250">
        <v>13.082672131147541</v>
      </c>
      <c r="U10" s="250">
        <v>12.589048387096774</v>
      </c>
      <c r="V10" s="250">
        <v>10.122557377049182</v>
      </c>
      <c r="W10" s="250">
        <v>15.905076923076924</v>
      </c>
      <c r="X10" s="250">
        <v>17.657491803278688</v>
      </c>
      <c r="Y10" s="250">
        <v>13.92051</v>
      </c>
      <c r="Z10" s="250">
        <v>23.036248387096773</v>
      </c>
      <c r="AA10" s="250">
        <v>23.945953124999999</v>
      </c>
    </row>
    <row r="11" spans="1:27" s="227" customFormat="1" ht="14.25" customHeight="1">
      <c r="A11" s="239"/>
      <c r="B11" s="231" t="s">
        <v>585</v>
      </c>
      <c r="C11" s="239"/>
      <c r="D11" s="231" t="s">
        <v>586</v>
      </c>
      <c r="E11" s="249">
        <v>2.4678067955348517</v>
      </c>
      <c r="F11" s="249">
        <v>2.2063680905633687</v>
      </c>
      <c r="G11" s="249">
        <v>2.3605537091699973</v>
      </c>
      <c r="H11" s="249">
        <v>2.3575986950643171</v>
      </c>
      <c r="I11" s="249">
        <v>1.947236574514509</v>
      </c>
      <c r="J11" s="249">
        <v>2.0392700061087372</v>
      </c>
      <c r="K11" s="249">
        <v>2.1153721833132342</v>
      </c>
      <c r="L11" s="249">
        <v>2.2490155923684458</v>
      </c>
      <c r="M11" s="249">
        <v>1.7100410885387267</v>
      </c>
      <c r="N11" s="249">
        <v>1.7506517641369006</v>
      </c>
      <c r="O11" s="249">
        <v>2.3806727609841087</v>
      </c>
      <c r="P11" s="249">
        <v>2.3347672342527859</v>
      </c>
      <c r="Q11" s="249">
        <v>2.0755822407273232</v>
      </c>
      <c r="R11" s="249">
        <v>2.1209863173948924</v>
      </c>
      <c r="S11" s="249">
        <v>2.0513897870276026</v>
      </c>
      <c r="T11" s="249">
        <v>2.5376761078330365</v>
      </c>
      <c r="U11" s="249">
        <v>2.0100262242563618</v>
      </c>
      <c r="V11" s="249">
        <v>1.8966239870043025</v>
      </c>
      <c r="W11" s="249">
        <v>2.2030067300468161</v>
      </c>
      <c r="X11" s="249">
        <v>2.3065007019903314</v>
      </c>
      <c r="Y11" s="249">
        <v>2.5157064408320289</v>
      </c>
      <c r="Z11" s="249">
        <v>2.1655477895496258</v>
      </c>
      <c r="AA11" s="249">
        <v>1.7632141652327735</v>
      </c>
    </row>
    <row r="12" spans="1:27">
      <c r="A12" s="238" t="s">
        <v>606</v>
      </c>
      <c r="B12" s="223" t="s">
        <v>607</v>
      </c>
      <c r="C12" s="238" t="s">
        <v>608</v>
      </c>
      <c r="D12" s="223" t="s">
        <v>609</v>
      </c>
      <c r="E12" s="250">
        <v>2232.5013400000003</v>
      </c>
      <c r="F12" s="250">
        <v>2146.5437650793656</v>
      </c>
      <c r="G12" s="250">
        <v>1909.0551784615384</v>
      </c>
      <c r="H12" s="250">
        <v>2510.3702918032791</v>
      </c>
      <c r="I12" s="250">
        <v>2392.9832064516131</v>
      </c>
      <c r="J12" s="250">
        <v>2899.1654918032787</v>
      </c>
      <c r="K12" s="250">
        <v>2828.1811156250001</v>
      </c>
      <c r="L12" s="250">
        <v>2732.652694915254</v>
      </c>
      <c r="M12" s="250">
        <v>3049.599643333333</v>
      </c>
      <c r="N12" s="250">
        <v>3698.9442571428563</v>
      </c>
      <c r="O12" s="250">
        <v>2425.5631365079362</v>
      </c>
      <c r="P12" s="250">
        <v>2761.0328915254231</v>
      </c>
      <c r="Q12" s="250">
        <v>3141.4609500000001</v>
      </c>
      <c r="R12" s="250">
        <v>3943.1827999999996</v>
      </c>
      <c r="S12" s="250">
        <v>3994.9592303030299</v>
      </c>
      <c r="T12" s="250">
        <v>4519.9733114754099</v>
      </c>
      <c r="U12" s="250">
        <v>4958.2747096774192</v>
      </c>
      <c r="V12" s="250">
        <v>4068.6453508196723</v>
      </c>
      <c r="W12" s="250">
        <v>3988.3617723076923</v>
      </c>
      <c r="X12" s="250">
        <v>4229.2653704918039</v>
      </c>
      <c r="Y12" s="250">
        <v>5324.0296933333329</v>
      </c>
      <c r="Z12" s="250">
        <v>4290.4653516129029</v>
      </c>
      <c r="AA12" s="250">
        <v>4636.6313906249998</v>
      </c>
    </row>
    <row r="13" spans="1:27" s="227" customFormat="1" ht="14.25" customHeight="1">
      <c r="A13" s="251"/>
      <c r="B13" s="252" t="s">
        <v>585</v>
      </c>
      <c r="C13" s="251"/>
      <c r="D13" s="252" t="s">
        <v>586</v>
      </c>
      <c r="E13" s="253">
        <v>1.8870391238906612</v>
      </c>
      <c r="F13" s="253">
        <v>1.8220558311419133</v>
      </c>
      <c r="G13" s="253">
        <v>1.7178561978426741</v>
      </c>
      <c r="H13" s="253">
        <v>1.4946881195299162</v>
      </c>
      <c r="I13" s="253">
        <v>1.5058903473371883</v>
      </c>
      <c r="J13" s="253">
        <v>1.4425850483995928</v>
      </c>
      <c r="K13" s="253">
        <v>1.4193650317261046</v>
      </c>
      <c r="L13" s="253">
        <v>1.5257347599705202</v>
      </c>
      <c r="M13" s="253">
        <v>1.4880704550580812</v>
      </c>
      <c r="N13" s="253">
        <v>1.5124726258549832</v>
      </c>
      <c r="O13" s="253">
        <v>1.9187266030768524</v>
      </c>
      <c r="P13" s="253">
        <v>1.8810099884100979</v>
      </c>
      <c r="Q13" s="253">
        <v>1.7081766105777447</v>
      </c>
      <c r="R13" s="253">
        <v>1.5325443107254113</v>
      </c>
      <c r="S13" s="253">
        <v>1.4745596952030315</v>
      </c>
      <c r="T13" s="253">
        <v>1.4622010287256171</v>
      </c>
      <c r="U13" s="253">
        <v>1.4458893094631335</v>
      </c>
      <c r="V13" s="253">
        <v>2.0328599016232509</v>
      </c>
      <c r="W13" s="253">
        <v>2.141565450327239</v>
      </c>
      <c r="X13" s="253">
        <v>2.2568994433571374</v>
      </c>
      <c r="Y13" s="253">
        <v>1.9565159756797448</v>
      </c>
      <c r="Z13" s="253">
        <v>2.2244220821827554</v>
      </c>
      <c r="AA13" s="253">
        <v>1.9703526646731193</v>
      </c>
    </row>
    <row r="14" spans="1:27">
      <c r="A14" s="245"/>
      <c r="B14" s="245"/>
      <c r="C14" s="245"/>
      <c r="D14" s="245"/>
      <c r="F14" s="246"/>
      <c r="G14" s="247"/>
      <c r="H14" s="246"/>
      <c r="I14" s="247"/>
      <c r="Q14" s="246"/>
      <c r="R14" s="246"/>
      <c r="S14" s="246"/>
      <c r="T14" s="246"/>
    </row>
  </sheetData>
  <mergeCells count="12">
    <mergeCell ref="A8:A9"/>
    <mergeCell ref="C8:C9"/>
    <mergeCell ref="A10:A11"/>
    <mergeCell ref="C10:C11"/>
    <mergeCell ref="A12:A13"/>
    <mergeCell ref="C12:C13"/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dimension ref="A2:AA57"/>
  <sheetViews>
    <sheetView showGridLines="0" zoomScale="130" zoomScaleNormal="130" workbookViewId="0">
      <pane xSplit="4" ySplit="6" topLeftCell="W7" activePane="bottomRight" state="frozen"/>
      <selection activeCell="AA2" sqref="AA2"/>
      <selection pane="topRight" activeCell="AA2" sqref="AA2"/>
      <selection pane="bottomLeft" activeCell="AA2" sqref="AA2"/>
      <selection pane="bottomRight" activeCell="AA5" sqref="AA5"/>
    </sheetView>
  </sheetViews>
  <sheetFormatPr defaultRowHeight="15" outlineLevelCol="1"/>
  <cols>
    <col min="1" max="1" width="24.28515625" style="106" bestFit="1" customWidth="1"/>
    <col min="2" max="2" width="44.140625" style="106" customWidth="1"/>
    <col min="3" max="3" width="24.28515625" style="106" hidden="1" customWidth="1" outlineLevel="1"/>
    <col min="4" max="4" width="37.28515625" style="106" hidden="1" customWidth="1" outlineLevel="1"/>
    <col min="5" max="5" width="7.42578125" style="106" customWidth="1" collapsed="1"/>
    <col min="6" max="6" width="9.7109375" style="106" customWidth="1"/>
    <col min="7" max="7" width="11.5703125" style="106" customWidth="1"/>
    <col min="8" max="8" width="9.7109375" style="106" customWidth="1"/>
    <col min="9" max="9" width="10.28515625" style="106" customWidth="1"/>
    <col min="10" max="16" width="9.140625" style="106" customWidth="1"/>
    <col min="17" max="17" width="7.42578125" style="106" customWidth="1"/>
    <col min="18" max="18" width="9" style="106" customWidth="1"/>
    <col min="19" max="21" width="9.140625" style="106" customWidth="1"/>
    <col min="22" max="256" width="9.140625" style="106"/>
    <col min="257" max="257" width="24.28515625" style="106" bestFit="1" customWidth="1"/>
    <col min="258" max="258" width="44.140625" style="106" customWidth="1"/>
    <col min="259" max="260" width="0" style="106" hidden="1" customWidth="1"/>
    <col min="261" max="261" width="7.42578125" style="106" customWidth="1"/>
    <col min="262" max="262" width="9.7109375" style="106" customWidth="1"/>
    <col min="263" max="263" width="11.5703125" style="106" customWidth="1"/>
    <col min="264" max="264" width="9.7109375" style="106" customWidth="1"/>
    <col min="265" max="265" width="10.28515625" style="106" customWidth="1"/>
    <col min="266" max="272" width="9.140625" style="106"/>
    <col min="273" max="273" width="7.42578125" style="106" customWidth="1"/>
    <col min="274" max="274" width="9" style="106" customWidth="1"/>
    <col min="275" max="512" width="9.140625" style="106"/>
    <col min="513" max="513" width="24.28515625" style="106" bestFit="1" customWidth="1"/>
    <col min="514" max="514" width="44.140625" style="106" customWidth="1"/>
    <col min="515" max="516" width="0" style="106" hidden="1" customWidth="1"/>
    <col min="517" max="517" width="7.42578125" style="106" customWidth="1"/>
    <col min="518" max="518" width="9.7109375" style="106" customWidth="1"/>
    <col min="519" max="519" width="11.5703125" style="106" customWidth="1"/>
    <col min="520" max="520" width="9.7109375" style="106" customWidth="1"/>
    <col min="521" max="521" width="10.28515625" style="106" customWidth="1"/>
    <col min="522" max="528" width="9.140625" style="106"/>
    <col min="529" max="529" width="7.42578125" style="106" customWidth="1"/>
    <col min="530" max="530" width="9" style="106" customWidth="1"/>
    <col min="531" max="768" width="9.140625" style="106"/>
    <col min="769" max="769" width="24.28515625" style="106" bestFit="1" customWidth="1"/>
    <col min="770" max="770" width="44.140625" style="106" customWidth="1"/>
    <col min="771" max="772" width="0" style="106" hidden="1" customWidth="1"/>
    <col min="773" max="773" width="7.42578125" style="106" customWidth="1"/>
    <col min="774" max="774" width="9.7109375" style="106" customWidth="1"/>
    <col min="775" max="775" width="11.5703125" style="106" customWidth="1"/>
    <col min="776" max="776" width="9.7109375" style="106" customWidth="1"/>
    <col min="777" max="777" width="10.28515625" style="106" customWidth="1"/>
    <col min="778" max="784" width="9.140625" style="106"/>
    <col min="785" max="785" width="7.42578125" style="106" customWidth="1"/>
    <col min="786" max="786" width="9" style="106" customWidth="1"/>
    <col min="787" max="1024" width="9.140625" style="106"/>
    <col min="1025" max="1025" width="24.28515625" style="106" bestFit="1" customWidth="1"/>
    <col min="1026" max="1026" width="44.140625" style="106" customWidth="1"/>
    <col min="1027" max="1028" width="0" style="106" hidden="1" customWidth="1"/>
    <col min="1029" max="1029" width="7.42578125" style="106" customWidth="1"/>
    <col min="1030" max="1030" width="9.7109375" style="106" customWidth="1"/>
    <col min="1031" max="1031" width="11.5703125" style="106" customWidth="1"/>
    <col min="1032" max="1032" width="9.7109375" style="106" customWidth="1"/>
    <col min="1033" max="1033" width="10.28515625" style="106" customWidth="1"/>
    <col min="1034" max="1040" width="9.140625" style="106"/>
    <col min="1041" max="1041" width="7.42578125" style="106" customWidth="1"/>
    <col min="1042" max="1042" width="9" style="106" customWidth="1"/>
    <col min="1043" max="1280" width="9.140625" style="106"/>
    <col min="1281" max="1281" width="24.28515625" style="106" bestFit="1" customWidth="1"/>
    <col min="1282" max="1282" width="44.140625" style="106" customWidth="1"/>
    <col min="1283" max="1284" width="0" style="106" hidden="1" customWidth="1"/>
    <col min="1285" max="1285" width="7.42578125" style="106" customWidth="1"/>
    <col min="1286" max="1286" width="9.7109375" style="106" customWidth="1"/>
    <col min="1287" max="1287" width="11.5703125" style="106" customWidth="1"/>
    <col min="1288" max="1288" width="9.7109375" style="106" customWidth="1"/>
    <col min="1289" max="1289" width="10.28515625" style="106" customWidth="1"/>
    <col min="1290" max="1296" width="9.140625" style="106"/>
    <col min="1297" max="1297" width="7.42578125" style="106" customWidth="1"/>
    <col min="1298" max="1298" width="9" style="106" customWidth="1"/>
    <col min="1299" max="1536" width="9.140625" style="106"/>
    <col min="1537" max="1537" width="24.28515625" style="106" bestFit="1" customWidth="1"/>
    <col min="1538" max="1538" width="44.140625" style="106" customWidth="1"/>
    <col min="1539" max="1540" width="0" style="106" hidden="1" customWidth="1"/>
    <col min="1541" max="1541" width="7.42578125" style="106" customWidth="1"/>
    <col min="1542" max="1542" width="9.7109375" style="106" customWidth="1"/>
    <col min="1543" max="1543" width="11.5703125" style="106" customWidth="1"/>
    <col min="1544" max="1544" width="9.7109375" style="106" customWidth="1"/>
    <col min="1545" max="1545" width="10.28515625" style="106" customWidth="1"/>
    <col min="1546" max="1552" width="9.140625" style="106"/>
    <col min="1553" max="1553" width="7.42578125" style="106" customWidth="1"/>
    <col min="1554" max="1554" width="9" style="106" customWidth="1"/>
    <col min="1555" max="1792" width="9.140625" style="106"/>
    <col min="1793" max="1793" width="24.28515625" style="106" bestFit="1" customWidth="1"/>
    <col min="1794" max="1794" width="44.140625" style="106" customWidth="1"/>
    <col min="1795" max="1796" width="0" style="106" hidden="1" customWidth="1"/>
    <col min="1797" max="1797" width="7.42578125" style="106" customWidth="1"/>
    <col min="1798" max="1798" width="9.7109375" style="106" customWidth="1"/>
    <col min="1799" max="1799" width="11.5703125" style="106" customWidth="1"/>
    <col min="1800" max="1800" width="9.7109375" style="106" customWidth="1"/>
    <col min="1801" max="1801" width="10.28515625" style="106" customWidth="1"/>
    <col min="1802" max="1808" width="9.140625" style="106"/>
    <col min="1809" max="1809" width="7.42578125" style="106" customWidth="1"/>
    <col min="1810" max="1810" width="9" style="106" customWidth="1"/>
    <col min="1811" max="2048" width="9.140625" style="106"/>
    <col min="2049" max="2049" width="24.28515625" style="106" bestFit="1" customWidth="1"/>
    <col min="2050" max="2050" width="44.140625" style="106" customWidth="1"/>
    <col min="2051" max="2052" width="0" style="106" hidden="1" customWidth="1"/>
    <col min="2053" max="2053" width="7.42578125" style="106" customWidth="1"/>
    <col min="2054" max="2054" width="9.7109375" style="106" customWidth="1"/>
    <col min="2055" max="2055" width="11.5703125" style="106" customWidth="1"/>
    <col min="2056" max="2056" width="9.7109375" style="106" customWidth="1"/>
    <col min="2057" max="2057" width="10.28515625" style="106" customWidth="1"/>
    <col min="2058" max="2064" width="9.140625" style="106"/>
    <col min="2065" max="2065" width="7.42578125" style="106" customWidth="1"/>
    <col min="2066" max="2066" width="9" style="106" customWidth="1"/>
    <col min="2067" max="2304" width="9.140625" style="106"/>
    <col min="2305" max="2305" width="24.28515625" style="106" bestFit="1" customWidth="1"/>
    <col min="2306" max="2306" width="44.140625" style="106" customWidth="1"/>
    <col min="2307" max="2308" width="0" style="106" hidden="1" customWidth="1"/>
    <col min="2309" max="2309" width="7.42578125" style="106" customWidth="1"/>
    <col min="2310" max="2310" width="9.7109375" style="106" customWidth="1"/>
    <col min="2311" max="2311" width="11.5703125" style="106" customWidth="1"/>
    <col min="2312" max="2312" width="9.7109375" style="106" customWidth="1"/>
    <col min="2313" max="2313" width="10.28515625" style="106" customWidth="1"/>
    <col min="2314" max="2320" width="9.140625" style="106"/>
    <col min="2321" max="2321" width="7.42578125" style="106" customWidth="1"/>
    <col min="2322" max="2322" width="9" style="106" customWidth="1"/>
    <col min="2323" max="2560" width="9.140625" style="106"/>
    <col min="2561" max="2561" width="24.28515625" style="106" bestFit="1" customWidth="1"/>
    <col min="2562" max="2562" width="44.140625" style="106" customWidth="1"/>
    <col min="2563" max="2564" width="0" style="106" hidden="1" customWidth="1"/>
    <col min="2565" max="2565" width="7.42578125" style="106" customWidth="1"/>
    <col min="2566" max="2566" width="9.7109375" style="106" customWidth="1"/>
    <col min="2567" max="2567" width="11.5703125" style="106" customWidth="1"/>
    <col min="2568" max="2568" width="9.7109375" style="106" customWidth="1"/>
    <col min="2569" max="2569" width="10.28515625" style="106" customWidth="1"/>
    <col min="2570" max="2576" width="9.140625" style="106"/>
    <col min="2577" max="2577" width="7.42578125" style="106" customWidth="1"/>
    <col min="2578" max="2578" width="9" style="106" customWidth="1"/>
    <col min="2579" max="2816" width="9.140625" style="106"/>
    <col min="2817" max="2817" width="24.28515625" style="106" bestFit="1" customWidth="1"/>
    <col min="2818" max="2818" width="44.140625" style="106" customWidth="1"/>
    <col min="2819" max="2820" width="0" style="106" hidden="1" customWidth="1"/>
    <col min="2821" max="2821" width="7.42578125" style="106" customWidth="1"/>
    <col min="2822" max="2822" width="9.7109375" style="106" customWidth="1"/>
    <col min="2823" max="2823" width="11.5703125" style="106" customWidth="1"/>
    <col min="2824" max="2824" width="9.7109375" style="106" customWidth="1"/>
    <col min="2825" max="2825" width="10.28515625" style="106" customWidth="1"/>
    <col min="2826" max="2832" width="9.140625" style="106"/>
    <col min="2833" max="2833" width="7.42578125" style="106" customWidth="1"/>
    <col min="2834" max="2834" width="9" style="106" customWidth="1"/>
    <col min="2835" max="3072" width="9.140625" style="106"/>
    <col min="3073" max="3073" width="24.28515625" style="106" bestFit="1" customWidth="1"/>
    <col min="3074" max="3074" width="44.140625" style="106" customWidth="1"/>
    <col min="3075" max="3076" width="0" style="106" hidden="1" customWidth="1"/>
    <col min="3077" max="3077" width="7.42578125" style="106" customWidth="1"/>
    <col min="3078" max="3078" width="9.7109375" style="106" customWidth="1"/>
    <col min="3079" max="3079" width="11.5703125" style="106" customWidth="1"/>
    <col min="3080" max="3080" width="9.7109375" style="106" customWidth="1"/>
    <col min="3081" max="3081" width="10.28515625" style="106" customWidth="1"/>
    <col min="3082" max="3088" width="9.140625" style="106"/>
    <col min="3089" max="3089" width="7.42578125" style="106" customWidth="1"/>
    <col min="3090" max="3090" width="9" style="106" customWidth="1"/>
    <col min="3091" max="3328" width="9.140625" style="106"/>
    <col min="3329" max="3329" width="24.28515625" style="106" bestFit="1" customWidth="1"/>
    <col min="3330" max="3330" width="44.140625" style="106" customWidth="1"/>
    <col min="3331" max="3332" width="0" style="106" hidden="1" customWidth="1"/>
    <col min="3333" max="3333" width="7.42578125" style="106" customWidth="1"/>
    <col min="3334" max="3334" width="9.7109375" style="106" customWidth="1"/>
    <col min="3335" max="3335" width="11.5703125" style="106" customWidth="1"/>
    <col min="3336" max="3336" width="9.7109375" style="106" customWidth="1"/>
    <col min="3337" max="3337" width="10.28515625" style="106" customWidth="1"/>
    <col min="3338" max="3344" width="9.140625" style="106"/>
    <col min="3345" max="3345" width="7.42578125" style="106" customWidth="1"/>
    <col min="3346" max="3346" width="9" style="106" customWidth="1"/>
    <col min="3347" max="3584" width="9.140625" style="106"/>
    <col min="3585" max="3585" width="24.28515625" style="106" bestFit="1" customWidth="1"/>
    <col min="3586" max="3586" width="44.140625" style="106" customWidth="1"/>
    <col min="3587" max="3588" width="0" style="106" hidden="1" customWidth="1"/>
    <col min="3589" max="3589" width="7.42578125" style="106" customWidth="1"/>
    <col min="3590" max="3590" width="9.7109375" style="106" customWidth="1"/>
    <col min="3591" max="3591" width="11.5703125" style="106" customWidth="1"/>
    <col min="3592" max="3592" width="9.7109375" style="106" customWidth="1"/>
    <col min="3593" max="3593" width="10.28515625" style="106" customWidth="1"/>
    <col min="3594" max="3600" width="9.140625" style="106"/>
    <col min="3601" max="3601" width="7.42578125" style="106" customWidth="1"/>
    <col min="3602" max="3602" width="9" style="106" customWidth="1"/>
    <col min="3603" max="3840" width="9.140625" style="106"/>
    <col min="3841" max="3841" width="24.28515625" style="106" bestFit="1" customWidth="1"/>
    <col min="3842" max="3842" width="44.140625" style="106" customWidth="1"/>
    <col min="3843" max="3844" width="0" style="106" hidden="1" customWidth="1"/>
    <col min="3845" max="3845" width="7.42578125" style="106" customWidth="1"/>
    <col min="3846" max="3846" width="9.7109375" style="106" customWidth="1"/>
    <col min="3847" max="3847" width="11.5703125" style="106" customWidth="1"/>
    <col min="3848" max="3848" width="9.7109375" style="106" customWidth="1"/>
    <col min="3849" max="3849" width="10.28515625" style="106" customWidth="1"/>
    <col min="3850" max="3856" width="9.140625" style="106"/>
    <col min="3857" max="3857" width="7.42578125" style="106" customWidth="1"/>
    <col min="3858" max="3858" width="9" style="106" customWidth="1"/>
    <col min="3859" max="4096" width="9.140625" style="106"/>
    <col min="4097" max="4097" width="24.28515625" style="106" bestFit="1" customWidth="1"/>
    <col min="4098" max="4098" width="44.140625" style="106" customWidth="1"/>
    <col min="4099" max="4100" width="0" style="106" hidden="1" customWidth="1"/>
    <col min="4101" max="4101" width="7.42578125" style="106" customWidth="1"/>
    <col min="4102" max="4102" width="9.7109375" style="106" customWidth="1"/>
    <col min="4103" max="4103" width="11.5703125" style="106" customWidth="1"/>
    <col min="4104" max="4104" width="9.7109375" style="106" customWidth="1"/>
    <col min="4105" max="4105" width="10.28515625" style="106" customWidth="1"/>
    <col min="4106" max="4112" width="9.140625" style="106"/>
    <col min="4113" max="4113" width="7.42578125" style="106" customWidth="1"/>
    <col min="4114" max="4114" width="9" style="106" customWidth="1"/>
    <col min="4115" max="4352" width="9.140625" style="106"/>
    <col min="4353" max="4353" width="24.28515625" style="106" bestFit="1" customWidth="1"/>
    <col min="4354" max="4354" width="44.140625" style="106" customWidth="1"/>
    <col min="4355" max="4356" width="0" style="106" hidden="1" customWidth="1"/>
    <col min="4357" max="4357" width="7.42578125" style="106" customWidth="1"/>
    <col min="4358" max="4358" width="9.7109375" style="106" customWidth="1"/>
    <col min="4359" max="4359" width="11.5703125" style="106" customWidth="1"/>
    <col min="4360" max="4360" width="9.7109375" style="106" customWidth="1"/>
    <col min="4361" max="4361" width="10.28515625" style="106" customWidth="1"/>
    <col min="4362" max="4368" width="9.140625" style="106"/>
    <col min="4369" max="4369" width="7.42578125" style="106" customWidth="1"/>
    <col min="4370" max="4370" width="9" style="106" customWidth="1"/>
    <col min="4371" max="4608" width="9.140625" style="106"/>
    <col min="4609" max="4609" width="24.28515625" style="106" bestFit="1" customWidth="1"/>
    <col min="4610" max="4610" width="44.140625" style="106" customWidth="1"/>
    <col min="4611" max="4612" width="0" style="106" hidden="1" customWidth="1"/>
    <col min="4613" max="4613" width="7.42578125" style="106" customWidth="1"/>
    <col min="4614" max="4614" width="9.7109375" style="106" customWidth="1"/>
    <col min="4615" max="4615" width="11.5703125" style="106" customWidth="1"/>
    <col min="4616" max="4616" width="9.7109375" style="106" customWidth="1"/>
    <col min="4617" max="4617" width="10.28515625" style="106" customWidth="1"/>
    <col min="4618" max="4624" width="9.140625" style="106"/>
    <col min="4625" max="4625" width="7.42578125" style="106" customWidth="1"/>
    <col min="4626" max="4626" width="9" style="106" customWidth="1"/>
    <col min="4627" max="4864" width="9.140625" style="106"/>
    <col min="4865" max="4865" width="24.28515625" style="106" bestFit="1" customWidth="1"/>
    <col min="4866" max="4866" width="44.140625" style="106" customWidth="1"/>
    <col min="4867" max="4868" width="0" style="106" hidden="1" customWidth="1"/>
    <col min="4869" max="4869" width="7.42578125" style="106" customWidth="1"/>
    <col min="4870" max="4870" width="9.7109375" style="106" customWidth="1"/>
    <col min="4871" max="4871" width="11.5703125" style="106" customWidth="1"/>
    <col min="4872" max="4872" width="9.7109375" style="106" customWidth="1"/>
    <col min="4873" max="4873" width="10.28515625" style="106" customWidth="1"/>
    <col min="4874" max="4880" width="9.140625" style="106"/>
    <col min="4881" max="4881" width="7.42578125" style="106" customWidth="1"/>
    <col min="4882" max="4882" width="9" style="106" customWidth="1"/>
    <col min="4883" max="5120" width="9.140625" style="106"/>
    <col min="5121" max="5121" width="24.28515625" style="106" bestFit="1" customWidth="1"/>
    <col min="5122" max="5122" width="44.140625" style="106" customWidth="1"/>
    <col min="5123" max="5124" width="0" style="106" hidden="1" customWidth="1"/>
    <col min="5125" max="5125" width="7.42578125" style="106" customWidth="1"/>
    <col min="5126" max="5126" width="9.7109375" style="106" customWidth="1"/>
    <col min="5127" max="5127" width="11.5703125" style="106" customWidth="1"/>
    <col min="5128" max="5128" width="9.7109375" style="106" customWidth="1"/>
    <col min="5129" max="5129" width="10.28515625" style="106" customWidth="1"/>
    <col min="5130" max="5136" width="9.140625" style="106"/>
    <col min="5137" max="5137" width="7.42578125" style="106" customWidth="1"/>
    <col min="5138" max="5138" width="9" style="106" customWidth="1"/>
    <col min="5139" max="5376" width="9.140625" style="106"/>
    <col min="5377" max="5377" width="24.28515625" style="106" bestFit="1" customWidth="1"/>
    <col min="5378" max="5378" width="44.140625" style="106" customWidth="1"/>
    <col min="5379" max="5380" width="0" style="106" hidden="1" customWidth="1"/>
    <col min="5381" max="5381" width="7.42578125" style="106" customWidth="1"/>
    <col min="5382" max="5382" width="9.7109375" style="106" customWidth="1"/>
    <col min="5383" max="5383" width="11.5703125" style="106" customWidth="1"/>
    <col min="5384" max="5384" width="9.7109375" style="106" customWidth="1"/>
    <col min="5385" max="5385" width="10.28515625" style="106" customWidth="1"/>
    <col min="5386" max="5392" width="9.140625" style="106"/>
    <col min="5393" max="5393" width="7.42578125" style="106" customWidth="1"/>
    <col min="5394" max="5394" width="9" style="106" customWidth="1"/>
    <col min="5395" max="5632" width="9.140625" style="106"/>
    <col min="5633" max="5633" width="24.28515625" style="106" bestFit="1" customWidth="1"/>
    <col min="5634" max="5634" width="44.140625" style="106" customWidth="1"/>
    <col min="5635" max="5636" width="0" style="106" hidden="1" customWidth="1"/>
    <col min="5637" max="5637" width="7.42578125" style="106" customWidth="1"/>
    <col min="5638" max="5638" width="9.7109375" style="106" customWidth="1"/>
    <col min="5639" max="5639" width="11.5703125" style="106" customWidth="1"/>
    <col min="5640" max="5640" width="9.7109375" style="106" customWidth="1"/>
    <col min="5641" max="5641" width="10.28515625" style="106" customWidth="1"/>
    <col min="5642" max="5648" width="9.140625" style="106"/>
    <col min="5649" max="5649" width="7.42578125" style="106" customWidth="1"/>
    <col min="5650" max="5650" width="9" style="106" customWidth="1"/>
    <col min="5651" max="5888" width="9.140625" style="106"/>
    <col min="5889" max="5889" width="24.28515625" style="106" bestFit="1" customWidth="1"/>
    <col min="5890" max="5890" width="44.140625" style="106" customWidth="1"/>
    <col min="5891" max="5892" width="0" style="106" hidden="1" customWidth="1"/>
    <col min="5893" max="5893" width="7.42578125" style="106" customWidth="1"/>
    <col min="5894" max="5894" width="9.7109375" style="106" customWidth="1"/>
    <col min="5895" max="5895" width="11.5703125" style="106" customWidth="1"/>
    <col min="5896" max="5896" width="9.7109375" style="106" customWidth="1"/>
    <col min="5897" max="5897" width="10.28515625" style="106" customWidth="1"/>
    <col min="5898" max="5904" width="9.140625" style="106"/>
    <col min="5905" max="5905" width="7.42578125" style="106" customWidth="1"/>
    <col min="5906" max="5906" width="9" style="106" customWidth="1"/>
    <col min="5907" max="6144" width="9.140625" style="106"/>
    <col min="6145" max="6145" width="24.28515625" style="106" bestFit="1" customWidth="1"/>
    <col min="6146" max="6146" width="44.140625" style="106" customWidth="1"/>
    <col min="6147" max="6148" width="0" style="106" hidden="1" customWidth="1"/>
    <col min="6149" max="6149" width="7.42578125" style="106" customWidth="1"/>
    <col min="6150" max="6150" width="9.7109375" style="106" customWidth="1"/>
    <col min="6151" max="6151" width="11.5703125" style="106" customWidth="1"/>
    <col min="6152" max="6152" width="9.7109375" style="106" customWidth="1"/>
    <col min="6153" max="6153" width="10.28515625" style="106" customWidth="1"/>
    <col min="6154" max="6160" width="9.140625" style="106"/>
    <col min="6161" max="6161" width="7.42578125" style="106" customWidth="1"/>
    <col min="6162" max="6162" width="9" style="106" customWidth="1"/>
    <col min="6163" max="6400" width="9.140625" style="106"/>
    <col min="6401" max="6401" width="24.28515625" style="106" bestFit="1" customWidth="1"/>
    <col min="6402" max="6402" width="44.140625" style="106" customWidth="1"/>
    <col min="6403" max="6404" width="0" style="106" hidden="1" customWidth="1"/>
    <col min="6405" max="6405" width="7.42578125" style="106" customWidth="1"/>
    <col min="6406" max="6406" width="9.7109375" style="106" customWidth="1"/>
    <col min="6407" max="6407" width="11.5703125" style="106" customWidth="1"/>
    <col min="6408" max="6408" width="9.7109375" style="106" customWidth="1"/>
    <col min="6409" max="6409" width="10.28515625" style="106" customWidth="1"/>
    <col min="6410" max="6416" width="9.140625" style="106"/>
    <col min="6417" max="6417" width="7.42578125" style="106" customWidth="1"/>
    <col min="6418" max="6418" width="9" style="106" customWidth="1"/>
    <col min="6419" max="6656" width="9.140625" style="106"/>
    <col min="6657" max="6657" width="24.28515625" style="106" bestFit="1" customWidth="1"/>
    <col min="6658" max="6658" width="44.140625" style="106" customWidth="1"/>
    <col min="6659" max="6660" width="0" style="106" hidden="1" customWidth="1"/>
    <col min="6661" max="6661" width="7.42578125" style="106" customWidth="1"/>
    <col min="6662" max="6662" width="9.7109375" style="106" customWidth="1"/>
    <col min="6663" max="6663" width="11.5703125" style="106" customWidth="1"/>
    <col min="6664" max="6664" width="9.7109375" style="106" customWidth="1"/>
    <col min="6665" max="6665" width="10.28515625" style="106" customWidth="1"/>
    <col min="6666" max="6672" width="9.140625" style="106"/>
    <col min="6673" max="6673" width="7.42578125" style="106" customWidth="1"/>
    <col min="6674" max="6674" width="9" style="106" customWidth="1"/>
    <col min="6675" max="6912" width="9.140625" style="106"/>
    <col min="6913" max="6913" width="24.28515625" style="106" bestFit="1" customWidth="1"/>
    <col min="6914" max="6914" width="44.140625" style="106" customWidth="1"/>
    <col min="6915" max="6916" width="0" style="106" hidden="1" customWidth="1"/>
    <col min="6917" max="6917" width="7.42578125" style="106" customWidth="1"/>
    <col min="6918" max="6918" width="9.7109375" style="106" customWidth="1"/>
    <col min="6919" max="6919" width="11.5703125" style="106" customWidth="1"/>
    <col min="6920" max="6920" width="9.7109375" style="106" customWidth="1"/>
    <col min="6921" max="6921" width="10.28515625" style="106" customWidth="1"/>
    <col min="6922" max="6928" width="9.140625" style="106"/>
    <col min="6929" max="6929" width="7.42578125" style="106" customWidth="1"/>
    <col min="6930" max="6930" width="9" style="106" customWidth="1"/>
    <col min="6931" max="7168" width="9.140625" style="106"/>
    <col min="7169" max="7169" width="24.28515625" style="106" bestFit="1" customWidth="1"/>
    <col min="7170" max="7170" width="44.140625" style="106" customWidth="1"/>
    <col min="7171" max="7172" width="0" style="106" hidden="1" customWidth="1"/>
    <col min="7173" max="7173" width="7.42578125" style="106" customWidth="1"/>
    <col min="7174" max="7174" width="9.7109375" style="106" customWidth="1"/>
    <col min="7175" max="7175" width="11.5703125" style="106" customWidth="1"/>
    <col min="7176" max="7176" width="9.7109375" style="106" customWidth="1"/>
    <col min="7177" max="7177" width="10.28515625" style="106" customWidth="1"/>
    <col min="7178" max="7184" width="9.140625" style="106"/>
    <col min="7185" max="7185" width="7.42578125" style="106" customWidth="1"/>
    <col min="7186" max="7186" width="9" style="106" customWidth="1"/>
    <col min="7187" max="7424" width="9.140625" style="106"/>
    <col min="7425" max="7425" width="24.28515625" style="106" bestFit="1" customWidth="1"/>
    <col min="7426" max="7426" width="44.140625" style="106" customWidth="1"/>
    <col min="7427" max="7428" width="0" style="106" hidden="1" customWidth="1"/>
    <col min="7429" max="7429" width="7.42578125" style="106" customWidth="1"/>
    <col min="7430" max="7430" width="9.7109375" style="106" customWidth="1"/>
    <col min="7431" max="7431" width="11.5703125" style="106" customWidth="1"/>
    <col min="7432" max="7432" width="9.7109375" style="106" customWidth="1"/>
    <col min="7433" max="7433" width="10.28515625" style="106" customWidth="1"/>
    <col min="7434" max="7440" width="9.140625" style="106"/>
    <col min="7441" max="7441" width="7.42578125" style="106" customWidth="1"/>
    <col min="7442" max="7442" width="9" style="106" customWidth="1"/>
    <col min="7443" max="7680" width="9.140625" style="106"/>
    <col min="7681" max="7681" width="24.28515625" style="106" bestFit="1" customWidth="1"/>
    <col min="7682" max="7682" width="44.140625" style="106" customWidth="1"/>
    <col min="7683" max="7684" width="0" style="106" hidden="1" customWidth="1"/>
    <col min="7685" max="7685" width="7.42578125" style="106" customWidth="1"/>
    <col min="7686" max="7686" width="9.7109375" style="106" customWidth="1"/>
    <col min="7687" max="7687" width="11.5703125" style="106" customWidth="1"/>
    <col min="7688" max="7688" width="9.7109375" style="106" customWidth="1"/>
    <col min="7689" max="7689" width="10.28515625" style="106" customWidth="1"/>
    <col min="7690" max="7696" width="9.140625" style="106"/>
    <col min="7697" max="7697" width="7.42578125" style="106" customWidth="1"/>
    <col min="7698" max="7698" width="9" style="106" customWidth="1"/>
    <col min="7699" max="7936" width="9.140625" style="106"/>
    <col min="7937" max="7937" width="24.28515625" style="106" bestFit="1" customWidth="1"/>
    <col min="7938" max="7938" width="44.140625" style="106" customWidth="1"/>
    <col min="7939" max="7940" width="0" style="106" hidden="1" customWidth="1"/>
    <col min="7941" max="7941" width="7.42578125" style="106" customWidth="1"/>
    <col min="7942" max="7942" width="9.7109375" style="106" customWidth="1"/>
    <col min="7943" max="7943" width="11.5703125" style="106" customWidth="1"/>
    <col min="7944" max="7944" width="9.7109375" style="106" customWidth="1"/>
    <col min="7945" max="7945" width="10.28515625" style="106" customWidth="1"/>
    <col min="7946" max="7952" width="9.140625" style="106"/>
    <col min="7953" max="7953" width="7.42578125" style="106" customWidth="1"/>
    <col min="7954" max="7954" width="9" style="106" customWidth="1"/>
    <col min="7955" max="8192" width="9.140625" style="106"/>
    <col min="8193" max="8193" width="24.28515625" style="106" bestFit="1" customWidth="1"/>
    <col min="8194" max="8194" width="44.140625" style="106" customWidth="1"/>
    <col min="8195" max="8196" width="0" style="106" hidden="1" customWidth="1"/>
    <col min="8197" max="8197" width="7.42578125" style="106" customWidth="1"/>
    <col min="8198" max="8198" width="9.7109375" style="106" customWidth="1"/>
    <col min="8199" max="8199" width="11.5703125" style="106" customWidth="1"/>
    <col min="8200" max="8200" width="9.7109375" style="106" customWidth="1"/>
    <col min="8201" max="8201" width="10.28515625" style="106" customWidth="1"/>
    <col min="8202" max="8208" width="9.140625" style="106"/>
    <col min="8209" max="8209" width="7.42578125" style="106" customWidth="1"/>
    <col min="8210" max="8210" width="9" style="106" customWidth="1"/>
    <col min="8211" max="8448" width="9.140625" style="106"/>
    <col min="8449" max="8449" width="24.28515625" style="106" bestFit="1" customWidth="1"/>
    <col min="8450" max="8450" width="44.140625" style="106" customWidth="1"/>
    <col min="8451" max="8452" width="0" style="106" hidden="1" customWidth="1"/>
    <col min="8453" max="8453" width="7.42578125" style="106" customWidth="1"/>
    <col min="8454" max="8454" width="9.7109375" style="106" customWidth="1"/>
    <col min="8455" max="8455" width="11.5703125" style="106" customWidth="1"/>
    <col min="8456" max="8456" width="9.7109375" style="106" customWidth="1"/>
    <col min="8457" max="8457" width="10.28515625" style="106" customWidth="1"/>
    <col min="8458" max="8464" width="9.140625" style="106"/>
    <col min="8465" max="8465" width="7.42578125" style="106" customWidth="1"/>
    <col min="8466" max="8466" width="9" style="106" customWidth="1"/>
    <col min="8467" max="8704" width="9.140625" style="106"/>
    <col min="8705" max="8705" width="24.28515625" style="106" bestFit="1" customWidth="1"/>
    <col min="8706" max="8706" width="44.140625" style="106" customWidth="1"/>
    <col min="8707" max="8708" width="0" style="106" hidden="1" customWidth="1"/>
    <col min="8709" max="8709" width="7.42578125" style="106" customWidth="1"/>
    <col min="8710" max="8710" width="9.7109375" style="106" customWidth="1"/>
    <col min="8711" max="8711" width="11.5703125" style="106" customWidth="1"/>
    <col min="8712" max="8712" width="9.7109375" style="106" customWidth="1"/>
    <col min="8713" max="8713" width="10.28515625" style="106" customWidth="1"/>
    <col min="8714" max="8720" width="9.140625" style="106"/>
    <col min="8721" max="8721" width="7.42578125" style="106" customWidth="1"/>
    <col min="8722" max="8722" width="9" style="106" customWidth="1"/>
    <col min="8723" max="8960" width="9.140625" style="106"/>
    <col min="8961" max="8961" width="24.28515625" style="106" bestFit="1" customWidth="1"/>
    <col min="8962" max="8962" width="44.140625" style="106" customWidth="1"/>
    <col min="8963" max="8964" width="0" style="106" hidden="1" customWidth="1"/>
    <col min="8965" max="8965" width="7.42578125" style="106" customWidth="1"/>
    <col min="8966" max="8966" width="9.7109375" style="106" customWidth="1"/>
    <col min="8967" max="8967" width="11.5703125" style="106" customWidth="1"/>
    <col min="8968" max="8968" width="9.7109375" style="106" customWidth="1"/>
    <col min="8969" max="8969" width="10.28515625" style="106" customWidth="1"/>
    <col min="8970" max="8976" width="9.140625" style="106"/>
    <col min="8977" max="8977" width="7.42578125" style="106" customWidth="1"/>
    <col min="8978" max="8978" width="9" style="106" customWidth="1"/>
    <col min="8979" max="9216" width="9.140625" style="106"/>
    <col min="9217" max="9217" width="24.28515625" style="106" bestFit="1" customWidth="1"/>
    <col min="9218" max="9218" width="44.140625" style="106" customWidth="1"/>
    <col min="9219" max="9220" width="0" style="106" hidden="1" customWidth="1"/>
    <col min="9221" max="9221" width="7.42578125" style="106" customWidth="1"/>
    <col min="9222" max="9222" width="9.7109375" style="106" customWidth="1"/>
    <col min="9223" max="9223" width="11.5703125" style="106" customWidth="1"/>
    <col min="9224" max="9224" width="9.7109375" style="106" customWidth="1"/>
    <col min="9225" max="9225" width="10.28515625" style="106" customWidth="1"/>
    <col min="9226" max="9232" width="9.140625" style="106"/>
    <col min="9233" max="9233" width="7.42578125" style="106" customWidth="1"/>
    <col min="9234" max="9234" width="9" style="106" customWidth="1"/>
    <col min="9235" max="9472" width="9.140625" style="106"/>
    <col min="9473" max="9473" width="24.28515625" style="106" bestFit="1" customWidth="1"/>
    <col min="9474" max="9474" width="44.140625" style="106" customWidth="1"/>
    <col min="9475" max="9476" width="0" style="106" hidden="1" customWidth="1"/>
    <col min="9477" max="9477" width="7.42578125" style="106" customWidth="1"/>
    <col min="9478" max="9478" width="9.7109375" style="106" customWidth="1"/>
    <col min="9479" max="9479" width="11.5703125" style="106" customWidth="1"/>
    <col min="9480" max="9480" width="9.7109375" style="106" customWidth="1"/>
    <col min="9481" max="9481" width="10.28515625" style="106" customWidth="1"/>
    <col min="9482" max="9488" width="9.140625" style="106"/>
    <col min="9489" max="9489" width="7.42578125" style="106" customWidth="1"/>
    <col min="9490" max="9490" width="9" style="106" customWidth="1"/>
    <col min="9491" max="9728" width="9.140625" style="106"/>
    <col min="9729" max="9729" width="24.28515625" style="106" bestFit="1" customWidth="1"/>
    <col min="9730" max="9730" width="44.140625" style="106" customWidth="1"/>
    <col min="9731" max="9732" width="0" style="106" hidden="1" customWidth="1"/>
    <col min="9733" max="9733" width="7.42578125" style="106" customWidth="1"/>
    <col min="9734" max="9734" width="9.7109375" style="106" customWidth="1"/>
    <col min="9735" max="9735" width="11.5703125" style="106" customWidth="1"/>
    <col min="9736" max="9736" width="9.7109375" style="106" customWidth="1"/>
    <col min="9737" max="9737" width="10.28515625" style="106" customWidth="1"/>
    <col min="9738" max="9744" width="9.140625" style="106"/>
    <col min="9745" max="9745" width="7.42578125" style="106" customWidth="1"/>
    <col min="9746" max="9746" width="9" style="106" customWidth="1"/>
    <col min="9747" max="9984" width="9.140625" style="106"/>
    <col min="9985" max="9985" width="24.28515625" style="106" bestFit="1" customWidth="1"/>
    <col min="9986" max="9986" width="44.140625" style="106" customWidth="1"/>
    <col min="9987" max="9988" width="0" style="106" hidden="1" customWidth="1"/>
    <col min="9989" max="9989" width="7.42578125" style="106" customWidth="1"/>
    <col min="9990" max="9990" width="9.7109375" style="106" customWidth="1"/>
    <col min="9991" max="9991" width="11.5703125" style="106" customWidth="1"/>
    <col min="9992" max="9992" width="9.7109375" style="106" customWidth="1"/>
    <col min="9993" max="9993" width="10.28515625" style="106" customWidth="1"/>
    <col min="9994" max="10000" width="9.140625" style="106"/>
    <col min="10001" max="10001" width="7.42578125" style="106" customWidth="1"/>
    <col min="10002" max="10002" width="9" style="106" customWidth="1"/>
    <col min="10003" max="10240" width="9.140625" style="106"/>
    <col min="10241" max="10241" width="24.28515625" style="106" bestFit="1" customWidth="1"/>
    <col min="10242" max="10242" width="44.140625" style="106" customWidth="1"/>
    <col min="10243" max="10244" width="0" style="106" hidden="1" customWidth="1"/>
    <col min="10245" max="10245" width="7.42578125" style="106" customWidth="1"/>
    <col min="10246" max="10246" width="9.7109375" style="106" customWidth="1"/>
    <col min="10247" max="10247" width="11.5703125" style="106" customWidth="1"/>
    <col min="10248" max="10248" width="9.7109375" style="106" customWidth="1"/>
    <col min="10249" max="10249" width="10.28515625" style="106" customWidth="1"/>
    <col min="10250" max="10256" width="9.140625" style="106"/>
    <col min="10257" max="10257" width="7.42578125" style="106" customWidth="1"/>
    <col min="10258" max="10258" width="9" style="106" customWidth="1"/>
    <col min="10259" max="10496" width="9.140625" style="106"/>
    <col min="10497" max="10497" width="24.28515625" style="106" bestFit="1" customWidth="1"/>
    <col min="10498" max="10498" width="44.140625" style="106" customWidth="1"/>
    <col min="10499" max="10500" width="0" style="106" hidden="1" customWidth="1"/>
    <col min="10501" max="10501" width="7.42578125" style="106" customWidth="1"/>
    <col min="10502" max="10502" width="9.7109375" style="106" customWidth="1"/>
    <col min="10503" max="10503" width="11.5703125" style="106" customWidth="1"/>
    <col min="10504" max="10504" width="9.7109375" style="106" customWidth="1"/>
    <col min="10505" max="10505" width="10.28515625" style="106" customWidth="1"/>
    <col min="10506" max="10512" width="9.140625" style="106"/>
    <col min="10513" max="10513" width="7.42578125" style="106" customWidth="1"/>
    <col min="10514" max="10514" width="9" style="106" customWidth="1"/>
    <col min="10515" max="10752" width="9.140625" style="106"/>
    <col min="10753" max="10753" width="24.28515625" style="106" bestFit="1" customWidth="1"/>
    <col min="10754" max="10754" width="44.140625" style="106" customWidth="1"/>
    <col min="10755" max="10756" width="0" style="106" hidden="1" customWidth="1"/>
    <col min="10757" max="10757" width="7.42578125" style="106" customWidth="1"/>
    <col min="10758" max="10758" width="9.7109375" style="106" customWidth="1"/>
    <col min="10759" max="10759" width="11.5703125" style="106" customWidth="1"/>
    <col min="10760" max="10760" width="9.7109375" style="106" customWidth="1"/>
    <col min="10761" max="10761" width="10.28515625" style="106" customWidth="1"/>
    <col min="10762" max="10768" width="9.140625" style="106"/>
    <col min="10769" max="10769" width="7.42578125" style="106" customWidth="1"/>
    <col min="10770" max="10770" width="9" style="106" customWidth="1"/>
    <col min="10771" max="11008" width="9.140625" style="106"/>
    <col min="11009" max="11009" width="24.28515625" style="106" bestFit="1" customWidth="1"/>
    <col min="11010" max="11010" width="44.140625" style="106" customWidth="1"/>
    <col min="11011" max="11012" width="0" style="106" hidden="1" customWidth="1"/>
    <col min="11013" max="11013" width="7.42578125" style="106" customWidth="1"/>
    <col min="11014" max="11014" width="9.7109375" style="106" customWidth="1"/>
    <col min="11015" max="11015" width="11.5703125" style="106" customWidth="1"/>
    <col min="11016" max="11016" width="9.7109375" style="106" customWidth="1"/>
    <col min="11017" max="11017" width="10.28515625" style="106" customWidth="1"/>
    <col min="11018" max="11024" width="9.140625" style="106"/>
    <col min="11025" max="11025" width="7.42578125" style="106" customWidth="1"/>
    <col min="11026" max="11026" width="9" style="106" customWidth="1"/>
    <col min="11027" max="11264" width="9.140625" style="106"/>
    <col min="11265" max="11265" width="24.28515625" style="106" bestFit="1" customWidth="1"/>
    <col min="11266" max="11266" width="44.140625" style="106" customWidth="1"/>
    <col min="11267" max="11268" width="0" style="106" hidden="1" customWidth="1"/>
    <col min="11269" max="11269" width="7.42578125" style="106" customWidth="1"/>
    <col min="11270" max="11270" width="9.7109375" style="106" customWidth="1"/>
    <col min="11271" max="11271" width="11.5703125" style="106" customWidth="1"/>
    <col min="11272" max="11272" width="9.7109375" style="106" customWidth="1"/>
    <col min="11273" max="11273" width="10.28515625" style="106" customWidth="1"/>
    <col min="11274" max="11280" width="9.140625" style="106"/>
    <col min="11281" max="11281" width="7.42578125" style="106" customWidth="1"/>
    <col min="11282" max="11282" width="9" style="106" customWidth="1"/>
    <col min="11283" max="11520" width="9.140625" style="106"/>
    <col min="11521" max="11521" width="24.28515625" style="106" bestFit="1" customWidth="1"/>
    <col min="11522" max="11522" width="44.140625" style="106" customWidth="1"/>
    <col min="11523" max="11524" width="0" style="106" hidden="1" customWidth="1"/>
    <col min="11525" max="11525" width="7.42578125" style="106" customWidth="1"/>
    <col min="11526" max="11526" width="9.7109375" style="106" customWidth="1"/>
    <col min="11527" max="11527" width="11.5703125" style="106" customWidth="1"/>
    <col min="11528" max="11528" width="9.7109375" style="106" customWidth="1"/>
    <col min="11529" max="11529" width="10.28515625" style="106" customWidth="1"/>
    <col min="11530" max="11536" width="9.140625" style="106"/>
    <col min="11537" max="11537" width="7.42578125" style="106" customWidth="1"/>
    <col min="11538" max="11538" width="9" style="106" customWidth="1"/>
    <col min="11539" max="11776" width="9.140625" style="106"/>
    <col min="11777" max="11777" width="24.28515625" style="106" bestFit="1" customWidth="1"/>
    <col min="11778" max="11778" width="44.140625" style="106" customWidth="1"/>
    <col min="11779" max="11780" width="0" style="106" hidden="1" customWidth="1"/>
    <col min="11781" max="11781" width="7.42578125" style="106" customWidth="1"/>
    <col min="11782" max="11782" width="9.7109375" style="106" customWidth="1"/>
    <col min="11783" max="11783" width="11.5703125" style="106" customWidth="1"/>
    <col min="11784" max="11784" width="9.7109375" style="106" customWidth="1"/>
    <col min="11785" max="11785" width="10.28515625" style="106" customWidth="1"/>
    <col min="11786" max="11792" width="9.140625" style="106"/>
    <col min="11793" max="11793" width="7.42578125" style="106" customWidth="1"/>
    <col min="11794" max="11794" width="9" style="106" customWidth="1"/>
    <col min="11795" max="12032" width="9.140625" style="106"/>
    <col min="12033" max="12033" width="24.28515625" style="106" bestFit="1" customWidth="1"/>
    <col min="12034" max="12034" width="44.140625" style="106" customWidth="1"/>
    <col min="12035" max="12036" width="0" style="106" hidden="1" customWidth="1"/>
    <col min="12037" max="12037" width="7.42578125" style="106" customWidth="1"/>
    <col min="12038" max="12038" width="9.7109375" style="106" customWidth="1"/>
    <col min="12039" max="12039" width="11.5703125" style="106" customWidth="1"/>
    <col min="12040" max="12040" width="9.7109375" style="106" customWidth="1"/>
    <col min="12041" max="12041" width="10.28515625" style="106" customWidth="1"/>
    <col min="12042" max="12048" width="9.140625" style="106"/>
    <col min="12049" max="12049" width="7.42578125" style="106" customWidth="1"/>
    <col min="12050" max="12050" width="9" style="106" customWidth="1"/>
    <col min="12051" max="12288" width="9.140625" style="106"/>
    <col min="12289" max="12289" width="24.28515625" style="106" bestFit="1" customWidth="1"/>
    <col min="12290" max="12290" width="44.140625" style="106" customWidth="1"/>
    <col min="12291" max="12292" width="0" style="106" hidden="1" customWidth="1"/>
    <col min="12293" max="12293" width="7.42578125" style="106" customWidth="1"/>
    <col min="12294" max="12294" width="9.7109375" style="106" customWidth="1"/>
    <col min="12295" max="12295" width="11.5703125" style="106" customWidth="1"/>
    <col min="12296" max="12296" width="9.7109375" style="106" customWidth="1"/>
    <col min="12297" max="12297" width="10.28515625" style="106" customWidth="1"/>
    <col min="12298" max="12304" width="9.140625" style="106"/>
    <col min="12305" max="12305" width="7.42578125" style="106" customWidth="1"/>
    <col min="12306" max="12306" width="9" style="106" customWidth="1"/>
    <col min="12307" max="12544" width="9.140625" style="106"/>
    <col min="12545" max="12545" width="24.28515625" style="106" bestFit="1" customWidth="1"/>
    <col min="12546" max="12546" width="44.140625" style="106" customWidth="1"/>
    <col min="12547" max="12548" width="0" style="106" hidden="1" customWidth="1"/>
    <col min="12549" max="12549" width="7.42578125" style="106" customWidth="1"/>
    <col min="12550" max="12550" width="9.7109375" style="106" customWidth="1"/>
    <col min="12551" max="12551" width="11.5703125" style="106" customWidth="1"/>
    <col min="12552" max="12552" width="9.7109375" style="106" customWidth="1"/>
    <col min="12553" max="12553" width="10.28515625" style="106" customWidth="1"/>
    <col min="12554" max="12560" width="9.140625" style="106"/>
    <col min="12561" max="12561" width="7.42578125" style="106" customWidth="1"/>
    <col min="12562" max="12562" width="9" style="106" customWidth="1"/>
    <col min="12563" max="12800" width="9.140625" style="106"/>
    <col min="12801" max="12801" width="24.28515625" style="106" bestFit="1" customWidth="1"/>
    <col min="12802" max="12802" width="44.140625" style="106" customWidth="1"/>
    <col min="12803" max="12804" width="0" style="106" hidden="1" customWidth="1"/>
    <col min="12805" max="12805" width="7.42578125" style="106" customWidth="1"/>
    <col min="12806" max="12806" width="9.7109375" style="106" customWidth="1"/>
    <col min="12807" max="12807" width="11.5703125" style="106" customWidth="1"/>
    <col min="12808" max="12808" width="9.7109375" style="106" customWidth="1"/>
    <col min="12809" max="12809" width="10.28515625" style="106" customWidth="1"/>
    <col min="12810" max="12816" width="9.140625" style="106"/>
    <col min="12817" max="12817" width="7.42578125" style="106" customWidth="1"/>
    <col min="12818" max="12818" width="9" style="106" customWidth="1"/>
    <col min="12819" max="13056" width="9.140625" style="106"/>
    <col min="13057" max="13057" width="24.28515625" style="106" bestFit="1" customWidth="1"/>
    <col min="13058" max="13058" width="44.140625" style="106" customWidth="1"/>
    <col min="13059" max="13060" width="0" style="106" hidden="1" customWidth="1"/>
    <col min="13061" max="13061" width="7.42578125" style="106" customWidth="1"/>
    <col min="13062" max="13062" width="9.7109375" style="106" customWidth="1"/>
    <col min="13063" max="13063" width="11.5703125" style="106" customWidth="1"/>
    <col min="13064" max="13064" width="9.7109375" style="106" customWidth="1"/>
    <col min="13065" max="13065" width="10.28515625" style="106" customWidth="1"/>
    <col min="13066" max="13072" width="9.140625" style="106"/>
    <col min="13073" max="13073" width="7.42578125" style="106" customWidth="1"/>
    <col min="13074" max="13074" width="9" style="106" customWidth="1"/>
    <col min="13075" max="13312" width="9.140625" style="106"/>
    <col min="13313" max="13313" width="24.28515625" style="106" bestFit="1" customWidth="1"/>
    <col min="13314" max="13314" width="44.140625" style="106" customWidth="1"/>
    <col min="13315" max="13316" width="0" style="106" hidden="1" customWidth="1"/>
    <col min="13317" max="13317" width="7.42578125" style="106" customWidth="1"/>
    <col min="13318" max="13318" width="9.7109375" style="106" customWidth="1"/>
    <col min="13319" max="13319" width="11.5703125" style="106" customWidth="1"/>
    <col min="13320" max="13320" width="9.7109375" style="106" customWidth="1"/>
    <col min="13321" max="13321" width="10.28515625" style="106" customWidth="1"/>
    <col min="13322" max="13328" width="9.140625" style="106"/>
    <col min="13329" max="13329" width="7.42578125" style="106" customWidth="1"/>
    <col min="13330" max="13330" width="9" style="106" customWidth="1"/>
    <col min="13331" max="13568" width="9.140625" style="106"/>
    <col min="13569" max="13569" width="24.28515625" style="106" bestFit="1" customWidth="1"/>
    <col min="13570" max="13570" width="44.140625" style="106" customWidth="1"/>
    <col min="13571" max="13572" width="0" style="106" hidden="1" customWidth="1"/>
    <col min="13573" max="13573" width="7.42578125" style="106" customWidth="1"/>
    <col min="13574" max="13574" width="9.7109375" style="106" customWidth="1"/>
    <col min="13575" max="13575" width="11.5703125" style="106" customWidth="1"/>
    <col min="13576" max="13576" width="9.7109375" style="106" customWidth="1"/>
    <col min="13577" max="13577" width="10.28515625" style="106" customWidth="1"/>
    <col min="13578" max="13584" width="9.140625" style="106"/>
    <col min="13585" max="13585" width="7.42578125" style="106" customWidth="1"/>
    <col min="13586" max="13586" width="9" style="106" customWidth="1"/>
    <col min="13587" max="13824" width="9.140625" style="106"/>
    <col min="13825" max="13825" width="24.28515625" style="106" bestFit="1" customWidth="1"/>
    <col min="13826" max="13826" width="44.140625" style="106" customWidth="1"/>
    <col min="13827" max="13828" width="0" style="106" hidden="1" customWidth="1"/>
    <col min="13829" max="13829" width="7.42578125" style="106" customWidth="1"/>
    <col min="13830" max="13830" width="9.7109375" style="106" customWidth="1"/>
    <col min="13831" max="13831" width="11.5703125" style="106" customWidth="1"/>
    <col min="13832" max="13832" width="9.7109375" style="106" customWidth="1"/>
    <col min="13833" max="13833" width="10.28515625" style="106" customWidth="1"/>
    <col min="13834" max="13840" width="9.140625" style="106"/>
    <col min="13841" max="13841" width="7.42578125" style="106" customWidth="1"/>
    <col min="13842" max="13842" width="9" style="106" customWidth="1"/>
    <col min="13843" max="14080" width="9.140625" style="106"/>
    <col min="14081" max="14081" width="24.28515625" style="106" bestFit="1" customWidth="1"/>
    <col min="14082" max="14082" width="44.140625" style="106" customWidth="1"/>
    <col min="14083" max="14084" width="0" style="106" hidden="1" customWidth="1"/>
    <col min="14085" max="14085" width="7.42578125" style="106" customWidth="1"/>
    <col min="14086" max="14086" width="9.7109375" style="106" customWidth="1"/>
    <col min="14087" max="14087" width="11.5703125" style="106" customWidth="1"/>
    <col min="14088" max="14088" width="9.7109375" style="106" customWidth="1"/>
    <col min="14089" max="14089" width="10.28515625" style="106" customWidth="1"/>
    <col min="14090" max="14096" width="9.140625" style="106"/>
    <col min="14097" max="14097" width="7.42578125" style="106" customWidth="1"/>
    <col min="14098" max="14098" width="9" style="106" customWidth="1"/>
    <col min="14099" max="14336" width="9.140625" style="106"/>
    <col min="14337" max="14337" width="24.28515625" style="106" bestFit="1" customWidth="1"/>
    <col min="14338" max="14338" width="44.140625" style="106" customWidth="1"/>
    <col min="14339" max="14340" width="0" style="106" hidden="1" customWidth="1"/>
    <col min="14341" max="14341" width="7.42578125" style="106" customWidth="1"/>
    <col min="14342" max="14342" width="9.7109375" style="106" customWidth="1"/>
    <col min="14343" max="14343" width="11.5703125" style="106" customWidth="1"/>
    <col min="14344" max="14344" width="9.7109375" style="106" customWidth="1"/>
    <col min="14345" max="14345" width="10.28515625" style="106" customWidth="1"/>
    <col min="14346" max="14352" width="9.140625" style="106"/>
    <col min="14353" max="14353" width="7.42578125" style="106" customWidth="1"/>
    <col min="14354" max="14354" width="9" style="106" customWidth="1"/>
    <col min="14355" max="14592" width="9.140625" style="106"/>
    <col min="14593" max="14593" width="24.28515625" style="106" bestFit="1" customWidth="1"/>
    <col min="14594" max="14594" width="44.140625" style="106" customWidth="1"/>
    <col min="14595" max="14596" width="0" style="106" hidden="1" customWidth="1"/>
    <col min="14597" max="14597" width="7.42578125" style="106" customWidth="1"/>
    <col min="14598" max="14598" width="9.7109375" style="106" customWidth="1"/>
    <col min="14599" max="14599" width="11.5703125" style="106" customWidth="1"/>
    <col min="14600" max="14600" width="9.7109375" style="106" customWidth="1"/>
    <col min="14601" max="14601" width="10.28515625" style="106" customWidth="1"/>
    <col min="14602" max="14608" width="9.140625" style="106"/>
    <col min="14609" max="14609" width="7.42578125" style="106" customWidth="1"/>
    <col min="14610" max="14610" width="9" style="106" customWidth="1"/>
    <col min="14611" max="14848" width="9.140625" style="106"/>
    <col min="14849" max="14849" width="24.28515625" style="106" bestFit="1" customWidth="1"/>
    <col min="14850" max="14850" width="44.140625" style="106" customWidth="1"/>
    <col min="14851" max="14852" width="0" style="106" hidden="1" customWidth="1"/>
    <col min="14853" max="14853" width="7.42578125" style="106" customWidth="1"/>
    <col min="14854" max="14854" width="9.7109375" style="106" customWidth="1"/>
    <col min="14855" max="14855" width="11.5703125" style="106" customWidth="1"/>
    <col min="14856" max="14856" width="9.7109375" style="106" customWidth="1"/>
    <col min="14857" max="14857" width="10.28515625" style="106" customWidth="1"/>
    <col min="14858" max="14864" width="9.140625" style="106"/>
    <col min="14865" max="14865" width="7.42578125" style="106" customWidth="1"/>
    <col min="14866" max="14866" width="9" style="106" customWidth="1"/>
    <col min="14867" max="15104" width="9.140625" style="106"/>
    <col min="15105" max="15105" width="24.28515625" style="106" bestFit="1" customWidth="1"/>
    <col min="15106" max="15106" width="44.140625" style="106" customWidth="1"/>
    <col min="15107" max="15108" width="0" style="106" hidden="1" customWidth="1"/>
    <col min="15109" max="15109" width="7.42578125" style="106" customWidth="1"/>
    <col min="15110" max="15110" width="9.7109375" style="106" customWidth="1"/>
    <col min="15111" max="15111" width="11.5703125" style="106" customWidth="1"/>
    <col min="15112" max="15112" width="9.7109375" style="106" customWidth="1"/>
    <col min="15113" max="15113" width="10.28515625" style="106" customWidth="1"/>
    <col min="15114" max="15120" width="9.140625" style="106"/>
    <col min="15121" max="15121" width="7.42578125" style="106" customWidth="1"/>
    <col min="15122" max="15122" width="9" style="106" customWidth="1"/>
    <col min="15123" max="15360" width="9.140625" style="106"/>
    <col min="15361" max="15361" width="24.28515625" style="106" bestFit="1" customWidth="1"/>
    <col min="15362" max="15362" width="44.140625" style="106" customWidth="1"/>
    <col min="15363" max="15364" width="0" style="106" hidden="1" customWidth="1"/>
    <col min="15365" max="15365" width="7.42578125" style="106" customWidth="1"/>
    <col min="15366" max="15366" width="9.7109375" style="106" customWidth="1"/>
    <col min="15367" max="15367" width="11.5703125" style="106" customWidth="1"/>
    <col min="15368" max="15368" width="9.7109375" style="106" customWidth="1"/>
    <col min="15369" max="15369" width="10.28515625" style="106" customWidth="1"/>
    <col min="15370" max="15376" width="9.140625" style="106"/>
    <col min="15377" max="15377" width="7.42578125" style="106" customWidth="1"/>
    <col min="15378" max="15378" width="9" style="106" customWidth="1"/>
    <col min="15379" max="15616" width="9.140625" style="106"/>
    <col min="15617" max="15617" width="24.28515625" style="106" bestFit="1" customWidth="1"/>
    <col min="15618" max="15618" width="44.140625" style="106" customWidth="1"/>
    <col min="15619" max="15620" width="0" style="106" hidden="1" customWidth="1"/>
    <col min="15621" max="15621" width="7.42578125" style="106" customWidth="1"/>
    <col min="15622" max="15622" width="9.7109375" style="106" customWidth="1"/>
    <col min="15623" max="15623" width="11.5703125" style="106" customWidth="1"/>
    <col min="15624" max="15624" width="9.7109375" style="106" customWidth="1"/>
    <col min="15625" max="15625" width="10.28515625" style="106" customWidth="1"/>
    <col min="15626" max="15632" width="9.140625" style="106"/>
    <col min="15633" max="15633" width="7.42578125" style="106" customWidth="1"/>
    <col min="15634" max="15634" width="9" style="106" customWidth="1"/>
    <col min="15635" max="15872" width="9.140625" style="106"/>
    <col min="15873" max="15873" width="24.28515625" style="106" bestFit="1" customWidth="1"/>
    <col min="15874" max="15874" width="44.140625" style="106" customWidth="1"/>
    <col min="15875" max="15876" width="0" style="106" hidden="1" customWidth="1"/>
    <col min="15877" max="15877" width="7.42578125" style="106" customWidth="1"/>
    <col min="15878" max="15878" width="9.7109375" style="106" customWidth="1"/>
    <col min="15879" max="15879" width="11.5703125" style="106" customWidth="1"/>
    <col min="15880" max="15880" width="9.7109375" style="106" customWidth="1"/>
    <col min="15881" max="15881" width="10.28515625" style="106" customWidth="1"/>
    <col min="15882" max="15888" width="9.140625" style="106"/>
    <col min="15889" max="15889" width="7.42578125" style="106" customWidth="1"/>
    <col min="15890" max="15890" width="9" style="106" customWidth="1"/>
    <col min="15891" max="16128" width="9.140625" style="106"/>
    <col min="16129" max="16129" width="24.28515625" style="106" bestFit="1" customWidth="1"/>
    <col min="16130" max="16130" width="44.140625" style="106" customWidth="1"/>
    <col min="16131" max="16132" width="0" style="106" hidden="1" customWidth="1"/>
    <col min="16133" max="16133" width="7.42578125" style="106" customWidth="1"/>
    <col min="16134" max="16134" width="9.7109375" style="106" customWidth="1"/>
    <col min="16135" max="16135" width="11.5703125" style="106" customWidth="1"/>
    <col min="16136" max="16136" width="9.7109375" style="106" customWidth="1"/>
    <col min="16137" max="16137" width="10.28515625" style="106" customWidth="1"/>
    <col min="16138" max="16144" width="9.140625" style="106"/>
    <col min="16145" max="16145" width="7.42578125" style="106" customWidth="1"/>
    <col min="16146" max="16146" width="9" style="106" customWidth="1"/>
    <col min="16147" max="16384" width="9.140625" style="106"/>
  </cols>
  <sheetData>
    <row r="2" spans="1:27">
      <c r="A2" s="254" t="s">
        <v>610</v>
      </c>
    </row>
    <row r="4" spans="1:27">
      <c r="A4" s="199" t="s">
        <v>611</v>
      </c>
    </row>
    <row r="5" spans="1:27">
      <c r="A5" s="217"/>
      <c r="B5" s="218"/>
      <c r="C5" s="219"/>
      <c r="D5" s="217"/>
      <c r="E5" s="220" t="s">
        <v>555</v>
      </c>
      <c r="F5" s="220" t="s">
        <v>556</v>
      </c>
      <c r="G5" s="220" t="s">
        <v>557</v>
      </c>
      <c r="H5" s="220" t="s">
        <v>558</v>
      </c>
      <c r="I5" s="220" t="s">
        <v>28</v>
      </c>
      <c r="J5" s="220" t="s">
        <v>69</v>
      </c>
      <c r="K5" s="220" t="s">
        <v>70</v>
      </c>
      <c r="L5" s="220" t="s">
        <v>71</v>
      </c>
      <c r="M5" s="220" t="s">
        <v>32</v>
      </c>
      <c r="N5" s="220" t="s">
        <v>72</v>
      </c>
      <c r="O5" s="220" t="s">
        <v>73</v>
      </c>
      <c r="P5" s="220" t="s">
        <v>74</v>
      </c>
      <c r="Q5" s="220" t="s">
        <v>495</v>
      </c>
      <c r="R5" s="220" t="s">
        <v>502</v>
      </c>
      <c r="S5" s="220" t="s">
        <v>509</v>
      </c>
      <c r="T5" s="220" t="s">
        <v>514</v>
      </c>
      <c r="U5" s="220" t="s">
        <v>516</v>
      </c>
      <c r="V5" s="220" t="s">
        <v>518</v>
      </c>
      <c r="W5" s="220" t="s">
        <v>527</v>
      </c>
      <c r="X5" s="220" t="s">
        <v>534</v>
      </c>
      <c r="Y5" s="220" t="s">
        <v>536</v>
      </c>
      <c r="Z5" s="220" t="s">
        <v>545</v>
      </c>
      <c r="AA5" s="220" t="s">
        <v>552</v>
      </c>
    </row>
    <row r="6" spans="1:27">
      <c r="A6" s="217"/>
      <c r="B6" s="218"/>
      <c r="C6" s="219"/>
      <c r="D6" s="217"/>
      <c r="E6" s="220" t="s">
        <v>559</v>
      </c>
      <c r="F6" s="220" t="s">
        <v>560</v>
      </c>
      <c r="G6" s="221" t="s">
        <v>561</v>
      </c>
      <c r="H6" s="220" t="s">
        <v>562</v>
      </c>
      <c r="I6" s="221" t="s">
        <v>27</v>
      </c>
      <c r="J6" s="220" t="s">
        <v>29</v>
      </c>
      <c r="K6" s="220" t="s">
        <v>30</v>
      </c>
      <c r="L6" s="220" t="s">
        <v>31</v>
      </c>
      <c r="M6" s="220" t="s">
        <v>76</v>
      </c>
      <c r="N6" s="220" t="s">
        <v>77</v>
      </c>
      <c r="O6" s="220" t="s">
        <v>78</v>
      </c>
      <c r="P6" s="220" t="s">
        <v>79</v>
      </c>
      <c r="Q6" s="220" t="s">
        <v>494</v>
      </c>
      <c r="R6" s="220" t="s">
        <v>503</v>
      </c>
      <c r="S6" s="220" t="s">
        <v>508</v>
      </c>
      <c r="T6" s="220" t="s">
        <v>513</v>
      </c>
      <c r="U6" s="220" t="s">
        <v>515</v>
      </c>
      <c r="V6" s="220" t="s">
        <v>517</v>
      </c>
      <c r="W6" s="220" t="s">
        <v>526</v>
      </c>
      <c r="X6" s="220" t="s">
        <v>533</v>
      </c>
      <c r="Y6" s="220" t="s">
        <v>535</v>
      </c>
      <c r="Z6" s="220" t="s">
        <v>544</v>
      </c>
      <c r="AA6" s="220" t="s">
        <v>551</v>
      </c>
    </row>
    <row r="7" spans="1:27">
      <c r="A7" s="222" t="s">
        <v>612</v>
      </c>
      <c r="B7" s="223" t="s">
        <v>613</v>
      </c>
      <c r="C7" s="222" t="s">
        <v>614</v>
      </c>
      <c r="D7" s="228" t="s">
        <v>615</v>
      </c>
      <c r="E7" s="255">
        <v>1523.1476010005701</v>
      </c>
      <c r="F7" s="255">
        <v>1608.74611733046</v>
      </c>
      <c r="G7" s="255">
        <v>1551.2074513844698</v>
      </c>
      <c r="H7" s="255">
        <v>1605.1498706010602</v>
      </c>
      <c r="I7" s="255">
        <v>1504.5001037734501</v>
      </c>
      <c r="J7" s="255">
        <v>1741.8637923406504</v>
      </c>
      <c r="K7" s="255">
        <v>1840.2637986129303</v>
      </c>
      <c r="L7" s="255">
        <v>1723.2603626653301</v>
      </c>
      <c r="M7" s="255">
        <v>1871.2656199497414</v>
      </c>
      <c r="N7" s="255">
        <v>2034.1872529602499</v>
      </c>
      <c r="O7" s="255">
        <v>2096.8892090373201</v>
      </c>
      <c r="P7" s="255">
        <v>2212.40644388991</v>
      </c>
      <c r="Q7" s="255">
        <v>2121.0489674522</v>
      </c>
      <c r="R7" s="255">
        <v>2164.6857185065105</v>
      </c>
      <c r="S7" s="255">
        <v>2406.7668956950902</v>
      </c>
      <c r="T7" s="255">
        <v>2505.3957901460399</v>
      </c>
      <c r="U7" s="255">
        <v>2583.6922723526304</v>
      </c>
      <c r="V7" s="255">
        <v>2812.1063804995101</v>
      </c>
      <c r="W7" s="255">
        <v>3289.04993122411</v>
      </c>
      <c r="X7" s="255">
        <v>3511.0764159002201</v>
      </c>
      <c r="Y7" s="255">
        <v>2757.7286892590796</v>
      </c>
      <c r="Z7" s="255">
        <v>3137.41282287165</v>
      </c>
      <c r="AA7" s="255">
        <v>3399.01724816659</v>
      </c>
    </row>
    <row r="8" spans="1:27">
      <c r="A8" s="239"/>
      <c r="B8" s="256" t="s">
        <v>616</v>
      </c>
      <c r="C8" s="239"/>
      <c r="D8" s="230" t="s">
        <v>617</v>
      </c>
      <c r="E8" s="255">
        <v>95.302423145730017</v>
      </c>
      <c r="F8" s="255">
        <v>112.48282692935001</v>
      </c>
      <c r="G8" s="255">
        <v>91.172082487730023</v>
      </c>
      <c r="H8" s="255">
        <v>110.53563661441997</v>
      </c>
      <c r="I8" s="255">
        <v>84.365495697200004</v>
      </c>
      <c r="J8" s="255">
        <v>90.660705159504886</v>
      </c>
      <c r="K8" s="255">
        <v>95.272265163829985</v>
      </c>
      <c r="L8" s="255">
        <v>111.6249337102044</v>
      </c>
      <c r="M8" s="255">
        <v>95.835844153969987</v>
      </c>
      <c r="N8" s="255">
        <v>112.52888411248824</v>
      </c>
      <c r="O8" s="255">
        <v>121.69620033362241</v>
      </c>
      <c r="P8" s="255">
        <v>106.4881191618</v>
      </c>
      <c r="Q8" s="255">
        <v>106.98251253424002</v>
      </c>
      <c r="R8" s="255">
        <v>154.20681465716001</v>
      </c>
      <c r="S8" s="255">
        <v>143.76008800810999</v>
      </c>
      <c r="T8" s="255">
        <v>130</v>
      </c>
      <c r="U8" s="255">
        <v>115.81623113830001</v>
      </c>
      <c r="V8" s="255">
        <v>217.51796334056999</v>
      </c>
      <c r="W8" s="255">
        <v>179.17271582841002</v>
      </c>
      <c r="X8" s="255">
        <v>192.33416951034002</v>
      </c>
      <c r="Y8" s="255">
        <v>141.07863491276689</v>
      </c>
      <c r="Z8" s="255">
        <v>149.80883224815997</v>
      </c>
      <c r="AA8" s="255">
        <v>169.62152140738002</v>
      </c>
    </row>
    <row r="9" spans="1:27" ht="15" customHeight="1">
      <c r="A9" s="238" t="s">
        <v>618</v>
      </c>
      <c r="B9" s="234" t="s">
        <v>619</v>
      </c>
      <c r="C9" s="238" t="s">
        <v>620</v>
      </c>
      <c r="D9" s="234" t="s">
        <v>621</v>
      </c>
      <c r="E9" s="257">
        <v>857.47156427791458</v>
      </c>
      <c r="F9" s="257">
        <v>905.14261656269025</v>
      </c>
      <c r="G9" s="257">
        <v>961.29628359380797</v>
      </c>
      <c r="H9" s="257">
        <v>986.75086749343507</v>
      </c>
      <c r="I9" s="257">
        <v>1023.1375168242099</v>
      </c>
      <c r="J9" s="257">
        <v>1076.9937609328642</v>
      </c>
      <c r="K9" s="257">
        <v>1121.3049440807908</v>
      </c>
      <c r="L9" s="257">
        <v>1111.8714814932343</v>
      </c>
      <c r="M9" s="257">
        <v>1178.7222310173493</v>
      </c>
      <c r="N9" s="257">
        <v>1271.6363394720934</v>
      </c>
      <c r="O9" s="257">
        <v>1323.8174493406798</v>
      </c>
      <c r="P9" s="257">
        <v>1362.5555524468461</v>
      </c>
      <c r="Q9" s="257">
        <v>1351.2788490118157</v>
      </c>
      <c r="R9" s="257">
        <v>1416.3293365190711</v>
      </c>
      <c r="S9" s="257">
        <v>1430.514265190719</v>
      </c>
      <c r="T9" s="257">
        <v>1495.8999596239271</v>
      </c>
      <c r="U9" s="257">
        <v>1571.0269223816103</v>
      </c>
      <c r="V9" s="257">
        <v>1929.5788718585554</v>
      </c>
      <c r="W9" s="257">
        <v>2044.0541527260636</v>
      </c>
      <c r="X9" s="257">
        <v>2163.8660668257603</v>
      </c>
      <c r="Y9" s="257">
        <v>2168.0016630719833</v>
      </c>
      <c r="Z9" s="257">
        <v>2161.4238632277229</v>
      </c>
      <c r="AA9" s="257">
        <v>2198.8191595240783</v>
      </c>
    </row>
    <row r="10" spans="1:27" s="227" customFormat="1">
      <c r="A10" s="222"/>
      <c r="B10" s="223" t="s">
        <v>622</v>
      </c>
      <c r="C10" s="222"/>
      <c r="D10" s="223" t="s">
        <v>623</v>
      </c>
      <c r="E10" s="258">
        <v>700.23143802630068</v>
      </c>
      <c r="F10" s="258">
        <v>727.1839812600964</v>
      </c>
      <c r="G10" s="258">
        <v>726.62494551108739</v>
      </c>
      <c r="H10" s="258">
        <v>720.67850368567133</v>
      </c>
      <c r="I10" s="258">
        <v>695.25596932283418</v>
      </c>
      <c r="J10" s="258">
        <v>658.25295368850936</v>
      </c>
      <c r="K10" s="258">
        <v>641.59016194892422</v>
      </c>
      <c r="L10" s="258">
        <v>645.37967257488435</v>
      </c>
      <c r="M10" s="258">
        <v>665.16541693899433</v>
      </c>
      <c r="N10" s="258">
        <v>683.28086583382435</v>
      </c>
      <c r="O10" s="258">
        <v>716.78041796992773</v>
      </c>
      <c r="P10" s="258">
        <v>631.84133937372383</v>
      </c>
      <c r="Q10" s="258">
        <v>590.60371938983701</v>
      </c>
      <c r="R10" s="258">
        <v>606.37921411550997</v>
      </c>
      <c r="S10" s="258">
        <v>640.52136513167318</v>
      </c>
      <c r="T10" s="258">
        <v>663.08135383669332</v>
      </c>
      <c r="U10" s="258">
        <v>676.66871556977333</v>
      </c>
      <c r="V10" s="258">
        <v>693.12192481741658</v>
      </c>
      <c r="W10" s="258">
        <v>697.10701375728661</v>
      </c>
      <c r="X10" s="258">
        <v>691.38958316446644</v>
      </c>
      <c r="Y10" s="258">
        <v>689.09072110798661</v>
      </c>
      <c r="Z10" s="258">
        <v>706.15670242854003</v>
      </c>
      <c r="AA10" s="258">
        <v>744.81369767607987</v>
      </c>
    </row>
    <row r="11" spans="1:27" s="227" customFormat="1">
      <c r="A11" s="251"/>
      <c r="B11" s="243" t="s">
        <v>624</v>
      </c>
      <c r="C11" s="251"/>
      <c r="D11" s="243" t="s">
        <v>625</v>
      </c>
      <c r="E11" s="259">
        <v>173.1385164371907</v>
      </c>
      <c r="F11" s="259">
        <v>165.71911010113124</v>
      </c>
      <c r="G11" s="259">
        <v>176.4766321684674</v>
      </c>
      <c r="H11" s="259">
        <v>183.38297376418822</v>
      </c>
      <c r="I11" s="259">
        <v>267.30077693594643</v>
      </c>
      <c r="J11" s="259">
        <v>327.58307323467267</v>
      </c>
      <c r="K11" s="259">
        <v>360.02121020110786</v>
      </c>
      <c r="L11" s="259">
        <v>411.60304453680106</v>
      </c>
      <c r="M11" s="259">
        <v>457.41789717016007</v>
      </c>
      <c r="N11" s="259">
        <v>463.41257355906447</v>
      </c>
      <c r="O11" s="259">
        <v>500.00832699361155</v>
      </c>
      <c r="P11" s="259">
        <v>532.49466117261591</v>
      </c>
      <c r="Q11" s="259">
        <v>578.56533435731455</v>
      </c>
      <c r="R11" s="259">
        <v>610.46465137598159</v>
      </c>
      <c r="S11" s="259">
        <v>640.07697283468622</v>
      </c>
      <c r="T11" s="259">
        <v>659.95803358950332</v>
      </c>
      <c r="U11" s="259">
        <v>680.16193454221832</v>
      </c>
      <c r="V11" s="259">
        <v>773.75821838670072</v>
      </c>
      <c r="W11" s="259">
        <v>711.09253867597874</v>
      </c>
      <c r="X11" s="259">
        <v>693.02336301783453</v>
      </c>
      <c r="Y11" s="259">
        <v>765.39103215680973</v>
      </c>
      <c r="Z11" s="259">
        <v>846.65967025177042</v>
      </c>
      <c r="AA11" s="259">
        <v>850.096535883608</v>
      </c>
    </row>
    <row r="12" spans="1:27" s="227" customFormat="1">
      <c r="A12" s="260" t="s">
        <v>626</v>
      </c>
      <c r="B12" s="261" t="s">
        <v>627</v>
      </c>
      <c r="C12" s="260" t="s">
        <v>628</v>
      </c>
      <c r="D12" s="261" t="s">
        <v>629</v>
      </c>
      <c r="E12" s="262">
        <v>26.879198400296669</v>
      </c>
      <c r="F12" s="262">
        <v>31.598563457336667</v>
      </c>
      <c r="G12" s="262">
        <v>35.737294348486664</v>
      </c>
      <c r="H12" s="262">
        <v>39.702310884069995</v>
      </c>
      <c r="I12" s="262">
        <v>43.672936052053331</v>
      </c>
      <c r="J12" s="262">
        <v>46.232241119390004</v>
      </c>
      <c r="K12" s="262">
        <v>49.22568370674</v>
      </c>
      <c r="L12" s="262">
        <v>49.339430453096668</v>
      </c>
      <c r="M12" s="262">
        <v>49.219574411090001</v>
      </c>
      <c r="N12" s="262">
        <v>48.681333333333328</v>
      </c>
      <c r="O12" s="262">
        <v>50.583000000000006</v>
      </c>
      <c r="P12" s="262">
        <v>54.747517927639997</v>
      </c>
      <c r="Q12" s="262">
        <v>59.886030870606668</v>
      </c>
      <c r="R12" s="262">
        <v>62.532469053426667</v>
      </c>
      <c r="S12" s="262">
        <v>64.991799392760001</v>
      </c>
      <c r="T12" s="262">
        <v>66.864230139499995</v>
      </c>
      <c r="U12" s="262">
        <v>64.762975860396665</v>
      </c>
      <c r="V12" s="262">
        <v>65.993967445439992</v>
      </c>
      <c r="W12" s="262">
        <v>67.555970513943336</v>
      </c>
      <c r="X12" s="262">
        <v>67.043443319376664</v>
      </c>
      <c r="Y12" s="262">
        <v>66.770134029219989</v>
      </c>
      <c r="Z12" s="262">
        <v>66.770134029219989</v>
      </c>
      <c r="AA12" s="262">
        <v>69.935352287119997</v>
      </c>
    </row>
    <row r="13" spans="1:27" s="227" customFormat="1">
      <c r="A13" s="228"/>
      <c r="B13" s="223"/>
      <c r="C13" s="228"/>
      <c r="D13" s="223"/>
      <c r="E13" s="263"/>
      <c r="F13" s="263"/>
      <c r="G13" s="263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</row>
    <row r="14" spans="1:27">
      <c r="A14" s="245"/>
      <c r="B14" s="245"/>
      <c r="C14" s="245"/>
      <c r="D14" s="245"/>
      <c r="E14" s="246"/>
      <c r="F14" s="246"/>
      <c r="G14" s="247"/>
      <c r="H14" s="246"/>
      <c r="I14" s="247"/>
      <c r="Q14" s="246"/>
      <c r="R14" s="246"/>
    </row>
    <row r="15" spans="1:27">
      <c r="A15" s="199" t="s">
        <v>630</v>
      </c>
      <c r="B15" s="245"/>
      <c r="C15" s="245"/>
      <c r="D15" s="245"/>
      <c r="E15" s="246"/>
      <c r="F15" s="246"/>
      <c r="G15" s="247"/>
      <c r="H15" s="246"/>
      <c r="I15" s="247"/>
      <c r="Q15" s="246"/>
      <c r="R15" s="246"/>
    </row>
    <row r="16" spans="1:27">
      <c r="A16" s="217"/>
      <c r="B16" s="218"/>
      <c r="C16" s="219"/>
      <c r="D16" s="217"/>
      <c r="E16" s="220" t="s">
        <v>555</v>
      </c>
      <c r="F16" s="220" t="s">
        <v>556</v>
      </c>
      <c r="G16" s="220" t="s">
        <v>557</v>
      </c>
      <c r="H16" s="220" t="s">
        <v>558</v>
      </c>
      <c r="I16" s="220" t="s">
        <v>28</v>
      </c>
      <c r="J16" s="220" t="s">
        <v>69</v>
      </c>
      <c r="K16" s="220" t="s">
        <v>70</v>
      </c>
      <c r="L16" s="220" t="s">
        <v>71</v>
      </c>
      <c r="M16" s="220" t="s">
        <v>32</v>
      </c>
      <c r="N16" s="220" t="s">
        <v>72</v>
      </c>
      <c r="O16" s="220" t="s">
        <v>73</v>
      </c>
      <c r="P16" s="220" t="s">
        <v>74</v>
      </c>
      <c r="Q16" s="220" t="s">
        <v>495</v>
      </c>
      <c r="R16" s="220" t="s">
        <v>502</v>
      </c>
      <c r="S16" s="220" t="s">
        <v>509</v>
      </c>
      <c r="T16" s="220" t="s">
        <v>514</v>
      </c>
      <c r="U16" s="220" t="s">
        <v>516</v>
      </c>
      <c r="V16" s="220" t="s">
        <v>518</v>
      </c>
      <c r="W16" s="220" t="s">
        <v>527</v>
      </c>
      <c r="X16" s="220" t="s">
        <v>534</v>
      </c>
      <c r="Y16" s="220" t="s">
        <v>536</v>
      </c>
      <c r="Z16" s="220" t="s">
        <v>545</v>
      </c>
      <c r="AA16" s="220" t="s">
        <v>552</v>
      </c>
    </row>
    <row r="17" spans="1:27">
      <c r="A17" s="217"/>
      <c r="B17" s="218"/>
      <c r="C17" s="219"/>
      <c r="D17" s="217"/>
      <c r="E17" s="220" t="s">
        <v>559</v>
      </c>
      <c r="F17" s="220" t="s">
        <v>560</v>
      </c>
      <c r="G17" s="221" t="s">
        <v>561</v>
      </c>
      <c r="H17" s="220" t="s">
        <v>562</v>
      </c>
      <c r="I17" s="221" t="s">
        <v>27</v>
      </c>
      <c r="J17" s="220" t="s">
        <v>29</v>
      </c>
      <c r="K17" s="220" t="s">
        <v>30</v>
      </c>
      <c r="L17" s="220" t="s">
        <v>31</v>
      </c>
      <c r="M17" s="220" t="s">
        <v>76</v>
      </c>
      <c r="N17" s="220" t="s">
        <v>77</v>
      </c>
      <c r="O17" s="220" t="s">
        <v>78</v>
      </c>
      <c r="P17" s="220" t="s">
        <v>79</v>
      </c>
      <c r="Q17" s="220" t="s">
        <v>494</v>
      </c>
      <c r="R17" s="220" t="s">
        <v>503</v>
      </c>
      <c r="S17" s="220" t="s">
        <v>508</v>
      </c>
      <c r="T17" s="220" t="s">
        <v>513</v>
      </c>
      <c r="U17" s="220" t="s">
        <v>515</v>
      </c>
      <c r="V17" s="220" t="s">
        <v>517</v>
      </c>
      <c r="W17" s="220" t="s">
        <v>526</v>
      </c>
      <c r="X17" s="220" t="s">
        <v>533</v>
      </c>
      <c r="Y17" s="220" t="s">
        <v>535</v>
      </c>
      <c r="Z17" s="220" t="s">
        <v>544</v>
      </c>
      <c r="AA17" s="220" t="s">
        <v>551</v>
      </c>
    </row>
    <row r="18" spans="1:27">
      <c r="A18" s="230" t="s">
        <v>612</v>
      </c>
      <c r="B18" s="256" t="s">
        <v>631</v>
      </c>
      <c r="C18" s="223" t="s">
        <v>614</v>
      </c>
      <c r="D18" s="223" t="s">
        <v>632</v>
      </c>
      <c r="E18" s="255">
        <v>2779.0637484993895</v>
      </c>
      <c r="F18" s="255">
        <v>2275.2047831640793</v>
      </c>
      <c r="G18" s="255">
        <v>1592.01615729076</v>
      </c>
      <c r="H18" s="255">
        <v>2348.0639620725651</v>
      </c>
      <c r="I18" s="255">
        <v>2095.4857783093198</v>
      </c>
      <c r="J18" s="255">
        <v>1931.2564278379996</v>
      </c>
      <c r="K18" s="255">
        <v>1424.11322850684</v>
      </c>
      <c r="L18" s="255">
        <v>1953.8494660253996</v>
      </c>
      <c r="M18" s="255">
        <v>1634.9660690186499</v>
      </c>
      <c r="N18" s="255">
        <v>2551.9514105530302</v>
      </c>
      <c r="O18" s="255">
        <v>2449.5728535454537</v>
      </c>
      <c r="P18" s="255">
        <v>2603.5114567585097</v>
      </c>
      <c r="Q18" s="255">
        <v>2294.9409585129902</v>
      </c>
      <c r="R18" s="255">
        <v>2676.2090668910796</v>
      </c>
      <c r="S18" s="255">
        <v>2681.7597039392904</v>
      </c>
      <c r="T18" s="255">
        <v>3081.9432419915997</v>
      </c>
      <c r="U18" s="255">
        <v>3990.9729388018795</v>
      </c>
      <c r="V18" s="255">
        <v>3540.8759083638097</v>
      </c>
      <c r="W18" s="255">
        <v>2409.5063308318099</v>
      </c>
      <c r="X18" s="255">
        <v>3047.7136507861496</v>
      </c>
      <c r="Y18" s="255">
        <v>2892.2518417094225</v>
      </c>
      <c r="Z18" s="255">
        <v>2618.5454102277799</v>
      </c>
      <c r="AA18" s="255">
        <v>2528.1283529081702</v>
      </c>
    </row>
    <row r="19" spans="1:27">
      <c r="A19" s="264" t="s">
        <v>618</v>
      </c>
      <c r="B19" s="265" t="s">
        <v>633</v>
      </c>
      <c r="C19" s="265" t="s">
        <v>634</v>
      </c>
      <c r="D19" s="265" t="s">
        <v>635</v>
      </c>
      <c r="E19" s="266">
        <v>2664.1335014397996</v>
      </c>
      <c r="F19" s="266">
        <v>2366.9030524274003</v>
      </c>
      <c r="G19" s="266">
        <v>2350.7286574403111</v>
      </c>
      <c r="H19" s="266">
        <v>2283.2683279349731</v>
      </c>
      <c r="I19" s="266">
        <v>2134.3024378418327</v>
      </c>
      <c r="J19" s="266">
        <v>2122.0629014100764</v>
      </c>
      <c r="K19" s="266">
        <v>2093.2400969489668</v>
      </c>
      <c r="L19" s="266">
        <v>2205.5207483174268</v>
      </c>
      <c r="M19" s="266">
        <v>1997.4985307014667</v>
      </c>
      <c r="N19" s="266">
        <v>2310.1900221295459</v>
      </c>
      <c r="O19" s="266">
        <v>2553.2702160325007</v>
      </c>
      <c r="P19" s="266">
        <v>2466.5121122246987</v>
      </c>
      <c r="Q19" s="266">
        <v>2380.714512635866</v>
      </c>
      <c r="R19" s="266">
        <v>2627.9734243416433</v>
      </c>
      <c r="S19" s="266">
        <v>2646.5523427516187</v>
      </c>
      <c r="T19" s="266">
        <v>2828.0219201353252</v>
      </c>
      <c r="U19" s="266">
        <v>3432.7193967582461</v>
      </c>
      <c r="V19" s="266">
        <v>4018.7946600653113</v>
      </c>
      <c r="W19" s="266">
        <v>4137.0752822769655</v>
      </c>
      <c r="X19" s="266">
        <v>4568.9838144268042</v>
      </c>
      <c r="Y19" s="266">
        <v>4659.5227435744991</v>
      </c>
      <c r="Z19" s="266">
        <v>4919.9360462715722</v>
      </c>
      <c r="AA19" s="266">
        <v>5236.4371923943536</v>
      </c>
    </row>
    <row r="21" spans="1:27">
      <c r="A21" s="199" t="s">
        <v>636</v>
      </c>
    </row>
    <row r="22" spans="1:27">
      <c r="A22" s="217"/>
      <c r="B22" s="218"/>
      <c r="C22" s="219"/>
      <c r="D22" s="217"/>
      <c r="E22" s="220" t="s">
        <v>555</v>
      </c>
      <c r="F22" s="220" t="s">
        <v>556</v>
      </c>
      <c r="G22" s="220" t="s">
        <v>557</v>
      </c>
      <c r="H22" s="220" t="s">
        <v>558</v>
      </c>
      <c r="I22" s="220" t="s">
        <v>28</v>
      </c>
      <c r="J22" s="220" t="s">
        <v>69</v>
      </c>
      <c r="K22" s="220" t="s">
        <v>70</v>
      </c>
      <c r="L22" s="220" t="s">
        <v>71</v>
      </c>
      <c r="M22" s="220" t="s">
        <v>32</v>
      </c>
      <c r="N22" s="220" t="s">
        <v>72</v>
      </c>
      <c r="O22" s="220" t="s">
        <v>73</v>
      </c>
      <c r="P22" s="220" t="s">
        <v>74</v>
      </c>
      <c r="Q22" s="220" t="s">
        <v>495</v>
      </c>
      <c r="R22" s="220" t="s">
        <v>502</v>
      </c>
      <c r="S22" s="220" t="s">
        <v>509</v>
      </c>
      <c r="T22" s="220" t="s">
        <v>514</v>
      </c>
      <c r="U22" s="220" t="s">
        <v>516</v>
      </c>
      <c r="V22" s="220" t="s">
        <v>518</v>
      </c>
      <c r="W22" s="220" t="s">
        <v>527</v>
      </c>
      <c r="X22" s="220" t="s">
        <v>534</v>
      </c>
      <c r="Y22" s="220" t="s">
        <v>536</v>
      </c>
      <c r="Z22" s="220" t="s">
        <v>545</v>
      </c>
      <c r="AA22" s="220" t="s">
        <v>552</v>
      </c>
    </row>
    <row r="23" spans="1:27">
      <c r="A23" s="217"/>
      <c r="B23" s="218"/>
      <c r="C23" s="219"/>
      <c r="D23" s="217"/>
      <c r="E23" s="220" t="s">
        <v>559</v>
      </c>
      <c r="F23" s="220" t="s">
        <v>560</v>
      </c>
      <c r="G23" s="221" t="s">
        <v>561</v>
      </c>
      <c r="H23" s="220" t="s">
        <v>562</v>
      </c>
      <c r="I23" s="221" t="s">
        <v>27</v>
      </c>
      <c r="J23" s="220" t="s">
        <v>29</v>
      </c>
      <c r="K23" s="220" t="s">
        <v>30</v>
      </c>
      <c r="L23" s="220" t="s">
        <v>31</v>
      </c>
      <c r="M23" s="220" t="s">
        <v>76</v>
      </c>
      <c r="N23" s="220" t="s">
        <v>77</v>
      </c>
      <c r="O23" s="220" t="s">
        <v>78</v>
      </c>
      <c r="P23" s="220" t="s">
        <v>79</v>
      </c>
      <c r="Q23" s="220" t="s">
        <v>494</v>
      </c>
      <c r="R23" s="220" t="s">
        <v>503</v>
      </c>
      <c r="S23" s="220" t="s">
        <v>508</v>
      </c>
      <c r="T23" s="220" t="s">
        <v>513</v>
      </c>
      <c r="U23" s="220" t="s">
        <v>515</v>
      </c>
      <c r="V23" s="220" t="s">
        <v>517</v>
      </c>
      <c r="W23" s="220" t="s">
        <v>526</v>
      </c>
      <c r="X23" s="220" t="s">
        <v>533</v>
      </c>
      <c r="Y23" s="220" t="s">
        <v>535</v>
      </c>
      <c r="Z23" s="220" t="s">
        <v>544</v>
      </c>
      <c r="AA23" s="220" t="s">
        <v>551</v>
      </c>
    </row>
    <row r="24" spans="1:27" ht="17.25" customHeight="1">
      <c r="A24" s="230" t="s">
        <v>612</v>
      </c>
      <c r="B24" s="256" t="s">
        <v>637</v>
      </c>
      <c r="C24" s="256" t="s">
        <v>614</v>
      </c>
      <c r="D24" s="256" t="s">
        <v>638</v>
      </c>
      <c r="E24" s="255">
        <v>255.70584007995006</v>
      </c>
      <c r="F24" s="255">
        <v>221.55700205472996</v>
      </c>
      <c r="G24" s="255">
        <v>376.24125813997011</v>
      </c>
      <c r="H24" s="255">
        <v>298.47294252422012</v>
      </c>
      <c r="I24" s="255">
        <v>282.50746615173</v>
      </c>
      <c r="J24" s="255">
        <v>273.62580587014008</v>
      </c>
      <c r="K24" s="255">
        <v>328.67042860835994</v>
      </c>
      <c r="L24" s="255">
        <v>327.07906321657981</v>
      </c>
      <c r="M24" s="255">
        <v>366.11010754514001</v>
      </c>
      <c r="N24" s="255">
        <v>315.03865771232995</v>
      </c>
      <c r="O24" s="255">
        <v>337.44901224069014</v>
      </c>
      <c r="P24" s="255">
        <v>371.88942762632013</v>
      </c>
      <c r="Q24" s="255">
        <v>352.09610933057019</v>
      </c>
      <c r="R24" s="255">
        <v>432.94083352981994</v>
      </c>
      <c r="S24" s="255">
        <v>406.42696522645991</v>
      </c>
      <c r="T24" s="255">
        <v>447.01349382968016</v>
      </c>
      <c r="U24" s="255">
        <v>566.30224231827333</v>
      </c>
      <c r="V24" s="255">
        <v>491.0664536796175</v>
      </c>
      <c r="W24" s="255">
        <v>413.01503307197913</v>
      </c>
      <c r="X24" s="255">
        <v>447.21378087359017</v>
      </c>
      <c r="Y24" s="255">
        <v>463.74776912710036</v>
      </c>
      <c r="Z24" s="255">
        <v>535.7458035269301</v>
      </c>
      <c r="AA24" s="255">
        <v>571.34773010712104</v>
      </c>
    </row>
    <row r="25" spans="1:27" ht="16.5" customHeight="1">
      <c r="A25" s="267" t="s">
        <v>618</v>
      </c>
      <c r="B25" s="223" t="s">
        <v>637</v>
      </c>
      <c r="C25" s="223" t="s">
        <v>639</v>
      </c>
      <c r="D25" s="223" t="s">
        <v>638</v>
      </c>
      <c r="E25" s="257">
        <v>1631.3910603799432</v>
      </c>
      <c r="F25" s="257">
        <v>1730.6346278035023</v>
      </c>
      <c r="G25" s="257">
        <v>1828.3940661837003</v>
      </c>
      <c r="H25" s="257">
        <v>1937.3637348870552</v>
      </c>
      <c r="I25" s="257">
        <v>2019.2586253147183</v>
      </c>
      <c r="J25" s="257">
        <v>2056.9971071803011</v>
      </c>
      <c r="K25" s="257">
        <v>2126.0383457305002</v>
      </c>
      <c r="L25" s="257">
        <v>2179.3125739073312</v>
      </c>
      <c r="M25" s="257">
        <v>2234.5579306027125</v>
      </c>
      <c r="N25" s="257">
        <v>2280.0056015252917</v>
      </c>
      <c r="O25" s="257">
        <v>2295.5435264419407</v>
      </c>
      <c r="P25" s="257">
        <v>2373.5369451676474</v>
      </c>
      <c r="Q25" s="257">
        <v>2513.8548370939679</v>
      </c>
      <c r="R25" s="257">
        <v>2537.2884962273251</v>
      </c>
      <c r="S25" s="257">
        <v>2615.2221819231067</v>
      </c>
      <c r="T25" s="257">
        <v>2712.9393316806099</v>
      </c>
      <c r="U25" s="257">
        <v>2819.4255082726318</v>
      </c>
      <c r="V25" s="257">
        <v>2806.0794545512485</v>
      </c>
      <c r="W25" s="257">
        <v>2868.0555215688469</v>
      </c>
      <c r="X25" s="257">
        <v>2921.8812103722485</v>
      </c>
      <c r="Y25" s="257">
        <v>3002.6905125398916</v>
      </c>
      <c r="Z25" s="257">
        <v>3084.6815922412038</v>
      </c>
      <c r="AA25" s="257">
        <v>3101.8172844370961</v>
      </c>
    </row>
    <row r="26" spans="1:27"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</row>
    <row r="27" spans="1:27">
      <c r="A27" s="199" t="s">
        <v>640</v>
      </c>
    </row>
    <row r="28" spans="1:27">
      <c r="A28" s="217"/>
      <c r="B28" s="218"/>
      <c r="C28" s="219"/>
      <c r="D28" s="217"/>
      <c r="E28" s="220" t="s">
        <v>555</v>
      </c>
      <c r="F28" s="220" t="s">
        <v>556</v>
      </c>
      <c r="G28" s="220" t="s">
        <v>557</v>
      </c>
      <c r="H28" s="220" t="s">
        <v>558</v>
      </c>
      <c r="I28" s="220" t="s">
        <v>28</v>
      </c>
      <c r="J28" s="220" t="s">
        <v>69</v>
      </c>
      <c r="K28" s="220" t="s">
        <v>70</v>
      </c>
      <c r="L28" s="220" t="s">
        <v>71</v>
      </c>
      <c r="M28" s="220" t="s">
        <v>32</v>
      </c>
      <c r="N28" s="220" t="s">
        <v>72</v>
      </c>
      <c r="O28" s="220" t="s">
        <v>73</v>
      </c>
      <c r="P28" s="220" t="s">
        <v>74</v>
      </c>
      <c r="Q28" s="220" t="s">
        <v>495</v>
      </c>
      <c r="R28" s="220" t="s">
        <v>502</v>
      </c>
      <c r="S28" s="220" t="s">
        <v>509</v>
      </c>
      <c r="T28" s="220" t="s">
        <v>514</v>
      </c>
      <c r="U28" s="220" t="s">
        <v>516</v>
      </c>
      <c r="V28" s="220" t="s">
        <v>518</v>
      </c>
      <c r="W28" s="220" t="s">
        <v>527</v>
      </c>
      <c r="X28" s="220" t="s">
        <v>534</v>
      </c>
      <c r="Y28" s="220" t="s">
        <v>536</v>
      </c>
      <c r="Z28" s="220" t="s">
        <v>545</v>
      </c>
      <c r="AA28" s="220" t="s">
        <v>552</v>
      </c>
    </row>
    <row r="29" spans="1:27">
      <c r="A29" s="217"/>
      <c r="B29" s="218"/>
      <c r="C29" s="219"/>
      <c r="D29" s="217"/>
      <c r="E29" s="220" t="s">
        <v>559</v>
      </c>
      <c r="F29" s="220" t="s">
        <v>560</v>
      </c>
      <c r="G29" s="221" t="s">
        <v>561</v>
      </c>
      <c r="H29" s="220" t="s">
        <v>562</v>
      </c>
      <c r="I29" s="221" t="s">
        <v>27</v>
      </c>
      <c r="J29" s="220" t="s">
        <v>29</v>
      </c>
      <c r="K29" s="220" t="s">
        <v>30</v>
      </c>
      <c r="L29" s="220" t="s">
        <v>31</v>
      </c>
      <c r="M29" s="220" t="s">
        <v>76</v>
      </c>
      <c r="N29" s="220" t="s">
        <v>77</v>
      </c>
      <c r="O29" s="220" t="s">
        <v>78</v>
      </c>
      <c r="P29" s="220" t="s">
        <v>79</v>
      </c>
      <c r="Q29" s="220" t="s">
        <v>494</v>
      </c>
      <c r="R29" s="220" t="s">
        <v>503</v>
      </c>
      <c r="S29" s="220" t="s">
        <v>508</v>
      </c>
      <c r="T29" s="220" t="s">
        <v>513</v>
      </c>
      <c r="U29" s="220" t="s">
        <v>515</v>
      </c>
      <c r="V29" s="220" t="s">
        <v>517</v>
      </c>
      <c r="W29" s="220" t="s">
        <v>526</v>
      </c>
      <c r="X29" s="220" t="s">
        <v>533</v>
      </c>
      <c r="Y29" s="220" t="s">
        <v>535</v>
      </c>
      <c r="Z29" s="220" t="s">
        <v>544</v>
      </c>
      <c r="AA29" s="220" t="s">
        <v>551</v>
      </c>
    </row>
    <row r="30" spans="1:27" ht="15" customHeight="1">
      <c r="A30" s="269" t="s">
        <v>641</v>
      </c>
      <c r="B30" s="243" t="s">
        <v>642</v>
      </c>
      <c r="C30" s="243" t="s">
        <v>643</v>
      </c>
      <c r="D30" s="265" t="s">
        <v>644</v>
      </c>
      <c r="E30" s="270">
        <v>85727.782000000007</v>
      </c>
      <c r="F30" s="270">
        <v>90742.62</v>
      </c>
      <c r="G30" s="270">
        <v>96489.468500000017</v>
      </c>
      <c r="H30" s="270">
        <v>99805.225999999995</v>
      </c>
      <c r="I30" s="270">
        <v>101077.636</v>
      </c>
      <c r="J30" s="270">
        <v>91094.669999999984</v>
      </c>
      <c r="K30" s="270">
        <v>91655.724000000002</v>
      </c>
      <c r="L30" s="270">
        <v>72469.466</v>
      </c>
      <c r="M30" s="270">
        <v>90311.631999999998</v>
      </c>
      <c r="N30" s="270">
        <v>99340.1829</v>
      </c>
      <c r="O30" s="270">
        <v>108195.50935000001</v>
      </c>
      <c r="P30" s="270">
        <v>113088.04299999999</v>
      </c>
      <c r="Q30" s="270">
        <v>109948.4068</v>
      </c>
      <c r="R30" s="270">
        <v>112888.33974999998</v>
      </c>
      <c r="S30" s="270">
        <v>119520.83304999999</v>
      </c>
      <c r="T30" s="270">
        <v>125666.23989999999</v>
      </c>
      <c r="U30" s="270">
        <v>126695.1005</v>
      </c>
      <c r="V30" s="270">
        <v>120879.89914999998</v>
      </c>
      <c r="W30" s="270">
        <v>145285.76315000001</v>
      </c>
      <c r="X30" s="270">
        <v>159099.58444999999</v>
      </c>
      <c r="Y30" s="270">
        <v>167307.96959999998</v>
      </c>
      <c r="Z30" s="270">
        <v>178412.97710000002</v>
      </c>
      <c r="AA30" s="270">
        <v>221986.39655</v>
      </c>
    </row>
    <row r="31" spans="1:27">
      <c r="A31" s="228"/>
      <c r="B31" s="223"/>
      <c r="C31" s="223"/>
      <c r="D31" s="223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</row>
    <row r="32" spans="1:27">
      <c r="A32" s="271"/>
      <c r="B32" s="223"/>
      <c r="C32" s="272"/>
      <c r="D32" s="223"/>
      <c r="E32" s="273"/>
      <c r="F32" s="255"/>
      <c r="G32" s="255"/>
      <c r="H32" s="273"/>
      <c r="I32" s="255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3"/>
      <c r="W32" s="273"/>
      <c r="X32" s="273"/>
      <c r="Y32" s="273"/>
      <c r="Z32" s="273"/>
      <c r="AA32" s="273"/>
    </row>
    <row r="33" spans="1:27">
      <c r="B33" s="274"/>
      <c r="D33" s="274"/>
      <c r="F33" s="274"/>
      <c r="G33" s="274"/>
      <c r="I33" s="274"/>
    </row>
    <row r="34" spans="1:27">
      <c r="A34" s="254" t="s">
        <v>645</v>
      </c>
    </row>
    <row r="36" spans="1:27">
      <c r="A36" s="199" t="s">
        <v>611</v>
      </c>
    </row>
    <row r="37" spans="1:27">
      <c r="A37" s="217"/>
      <c r="B37" s="218"/>
      <c r="C37" s="219"/>
      <c r="D37" s="217"/>
      <c r="E37" s="220" t="s">
        <v>555</v>
      </c>
      <c r="F37" s="220" t="s">
        <v>556</v>
      </c>
      <c r="G37" s="220" t="s">
        <v>557</v>
      </c>
      <c r="H37" s="220" t="s">
        <v>558</v>
      </c>
      <c r="I37" s="220" t="s">
        <v>28</v>
      </c>
      <c r="J37" s="220" t="s">
        <v>69</v>
      </c>
      <c r="K37" s="220" t="s">
        <v>70</v>
      </c>
      <c r="L37" s="220" t="s">
        <v>71</v>
      </c>
      <c r="M37" s="220" t="s">
        <v>32</v>
      </c>
      <c r="N37" s="220" t="s">
        <v>72</v>
      </c>
      <c r="O37" s="220" t="s">
        <v>73</v>
      </c>
      <c r="P37" s="220" t="s">
        <v>74</v>
      </c>
      <c r="Q37" s="220" t="s">
        <v>495</v>
      </c>
      <c r="R37" s="220" t="s">
        <v>502</v>
      </c>
      <c r="S37" s="220" t="s">
        <v>509</v>
      </c>
      <c r="T37" s="220" t="s">
        <v>514</v>
      </c>
      <c r="U37" s="220" t="s">
        <v>516</v>
      </c>
      <c r="V37" s="220" t="s">
        <v>518</v>
      </c>
      <c r="W37" s="220" t="s">
        <v>527</v>
      </c>
      <c r="X37" s="220" t="s">
        <v>534</v>
      </c>
      <c r="Y37" s="220" t="s">
        <v>536</v>
      </c>
      <c r="Z37" s="220" t="s">
        <v>545</v>
      </c>
      <c r="AA37" s="220" t="s">
        <v>552</v>
      </c>
    </row>
    <row r="38" spans="1:27">
      <c r="A38" s="217"/>
      <c r="B38" s="218"/>
      <c r="C38" s="219"/>
      <c r="D38" s="217"/>
      <c r="E38" s="220" t="s">
        <v>559</v>
      </c>
      <c r="F38" s="220" t="s">
        <v>560</v>
      </c>
      <c r="G38" s="221" t="s">
        <v>561</v>
      </c>
      <c r="H38" s="220" t="s">
        <v>562</v>
      </c>
      <c r="I38" s="221" t="s">
        <v>27</v>
      </c>
      <c r="J38" s="220" t="s">
        <v>29</v>
      </c>
      <c r="K38" s="220" t="s">
        <v>30</v>
      </c>
      <c r="L38" s="220" t="s">
        <v>31</v>
      </c>
      <c r="M38" s="220" t="s">
        <v>76</v>
      </c>
      <c r="N38" s="220" t="s">
        <v>77</v>
      </c>
      <c r="O38" s="220" t="s">
        <v>78</v>
      </c>
      <c r="P38" s="220" t="s">
        <v>79</v>
      </c>
      <c r="Q38" s="220" t="s">
        <v>494</v>
      </c>
      <c r="R38" s="220" t="s">
        <v>503</v>
      </c>
      <c r="S38" s="220" t="s">
        <v>508</v>
      </c>
      <c r="T38" s="220" t="s">
        <v>513</v>
      </c>
      <c r="U38" s="220" t="s">
        <v>515</v>
      </c>
      <c r="V38" s="220" t="s">
        <v>517</v>
      </c>
      <c r="W38" s="220" t="s">
        <v>526</v>
      </c>
      <c r="X38" s="220" t="s">
        <v>533</v>
      </c>
      <c r="Y38" s="220" t="s">
        <v>535</v>
      </c>
      <c r="Z38" s="220" t="s">
        <v>544</v>
      </c>
      <c r="AA38" s="220" t="s">
        <v>551</v>
      </c>
    </row>
    <row r="39" spans="1:27">
      <c r="A39" s="230" t="s">
        <v>612</v>
      </c>
      <c r="B39" s="256" t="s">
        <v>646</v>
      </c>
      <c r="C39" s="223" t="s">
        <v>614</v>
      </c>
      <c r="D39" s="223" t="s">
        <v>646</v>
      </c>
      <c r="E39" s="275">
        <v>7.6602900831241855E-2</v>
      </c>
      <c r="F39" s="275">
        <v>7.1591385858893547E-2</v>
      </c>
      <c r="G39" s="275">
        <v>7.6831727927400686E-2</v>
      </c>
      <c r="H39" s="275">
        <v>7.6528898651767638E-2</v>
      </c>
      <c r="I39" s="275">
        <v>7.1065528599535757E-2</v>
      </c>
      <c r="J39" s="275">
        <v>6.5189443013156698E-2</v>
      </c>
      <c r="K39" s="275">
        <v>6.6009731787023268E-2</v>
      </c>
      <c r="L39" s="275">
        <v>6.7779925183698381E-2</v>
      </c>
      <c r="M39" s="275">
        <v>6.339102599399514E-2</v>
      </c>
      <c r="N39" s="275">
        <v>6.2877639270973437E-2</v>
      </c>
      <c r="O39" s="275">
        <v>6.4607264611452248E-2</v>
      </c>
      <c r="P39" s="275">
        <v>6.5671109427803909E-2</v>
      </c>
      <c r="Q39" s="275">
        <v>7.202537385197838E-2</v>
      </c>
      <c r="R39" s="275">
        <v>6.8964066849971875E-2</v>
      </c>
      <c r="S39" s="275">
        <v>7.0212366852294067E-2</v>
      </c>
      <c r="T39" s="275">
        <v>7.0570509190856986E-2</v>
      </c>
      <c r="U39" s="275">
        <v>6.1079018490505732E-2</v>
      </c>
      <c r="V39" s="275">
        <v>6.875609361389376E-2</v>
      </c>
      <c r="W39" s="275">
        <v>6.2456278487221309E-2</v>
      </c>
      <c r="X39" s="275">
        <v>6.64167983882165E-2</v>
      </c>
      <c r="Y39" s="275">
        <v>7.0393664386886004E-2</v>
      </c>
      <c r="Z39" s="275">
        <v>6.1408954849636557E-2</v>
      </c>
      <c r="AA39" s="275">
        <v>6.5299126823032128E-2</v>
      </c>
    </row>
    <row r="40" spans="1:27">
      <c r="A40" s="264" t="s">
        <v>618</v>
      </c>
      <c r="B40" s="265" t="s">
        <v>646</v>
      </c>
      <c r="C40" s="265" t="s">
        <v>634</v>
      </c>
      <c r="D40" s="265" t="s">
        <v>646</v>
      </c>
      <c r="E40" s="276">
        <v>0.12638982658508996</v>
      </c>
      <c r="F40" s="276">
        <v>0.12575067020648883</v>
      </c>
      <c r="G40" s="276">
        <v>0.12454015854467272</v>
      </c>
      <c r="H40" s="276">
        <v>0.12377301249692164</v>
      </c>
      <c r="I40" s="276">
        <v>0.12245022771284837</v>
      </c>
      <c r="J40" s="276">
        <v>0.11784032776934915</v>
      </c>
      <c r="K40" s="276">
        <v>0.11342611501500403</v>
      </c>
      <c r="L40" s="276">
        <v>0.11152415123910868</v>
      </c>
      <c r="M40" s="276">
        <v>0.10683792757173742</v>
      </c>
      <c r="N40" s="276">
        <v>0.10639470851133662</v>
      </c>
      <c r="O40" s="276">
        <v>0.10556773705812461</v>
      </c>
      <c r="P40" s="276">
        <v>0.10434711677563654</v>
      </c>
      <c r="Q40" s="276">
        <v>0.10710121877061796</v>
      </c>
      <c r="R40" s="276">
        <v>0.10372136715432484</v>
      </c>
      <c r="S40" s="276">
        <v>0.10572145847828603</v>
      </c>
      <c r="T40" s="276">
        <v>0.10542831421088894</v>
      </c>
      <c r="U40" s="276">
        <v>8.6297999536275455E-2</v>
      </c>
      <c r="V40" s="276">
        <v>8.2028968208768649E-2</v>
      </c>
      <c r="W40" s="276">
        <v>7.5931545096335679E-2</v>
      </c>
      <c r="X40" s="276">
        <v>7.8114263210573756E-2</v>
      </c>
      <c r="Y40" s="276">
        <v>7.9722140193731111E-2</v>
      </c>
      <c r="Z40" s="276">
        <v>7.3545837044261944E-2</v>
      </c>
      <c r="AA40" s="276">
        <v>7.2542250035471462E-2</v>
      </c>
    </row>
    <row r="41" spans="1:27">
      <c r="A41" s="228"/>
      <c r="B41" s="223"/>
      <c r="C41" s="223"/>
      <c r="D41" s="223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</row>
    <row r="42" spans="1:27">
      <c r="A42" s="199" t="s">
        <v>630</v>
      </c>
      <c r="B42" s="223"/>
      <c r="C42" s="223"/>
      <c r="D42" s="223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</row>
    <row r="43" spans="1:27">
      <c r="A43" s="217"/>
      <c r="B43" s="218"/>
      <c r="C43" s="219"/>
      <c r="D43" s="217"/>
      <c r="E43" s="220" t="s">
        <v>555</v>
      </c>
      <c r="F43" s="220" t="s">
        <v>556</v>
      </c>
      <c r="G43" s="220" t="s">
        <v>557</v>
      </c>
      <c r="H43" s="220" t="s">
        <v>558</v>
      </c>
      <c r="I43" s="220" t="s">
        <v>28</v>
      </c>
      <c r="J43" s="220" t="s">
        <v>69</v>
      </c>
      <c r="K43" s="220" t="s">
        <v>70</v>
      </c>
      <c r="L43" s="220" t="s">
        <v>71</v>
      </c>
      <c r="M43" s="220" t="s">
        <v>32</v>
      </c>
      <c r="N43" s="220" t="s">
        <v>72</v>
      </c>
      <c r="O43" s="220" t="s">
        <v>73</v>
      </c>
      <c r="P43" s="220" t="s">
        <v>74</v>
      </c>
      <c r="Q43" s="220" t="s">
        <v>495</v>
      </c>
      <c r="R43" s="220" t="s">
        <v>502</v>
      </c>
      <c r="S43" s="220" t="s">
        <v>509</v>
      </c>
      <c r="T43" s="220" t="s">
        <v>514</v>
      </c>
      <c r="U43" s="220" t="s">
        <v>516</v>
      </c>
      <c r="V43" s="220" t="s">
        <v>518</v>
      </c>
      <c r="W43" s="220" t="s">
        <v>527</v>
      </c>
      <c r="X43" s="220" t="s">
        <v>534</v>
      </c>
      <c r="Y43" s="220" t="s">
        <v>536</v>
      </c>
      <c r="Z43" s="220" t="s">
        <v>545</v>
      </c>
      <c r="AA43" s="220" t="s">
        <v>552</v>
      </c>
    </row>
    <row r="44" spans="1:27">
      <c r="A44" s="217"/>
      <c r="B44" s="218"/>
      <c r="C44" s="219"/>
      <c r="D44" s="217"/>
      <c r="E44" s="220" t="s">
        <v>559</v>
      </c>
      <c r="F44" s="220" t="s">
        <v>560</v>
      </c>
      <c r="G44" s="221" t="s">
        <v>561</v>
      </c>
      <c r="H44" s="220" t="s">
        <v>562</v>
      </c>
      <c r="I44" s="221" t="s">
        <v>27</v>
      </c>
      <c r="J44" s="220" t="s">
        <v>29</v>
      </c>
      <c r="K44" s="220" t="s">
        <v>30</v>
      </c>
      <c r="L44" s="220" t="s">
        <v>31</v>
      </c>
      <c r="M44" s="220" t="s">
        <v>76</v>
      </c>
      <c r="N44" s="220" t="s">
        <v>77</v>
      </c>
      <c r="O44" s="220" t="s">
        <v>78</v>
      </c>
      <c r="P44" s="220" t="s">
        <v>79</v>
      </c>
      <c r="Q44" s="220" t="s">
        <v>494</v>
      </c>
      <c r="R44" s="220" t="s">
        <v>503</v>
      </c>
      <c r="S44" s="220" t="s">
        <v>508</v>
      </c>
      <c r="T44" s="220" t="s">
        <v>513</v>
      </c>
      <c r="U44" s="220" t="s">
        <v>515</v>
      </c>
      <c r="V44" s="220" t="s">
        <v>517</v>
      </c>
      <c r="W44" s="220" t="s">
        <v>526</v>
      </c>
      <c r="X44" s="220" t="s">
        <v>533</v>
      </c>
      <c r="Y44" s="220" t="s">
        <v>535</v>
      </c>
      <c r="Z44" s="220" t="s">
        <v>544</v>
      </c>
      <c r="AA44" s="220" t="s">
        <v>551</v>
      </c>
    </row>
    <row r="45" spans="1:27">
      <c r="A45" s="230" t="s">
        <v>612</v>
      </c>
      <c r="B45" s="256" t="s">
        <v>646</v>
      </c>
      <c r="C45" s="223" t="s">
        <v>614</v>
      </c>
      <c r="D45" s="223" t="s">
        <v>646</v>
      </c>
      <c r="E45" s="275">
        <v>3.3821096960032632E-2</v>
      </c>
      <c r="F45" s="275">
        <v>3.6014005029024299E-2</v>
      </c>
      <c r="G45" s="275">
        <v>3.4556160197204422E-2</v>
      </c>
      <c r="H45" s="275">
        <v>3.459700377752379E-2</v>
      </c>
      <c r="I45" s="275">
        <v>3.6278022096200215E-2</v>
      </c>
      <c r="J45" s="275">
        <v>3.7003757875330556E-2</v>
      </c>
      <c r="K45" s="275">
        <v>3.6632362245628887E-2</v>
      </c>
      <c r="L45" s="275">
        <v>3.4706563768844935E-2</v>
      </c>
      <c r="M45" s="275">
        <v>3.9141955538484346E-2</v>
      </c>
      <c r="N45" s="275">
        <v>3.9756128370305052E-2</v>
      </c>
      <c r="O45" s="275">
        <v>3.9442093003361975E-2</v>
      </c>
      <c r="P45" s="275">
        <v>4.0400495948309682E-2</v>
      </c>
      <c r="Q45" s="275">
        <v>4.1625855350296989E-2</v>
      </c>
      <c r="R45" s="275">
        <v>4.169629014067535E-2</v>
      </c>
      <c r="S45" s="275">
        <v>3.8220504801922697E-2</v>
      </c>
      <c r="T45" s="275">
        <v>3.7440619712851446E-2</v>
      </c>
      <c r="U45" s="275">
        <v>4.4811291993798713E-2</v>
      </c>
      <c r="V45" s="275">
        <v>3.9994911531773876E-2</v>
      </c>
      <c r="W45" s="275">
        <v>5.8336719394082234E-2</v>
      </c>
      <c r="X45" s="275">
        <v>5.1759500924487729E-2</v>
      </c>
      <c r="Y45" s="275">
        <v>5.0097084911652413E-2</v>
      </c>
      <c r="Z45" s="275">
        <v>6.148932230508615E-2</v>
      </c>
      <c r="AA45" s="275">
        <v>5.6971183853983587E-2</v>
      </c>
    </row>
    <row r="46" spans="1:27">
      <c r="A46" s="264" t="s">
        <v>618</v>
      </c>
      <c r="B46" s="265" t="s">
        <v>646</v>
      </c>
      <c r="C46" s="265" t="s">
        <v>634</v>
      </c>
      <c r="D46" s="265" t="s">
        <v>646</v>
      </c>
      <c r="E46" s="276">
        <v>3.6678849938235739E-2</v>
      </c>
      <c r="F46" s="276">
        <v>4.6291926348505937E-2</v>
      </c>
      <c r="G46" s="276">
        <v>4.9704157044901151E-2</v>
      </c>
      <c r="H46" s="276">
        <v>3.5753409087671821E-2</v>
      </c>
      <c r="I46" s="276">
        <v>4.0627734621781972E-2</v>
      </c>
      <c r="J46" s="276">
        <v>5.5158007121432144E-2</v>
      </c>
      <c r="K46" s="276">
        <v>5.7297332036235722E-2</v>
      </c>
      <c r="L46" s="276">
        <v>4.4641446098237884E-2</v>
      </c>
      <c r="M46" s="276">
        <v>5.6746731596273602E-2</v>
      </c>
      <c r="N46" s="276">
        <v>4.6003213698492265E-2</v>
      </c>
      <c r="O46" s="276">
        <v>4.7050257024916976E-2</v>
      </c>
      <c r="P46" s="276">
        <v>3.6184047434125087E-2</v>
      </c>
      <c r="Q46" s="276">
        <v>4.4157525806529978E-2</v>
      </c>
      <c r="R46" s="276">
        <v>3.9419414301047798E-2</v>
      </c>
      <c r="S46" s="276">
        <v>3.984823047408604E-2</v>
      </c>
      <c r="T46" s="276">
        <v>3.9714575630997555E-2</v>
      </c>
      <c r="U46" s="276">
        <v>3.6778777049442012E-2</v>
      </c>
      <c r="V46" s="276">
        <v>3.4201637039541169E-2</v>
      </c>
      <c r="W46" s="276">
        <v>3.1187728317653433E-2</v>
      </c>
      <c r="X46" s="276">
        <v>2.9629451339385729E-2</v>
      </c>
      <c r="Y46" s="276">
        <v>2.8039911622602078E-2</v>
      </c>
      <c r="Z46" s="276">
        <v>2.802764866652397E-2</v>
      </c>
      <c r="AA46" s="276">
        <v>2.6025913140193355E-2</v>
      </c>
    </row>
    <row r="47" spans="1:27">
      <c r="A47" s="228"/>
      <c r="B47" s="223"/>
      <c r="C47" s="223"/>
      <c r="D47" s="223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</row>
    <row r="48" spans="1:27">
      <c r="A48" s="199" t="s">
        <v>636</v>
      </c>
      <c r="B48" s="223"/>
      <c r="C48" s="223"/>
      <c r="D48" s="223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</row>
    <row r="49" spans="1:27">
      <c r="A49" s="217"/>
      <c r="B49" s="218"/>
      <c r="C49" s="219"/>
      <c r="D49" s="217"/>
      <c r="E49" s="220" t="s">
        <v>555</v>
      </c>
      <c r="F49" s="220" t="s">
        <v>556</v>
      </c>
      <c r="G49" s="220" t="s">
        <v>557</v>
      </c>
      <c r="H49" s="220" t="s">
        <v>558</v>
      </c>
      <c r="I49" s="220" t="s">
        <v>28</v>
      </c>
      <c r="J49" s="220" t="s">
        <v>69</v>
      </c>
      <c r="K49" s="220" t="s">
        <v>70</v>
      </c>
      <c r="L49" s="220" t="s">
        <v>71</v>
      </c>
      <c r="M49" s="220" t="s">
        <v>32</v>
      </c>
      <c r="N49" s="220" t="s">
        <v>72</v>
      </c>
      <c r="O49" s="220" t="s">
        <v>73</v>
      </c>
      <c r="P49" s="220" t="s">
        <v>74</v>
      </c>
      <c r="Q49" s="220" t="s">
        <v>495</v>
      </c>
      <c r="R49" s="220" t="s">
        <v>502</v>
      </c>
      <c r="S49" s="220" t="s">
        <v>509</v>
      </c>
      <c r="T49" s="220" t="s">
        <v>514</v>
      </c>
      <c r="U49" s="220" t="s">
        <v>516</v>
      </c>
      <c r="V49" s="220" t="s">
        <v>518</v>
      </c>
      <c r="W49" s="220" t="s">
        <v>527</v>
      </c>
      <c r="X49" s="220" t="s">
        <v>534</v>
      </c>
      <c r="Y49" s="220" t="s">
        <v>536</v>
      </c>
      <c r="Z49" s="220" t="s">
        <v>545</v>
      </c>
      <c r="AA49" s="220" t="s">
        <v>552</v>
      </c>
    </row>
    <row r="50" spans="1:27">
      <c r="A50" s="217"/>
      <c r="B50" s="218"/>
      <c r="C50" s="219"/>
      <c r="D50" s="217"/>
      <c r="E50" s="220" t="s">
        <v>559</v>
      </c>
      <c r="F50" s="220" t="s">
        <v>560</v>
      </c>
      <c r="G50" s="221" t="s">
        <v>561</v>
      </c>
      <c r="H50" s="220" t="s">
        <v>562</v>
      </c>
      <c r="I50" s="221" t="s">
        <v>27</v>
      </c>
      <c r="J50" s="220" t="s">
        <v>29</v>
      </c>
      <c r="K50" s="220" t="s">
        <v>30</v>
      </c>
      <c r="L50" s="220" t="s">
        <v>31</v>
      </c>
      <c r="M50" s="220" t="s">
        <v>76</v>
      </c>
      <c r="N50" s="220" t="s">
        <v>77</v>
      </c>
      <c r="O50" s="220" t="s">
        <v>78</v>
      </c>
      <c r="P50" s="220" t="s">
        <v>79</v>
      </c>
      <c r="Q50" s="220" t="s">
        <v>494</v>
      </c>
      <c r="R50" s="220" t="s">
        <v>503</v>
      </c>
      <c r="S50" s="220" t="s">
        <v>508</v>
      </c>
      <c r="T50" s="220" t="s">
        <v>513</v>
      </c>
      <c r="U50" s="220" t="s">
        <v>515</v>
      </c>
      <c r="V50" s="220" t="s">
        <v>517</v>
      </c>
      <c r="W50" s="220" t="s">
        <v>526</v>
      </c>
      <c r="X50" s="220" t="s">
        <v>533</v>
      </c>
      <c r="Y50" s="220" t="s">
        <v>535</v>
      </c>
      <c r="Z50" s="220" t="s">
        <v>544</v>
      </c>
      <c r="AA50" s="220" t="s">
        <v>551</v>
      </c>
    </row>
    <row r="51" spans="1:27" ht="17.25" customHeight="1">
      <c r="A51" s="230" t="s">
        <v>612</v>
      </c>
      <c r="B51" s="230" t="s">
        <v>647</v>
      </c>
      <c r="C51" s="230" t="s">
        <v>614</v>
      </c>
      <c r="D51" s="230" t="s">
        <v>648</v>
      </c>
      <c r="E51" s="275">
        <v>8.3369230805736327E-2</v>
      </c>
      <c r="F51" s="275">
        <v>8.8881572766251735E-2</v>
      </c>
      <c r="G51" s="275">
        <v>7.6989767265831899E-2</v>
      </c>
      <c r="H51" s="275">
        <v>8.2147962534360866E-2</v>
      </c>
      <c r="I51" s="275">
        <v>8.5836557986669185E-2</v>
      </c>
      <c r="J51" s="275">
        <v>8.6517126645704767E-2</v>
      </c>
      <c r="K51" s="275">
        <v>8.2044582104504216E-2</v>
      </c>
      <c r="L51" s="275">
        <v>8.1634579426294401E-2</v>
      </c>
      <c r="M51" s="275">
        <v>7.9931149818768171E-2</v>
      </c>
      <c r="N51" s="275">
        <v>8.379827357152414E-2</v>
      </c>
      <c r="O51" s="275">
        <v>8.296265669546847E-2</v>
      </c>
      <c r="P51" s="275">
        <v>8.1272369235793174E-2</v>
      </c>
      <c r="Q51" s="275">
        <v>8.3029312575219089E-2</v>
      </c>
      <c r="R51" s="275">
        <v>8.0956373678681928E-2</v>
      </c>
      <c r="S51" s="275">
        <v>8.5373386779753799E-2</v>
      </c>
      <c r="T51" s="275">
        <v>8.3617797466239985E-2</v>
      </c>
      <c r="U51" s="275">
        <v>5.8000007850119335E-2</v>
      </c>
      <c r="V51" s="275">
        <v>5.7484177728862815E-2</v>
      </c>
      <c r="W51" s="275">
        <v>6.1438437025557915E-2</v>
      </c>
      <c r="X51" s="275">
        <v>6.4072610070348854E-2</v>
      </c>
      <c r="Y51" s="275">
        <v>6.0577704886598777E-2</v>
      </c>
      <c r="Z51" s="275">
        <v>5.4564426837420132E-2</v>
      </c>
      <c r="AA51" s="275">
        <v>4.9956375593981403E-2</v>
      </c>
    </row>
    <row r="52" spans="1:27" ht="17.25" customHeight="1">
      <c r="A52" s="230" t="s">
        <v>618</v>
      </c>
      <c r="B52" s="230" t="s">
        <v>647</v>
      </c>
      <c r="C52" s="230" t="s">
        <v>634</v>
      </c>
      <c r="D52" s="230" t="s">
        <v>648</v>
      </c>
      <c r="E52" s="276">
        <v>3.8884864195933067E-2</v>
      </c>
      <c r="F52" s="276">
        <v>3.8044728877039261E-2</v>
      </c>
      <c r="G52" s="276">
        <v>3.6987936253711287E-2</v>
      </c>
      <c r="H52" s="276">
        <v>3.6158319561719901E-2</v>
      </c>
      <c r="I52" s="276">
        <v>3.6370959806375981E-2</v>
      </c>
      <c r="J52" s="276">
        <v>3.622216101969563E-2</v>
      </c>
      <c r="K52" s="276">
        <v>3.5349304001066485E-2</v>
      </c>
      <c r="L52" s="276">
        <v>3.504915882622122E-2</v>
      </c>
      <c r="M52" s="276">
        <v>3.5076133146599721E-2</v>
      </c>
      <c r="N52" s="276">
        <v>3.5127724211833841E-2</v>
      </c>
      <c r="O52" s="276">
        <v>3.5123055464742245E-2</v>
      </c>
      <c r="P52" s="276">
        <v>3.4915360032518827E-2</v>
      </c>
      <c r="Q52" s="276">
        <v>3.555174543231078E-2</v>
      </c>
      <c r="R52" s="276">
        <v>3.5740095897285724E-2</v>
      </c>
      <c r="S52" s="276">
        <v>3.5599245761175138E-2</v>
      </c>
      <c r="T52" s="277">
        <v>3.5601961724343649E-2</v>
      </c>
      <c r="U52" s="277">
        <v>3.6248417523403333E-2</v>
      </c>
      <c r="V52" s="277">
        <v>3.6735338290632379E-2</v>
      </c>
      <c r="W52" s="277">
        <v>3.696232438183239E-2</v>
      </c>
      <c r="X52" s="277">
        <v>3.6552908455300577E-2</v>
      </c>
      <c r="Y52" s="277">
        <v>3.6526972451968912E-2</v>
      </c>
      <c r="Z52" s="277">
        <v>3.6555508727478744E-2</v>
      </c>
      <c r="AA52" s="277">
        <v>3.6624614803495423E-2</v>
      </c>
    </row>
    <row r="54" spans="1:27">
      <c r="A54" s="199" t="s">
        <v>640</v>
      </c>
    </row>
    <row r="55" spans="1:27">
      <c r="A55" s="217"/>
      <c r="B55" s="218"/>
      <c r="C55" s="219"/>
      <c r="D55" s="217"/>
      <c r="E55" s="220" t="s">
        <v>555</v>
      </c>
      <c r="F55" s="220" t="s">
        <v>556</v>
      </c>
      <c r="G55" s="220" t="s">
        <v>557</v>
      </c>
      <c r="H55" s="220" t="s">
        <v>558</v>
      </c>
      <c r="I55" s="220" t="s">
        <v>28</v>
      </c>
      <c r="J55" s="220" t="s">
        <v>69</v>
      </c>
      <c r="K55" s="220" t="s">
        <v>70</v>
      </c>
      <c r="L55" s="220" t="s">
        <v>71</v>
      </c>
      <c r="M55" s="220" t="s">
        <v>32</v>
      </c>
      <c r="N55" s="220" t="s">
        <v>72</v>
      </c>
      <c r="O55" s="220" t="s">
        <v>73</v>
      </c>
      <c r="P55" s="220" t="s">
        <v>74</v>
      </c>
      <c r="Q55" s="220" t="s">
        <v>495</v>
      </c>
      <c r="R55" s="220" t="s">
        <v>502</v>
      </c>
      <c r="S55" s="220" t="s">
        <v>509</v>
      </c>
      <c r="T55" s="220" t="s">
        <v>514</v>
      </c>
      <c r="U55" s="220" t="s">
        <v>516</v>
      </c>
      <c r="V55" s="220" t="s">
        <v>518</v>
      </c>
      <c r="W55" s="220" t="s">
        <v>527</v>
      </c>
      <c r="X55" s="220" t="s">
        <v>534</v>
      </c>
      <c r="Y55" s="220" t="s">
        <v>536</v>
      </c>
      <c r="Z55" s="220" t="s">
        <v>545</v>
      </c>
      <c r="AA55" s="220" t="s">
        <v>552</v>
      </c>
    </row>
    <row r="56" spans="1:27">
      <c r="A56" s="217"/>
      <c r="B56" s="218"/>
      <c r="C56" s="219"/>
      <c r="D56" s="217"/>
      <c r="E56" s="220" t="s">
        <v>559</v>
      </c>
      <c r="F56" s="220" t="s">
        <v>560</v>
      </c>
      <c r="G56" s="221" t="s">
        <v>561</v>
      </c>
      <c r="H56" s="220" t="s">
        <v>562</v>
      </c>
      <c r="I56" s="221" t="s">
        <v>27</v>
      </c>
      <c r="J56" s="220" t="s">
        <v>29</v>
      </c>
      <c r="K56" s="220" t="s">
        <v>30</v>
      </c>
      <c r="L56" s="220" t="s">
        <v>31</v>
      </c>
      <c r="M56" s="220" t="s">
        <v>76</v>
      </c>
      <c r="N56" s="220" t="s">
        <v>77</v>
      </c>
      <c r="O56" s="220" t="s">
        <v>78</v>
      </c>
      <c r="P56" s="220" t="s">
        <v>79</v>
      </c>
      <c r="Q56" s="220" t="s">
        <v>494</v>
      </c>
      <c r="R56" s="220" t="s">
        <v>503</v>
      </c>
      <c r="S56" s="220" t="s">
        <v>508</v>
      </c>
      <c r="T56" s="220" t="s">
        <v>513</v>
      </c>
      <c r="U56" s="220" t="s">
        <v>515</v>
      </c>
      <c r="V56" s="220" t="s">
        <v>517</v>
      </c>
      <c r="W56" s="220" t="s">
        <v>526</v>
      </c>
      <c r="X56" s="220" t="s">
        <v>533</v>
      </c>
      <c r="Y56" s="220" t="s">
        <v>535</v>
      </c>
      <c r="Z56" s="220" t="s">
        <v>544</v>
      </c>
      <c r="AA56" s="220" t="s">
        <v>551</v>
      </c>
    </row>
    <row r="57" spans="1:27">
      <c r="A57" s="269" t="s">
        <v>649</v>
      </c>
      <c r="B57" s="243" t="s">
        <v>650</v>
      </c>
      <c r="C57" s="243" t="s">
        <v>651</v>
      </c>
      <c r="D57" s="243" t="s">
        <v>650</v>
      </c>
      <c r="E57" s="278">
        <v>0.39999148794028039</v>
      </c>
      <c r="F57" s="278">
        <v>0.38123242522642614</v>
      </c>
      <c r="G57" s="278">
        <v>0.36845478597487136</v>
      </c>
      <c r="H57" s="278">
        <v>0.40098395629102618</v>
      </c>
      <c r="I57" s="278">
        <v>0.37956436070586363</v>
      </c>
      <c r="J57" s="278">
        <v>0.39427255085286556</v>
      </c>
      <c r="K57" s="278">
        <v>0.39465053697076452</v>
      </c>
      <c r="L57" s="278">
        <v>0.388350117420735</v>
      </c>
      <c r="M57" s="278">
        <v>0.30729486351893043</v>
      </c>
      <c r="N57" s="278">
        <v>0.28702779687510177</v>
      </c>
      <c r="O57" s="278">
        <v>0.29196767150443059</v>
      </c>
      <c r="P57" s="278">
        <v>0.30264914921199937</v>
      </c>
      <c r="Q57" s="278">
        <v>0.31994917510710125</v>
      </c>
      <c r="R57" s="278">
        <v>0.27906736656564229</v>
      </c>
      <c r="S57" s="278">
        <v>0.28018737533389387</v>
      </c>
      <c r="T57" s="278">
        <v>0.27678831317002334</v>
      </c>
      <c r="U57" s="278">
        <v>1.5843070190389882E-2</v>
      </c>
      <c r="V57" s="278">
        <v>1.4652552098868543E-2</v>
      </c>
      <c r="W57" s="278">
        <v>5.5230631700073458E-3</v>
      </c>
      <c r="X57" s="278">
        <v>6.968732846366666E-3</v>
      </c>
      <c r="Y57" s="278">
        <v>6.6268361432556787E-3</v>
      </c>
      <c r="Z57" s="278">
        <v>6.214360177278843E-3</v>
      </c>
      <c r="AA57" s="278">
        <v>4.9945515456406566E-3</v>
      </c>
    </row>
  </sheetData>
  <mergeCells count="20">
    <mergeCell ref="A55:B56"/>
    <mergeCell ref="C55:D56"/>
    <mergeCell ref="A37:B38"/>
    <mergeCell ref="C37:D38"/>
    <mergeCell ref="A43:B44"/>
    <mergeCell ref="C43:D44"/>
    <mergeCell ref="A49:B50"/>
    <mergeCell ref="C49:D50"/>
    <mergeCell ref="A16:B17"/>
    <mergeCell ref="C16:D17"/>
    <mergeCell ref="A22:B23"/>
    <mergeCell ref="C22:D23"/>
    <mergeCell ref="A28:B29"/>
    <mergeCell ref="C28:D29"/>
    <mergeCell ref="A5:B6"/>
    <mergeCell ref="C5:D6"/>
    <mergeCell ref="A7:A8"/>
    <mergeCell ref="C7:C8"/>
    <mergeCell ref="A9:A11"/>
    <mergeCell ref="C9:C1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dimension ref="A2:AA11"/>
  <sheetViews>
    <sheetView showGridLines="0" zoomScale="130" zoomScaleNormal="130" workbookViewId="0">
      <pane xSplit="4" ySplit="3" topLeftCell="W4" activePane="bottomRight" state="frozen"/>
      <selection activeCell="AA2" sqref="AA2"/>
      <selection pane="topRight" activeCell="AA2" sqref="AA2"/>
      <selection pane="bottomLeft" activeCell="AA2" sqref="AA2"/>
      <selection pane="bottomRight" activeCell="AA2" sqref="AA2"/>
    </sheetView>
  </sheetViews>
  <sheetFormatPr defaultRowHeight="15" outlineLevelCol="1"/>
  <cols>
    <col min="1" max="1" width="17.85546875" style="106" bestFit="1" customWidth="1"/>
    <col min="2" max="2" width="39.42578125" style="106" customWidth="1"/>
    <col min="3" max="3" width="21.28515625" style="106" hidden="1" customWidth="1" outlineLevel="1"/>
    <col min="4" max="4" width="33.42578125" style="106" hidden="1" customWidth="1" outlineLevel="1"/>
    <col min="5" max="5" width="9.140625" style="106" collapsed="1"/>
    <col min="6" max="6" width="9.7109375" style="106" customWidth="1"/>
    <col min="7" max="7" width="11.5703125" style="106" customWidth="1"/>
    <col min="8" max="8" width="9.7109375" style="106" customWidth="1"/>
    <col min="9" max="9" width="10.28515625" style="106" customWidth="1"/>
    <col min="10" max="16" width="9.140625" style="106"/>
    <col min="17" max="18" width="9.7109375" style="106" customWidth="1"/>
    <col min="19" max="256" width="9.140625" style="106"/>
    <col min="257" max="257" width="17.85546875" style="106" bestFit="1" customWidth="1"/>
    <col min="258" max="258" width="39.42578125" style="106" customWidth="1"/>
    <col min="259" max="260" width="0" style="106" hidden="1" customWidth="1"/>
    <col min="261" max="261" width="9.140625" style="106"/>
    <col min="262" max="262" width="9.7109375" style="106" customWidth="1"/>
    <col min="263" max="263" width="11.5703125" style="106" customWidth="1"/>
    <col min="264" max="264" width="9.7109375" style="106" customWidth="1"/>
    <col min="265" max="265" width="10.28515625" style="106" customWidth="1"/>
    <col min="266" max="272" width="9.140625" style="106"/>
    <col min="273" max="274" width="9.7109375" style="106" customWidth="1"/>
    <col min="275" max="512" width="9.140625" style="106"/>
    <col min="513" max="513" width="17.85546875" style="106" bestFit="1" customWidth="1"/>
    <col min="514" max="514" width="39.42578125" style="106" customWidth="1"/>
    <col min="515" max="516" width="0" style="106" hidden="1" customWidth="1"/>
    <col min="517" max="517" width="9.140625" style="106"/>
    <col min="518" max="518" width="9.7109375" style="106" customWidth="1"/>
    <col min="519" max="519" width="11.5703125" style="106" customWidth="1"/>
    <col min="520" max="520" width="9.7109375" style="106" customWidth="1"/>
    <col min="521" max="521" width="10.28515625" style="106" customWidth="1"/>
    <col min="522" max="528" width="9.140625" style="106"/>
    <col min="529" max="530" width="9.7109375" style="106" customWidth="1"/>
    <col min="531" max="768" width="9.140625" style="106"/>
    <col min="769" max="769" width="17.85546875" style="106" bestFit="1" customWidth="1"/>
    <col min="770" max="770" width="39.42578125" style="106" customWidth="1"/>
    <col min="771" max="772" width="0" style="106" hidden="1" customWidth="1"/>
    <col min="773" max="773" width="9.140625" style="106"/>
    <col min="774" max="774" width="9.7109375" style="106" customWidth="1"/>
    <col min="775" max="775" width="11.5703125" style="106" customWidth="1"/>
    <col min="776" max="776" width="9.7109375" style="106" customWidth="1"/>
    <col min="777" max="777" width="10.28515625" style="106" customWidth="1"/>
    <col min="778" max="784" width="9.140625" style="106"/>
    <col min="785" max="786" width="9.7109375" style="106" customWidth="1"/>
    <col min="787" max="1024" width="9.140625" style="106"/>
    <col min="1025" max="1025" width="17.85546875" style="106" bestFit="1" customWidth="1"/>
    <col min="1026" max="1026" width="39.42578125" style="106" customWidth="1"/>
    <col min="1027" max="1028" width="0" style="106" hidden="1" customWidth="1"/>
    <col min="1029" max="1029" width="9.140625" style="106"/>
    <col min="1030" max="1030" width="9.7109375" style="106" customWidth="1"/>
    <col min="1031" max="1031" width="11.5703125" style="106" customWidth="1"/>
    <col min="1032" max="1032" width="9.7109375" style="106" customWidth="1"/>
    <col min="1033" max="1033" width="10.28515625" style="106" customWidth="1"/>
    <col min="1034" max="1040" width="9.140625" style="106"/>
    <col min="1041" max="1042" width="9.7109375" style="106" customWidth="1"/>
    <col min="1043" max="1280" width="9.140625" style="106"/>
    <col min="1281" max="1281" width="17.85546875" style="106" bestFit="1" customWidth="1"/>
    <col min="1282" max="1282" width="39.42578125" style="106" customWidth="1"/>
    <col min="1283" max="1284" width="0" style="106" hidden="1" customWidth="1"/>
    <col min="1285" max="1285" width="9.140625" style="106"/>
    <col min="1286" max="1286" width="9.7109375" style="106" customWidth="1"/>
    <col min="1287" max="1287" width="11.5703125" style="106" customWidth="1"/>
    <col min="1288" max="1288" width="9.7109375" style="106" customWidth="1"/>
    <col min="1289" max="1289" width="10.28515625" style="106" customWidth="1"/>
    <col min="1290" max="1296" width="9.140625" style="106"/>
    <col min="1297" max="1298" width="9.7109375" style="106" customWidth="1"/>
    <col min="1299" max="1536" width="9.140625" style="106"/>
    <col min="1537" max="1537" width="17.85546875" style="106" bestFit="1" customWidth="1"/>
    <col min="1538" max="1538" width="39.42578125" style="106" customWidth="1"/>
    <col min="1539" max="1540" width="0" style="106" hidden="1" customWidth="1"/>
    <col min="1541" max="1541" width="9.140625" style="106"/>
    <col min="1542" max="1542" width="9.7109375" style="106" customWidth="1"/>
    <col min="1543" max="1543" width="11.5703125" style="106" customWidth="1"/>
    <col min="1544" max="1544" width="9.7109375" style="106" customWidth="1"/>
    <col min="1545" max="1545" width="10.28515625" style="106" customWidth="1"/>
    <col min="1546" max="1552" width="9.140625" style="106"/>
    <col min="1553" max="1554" width="9.7109375" style="106" customWidth="1"/>
    <col min="1555" max="1792" width="9.140625" style="106"/>
    <col min="1793" max="1793" width="17.85546875" style="106" bestFit="1" customWidth="1"/>
    <col min="1794" max="1794" width="39.42578125" style="106" customWidth="1"/>
    <col min="1795" max="1796" width="0" style="106" hidden="1" customWidth="1"/>
    <col min="1797" max="1797" width="9.140625" style="106"/>
    <col min="1798" max="1798" width="9.7109375" style="106" customWidth="1"/>
    <col min="1799" max="1799" width="11.5703125" style="106" customWidth="1"/>
    <col min="1800" max="1800" width="9.7109375" style="106" customWidth="1"/>
    <col min="1801" max="1801" width="10.28515625" style="106" customWidth="1"/>
    <col min="1802" max="1808" width="9.140625" style="106"/>
    <col min="1809" max="1810" width="9.7109375" style="106" customWidth="1"/>
    <col min="1811" max="2048" width="9.140625" style="106"/>
    <col min="2049" max="2049" width="17.85546875" style="106" bestFit="1" customWidth="1"/>
    <col min="2050" max="2050" width="39.42578125" style="106" customWidth="1"/>
    <col min="2051" max="2052" width="0" style="106" hidden="1" customWidth="1"/>
    <col min="2053" max="2053" width="9.140625" style="106"/>
    <col min="2054" max="2054" width="9.7109375" style="106" customWidth="1"/>
    <col min="2055" max="2055" width="11.5703125" style="106" customWidth="1"/>
    <col min="2056" max="2056" width="9.7109375" style="106" customWidth="1"/>
    <col min="2057" max="2057" width="10.28515625" style="106" customWidth="1"/>
    <col min="2058" max="2064" width="9.140625" style="106"/>
    <col min="2065" max="2066" width="9.7109375" style="106" customWidth="1"/>
    <col min="2067" max="2304" width="9.140625" style="106"/>
    <col min="2305" max="2305" width="17.85546875" style="106" bestFit="1" customWidth="1"/>
    <col min="2306" max="2306" width="39.42578125" style="106" customWidth="1"/>
    <col min="2307" max="2308" width="0" style="106" hidden="1" customWidth="1"/>
    <col min="2309" max="2309" width="9.140625" style="106"/>
    <col min="2310" max="2310" width="9.7109375" style="106" customWidth="1"/>
    <col min="2311" max="2311" width="11.5703125" style="106" customWidth="1"/>
    <col min="2312" max="2312" width="9.7109375" style="106" customWidth="1"/>
    <col min="2313" max="2313" width="10.28515625" style="106" customWidth="1"/>
    <col min="2314" max="2320" width="9.140625" style="106"/>
    <col min="2321" max="2322" width="9.7109375" style="106" customWidth="1"/>
    <col min="2323" max="2560" width="9.140625" style="106"/>
    <col min="2561" max="2561" width="17.85546875" style="106" bestFit="1" customWidth="1"/>
    <col min="2562" max="2562" width="39.42578125" style="106" customWidth="1"/>
    <col min="2563" max="2564" width="0" style="106" hidden="1" customWidth="1"/>
    <col min="2565" max="2565" width="9.140625" style="106"/>
    <col min="2566" max="2566" width="9.7109375" style="106" customWidth="1"/>
    <col min="2567" max="2567" width="11.5703125" style="106" customWidth="1"/>
    <col min="2568" max="2568" width="9.7109375" style="106" customWidth="1"/>
    <col min="2569" max="2569" width="10.28515625" style="106" customWidth="1"/>
    <col min="2570" max="2576" width="9.140625" style="106"/>
    <col min="2577" max="2578" width="9.7109375" style="106" customWidth="1"/>
    <col min="2579" max="2816" width="9.140625" style="106"/>
    <col min="2817" max="2817" width="17.85546875" style="106" bestFit="1" customWidth="1"/>
    <col min="2818" max="2818" width="39.42578125" style="106" customWidth="1"/>
    <col min="2819" max="2820" width="0" style="106" hidden="1" customWidth="1"/>
    <col min="2821" max="2821" width="9.140625" style="106"/>
    <col min="2822" max="2822" width="9.7109375" style="106" customWidth="1"/>
    <col min="2823" max="2823" width="11.5703125" style="106" customWidth="1"/>
    <col min="2824" max="2824" width="9.7109375" style="106" customWidth="1"/>
    <col min="2825" max="2825" width="10.28515625" style="106" customWidth="1"/>
    <col min="2826" max="2832" width="9.140625" style="106"/>
    <col min="2833" max="2834" width="9.7109375" style="106" customWidth="1"/>
    <col min="2835" max="3072" width="9.140625" style="106"/>
    <col min="3073" max="3073" width="17.85546875" style="106" bestFit="1" customWidth="1"/>
    <col min="3074" max="3074" width="39.42578125" style="106" customWidth="1"/>
    <col min="3075" max="3076" width="0" style="106" hidden="1" customWidth="1"/>
    <col min="3077" max="3077" width="9.140625" style="106"/>
    <col min="3078" max="3078" width="9.7109375" style="106" customWidth="1"/>
    <col min="3079" max="3079" width="11.5703125" style="106" customWidth="1"/>
    <col min="3080" max="3080" width="9.7109375" style="106" customWidth="1"/>
    <col min="3081" max="3081" width="10.28515625" style="106" customWidth="1"/>
    <col min="3082" max="3088" width="9.140625" style="106"/>
    <col min="3089" max="3090" width="9.7109375" style="106" customWidth="1"/>
    <col min="3091" max="3328" width="9.140625" style="106"/>
    <col min="3329" max="3329" width="17.85546875" style="106" bestFit="1" customWidth="1"/>
    <col min="3330" max="3330" width="39.42578125" style="106" customWidth="1"/>
    <col min="3331" max="3332" width="0" style="106" hidden="1" customWidth="1"/>
    <col min="3333" max="3333" width="9.140625" style="106"/>
    <col min="3334" max="3334" width="9.7109375" style="106" customWidth="1"/>
    <col min="3335" max="3335" width="11.5703125" style="106" customWidth="1"/>
    <col min="3336" max="3336" width="9.7109375" style="106" customWidth="1"/>
    <col min="3337" max="3337" width="10.28515625" style="106" customWidth="1"/>
    <col min="3338" max="3344" width="9.140625" style="106"/>
    <col min="3345" max="3346" width="9.7109375" style="106" customWidth="1"/>
    <col min="3347" max="3584" width="9.140625" style="106"/>
    <col min="3585" max="3585" width="17.85546875" style="106" bestFit="1" customWidth="1"/>
    <col min="3586" max="3586" width="39.42578125" style="106" customWidth="1"/>
    <col min="3587" max="3588" width="0" style="106" hidden="1" customWidth="1"/>
    <col min="3589" max="3589" width="9.140625" style="106"/>
    <col min="3590" max="3590" width="9.7109375" style="106" customWidth="1"/>
    <col min="3591" max="3591" width="11.5703125" style="106" customWidth="1"/>
    <col min="3592" max="3592" width="9.7109375" style="106" customWidth="1"/>
    <col min="3593" max="3593" width="10.28515625" style="106" customWidth="1"/>
    <col min="3594" max="3600" width="9.140625" style="106"/>
    <col min="3601" max="3602" width="9.7109375" style="106" customWidth="1"/>
    <col min="3603" max="3840" width="9.140625" style="106"/>
    <col min="3841" max="3841" width="17.85546875" style="106" bestFit="1" customWidth="1"/>
    <col min="3842" max="3842" width="39.42578125" style="106" customWidth="1"/>
    <col min="3843" max="3844" width="0" style="106" hidden="1" customWidth="1"/>
    <col min="3845" max="3845" width="9.140625" style="106"/>
    <col min="3846" max="3846" width="9.7109375" style="106" customWidth="1"/>
    <col min="3847" max="3847" width="11.5703125" style="106" customWidth="1"/>
    <col min="3848" max="3848" width="9.7109375" style="106" customWidth="1"/>
    <col min="3849" max="3849" width="10.28515625" style="106" customWidth="1"/>
    <col min="3850" max="3856" width="9.140625" style="106"/>
    <col min="3857" max="3858" width="9.7109375" style="106" customWidth="1"/>
    <col min="3859" max="4096" width="9.140625" style="106"/>
    <col min="4097" max="4097" width="17.85546875" style="106" bestFit="1" customWidth="1"/>
    <col min="4098" max="4098" width="39.42578125" style="106" customWidth="1"/>
    <col min="4099" max="4100" width="0" style="106" hidden="1" customWidth="1"/>
    <col min="4101" max="4101" width="9.140625" style="106"/>
    <col min="4102" max="4102" width="9.7109375" style="106" customWidth="1"/>
    <col min="4103" max="4103" width="11.5703125" style="106" customWidth="1"/>
    <col min="4104" max="4104" width="9.7109375" style="106" customWidth="1"/>
    <col min="4105" max="4105" width="10.28515625" style="106" customWidth="1"/>
    <col min="4106" max="4112" width="9.140625" style="106"/>
    <col min="4113" max="4114" width="9.7109375" style="106" customWidth="1"/>
    <col min="4115" max="4352" width="9.140625" style="106"/>
    <col min="4353" max="4353" width="17.85546875" style="106" bestFit="1" customWidth="1"/>
    <col min="4354" max="4354" width="39.42578125" style="106" customWidth="1"/>
    <col min="4355" max="4356" width="0" style="106" hidden="1" customWidth="1"/>
    <col min="4357" max="4357" width="9.140625" style="106"/>
    <col min="4358" max="4358" width="9.7109375" style="106" customWidth="1"/>
    <col min="4359" max="4359" width="11.5703125" style="106" customWidth="1"/>
    <col min="4360" max="4360" width="9.7109375" style="106" customWidth="1"/>
    <col min="4361" max="4361" width="10.28515625" style="106" customWidth="1"/>
    <col min="4362" max="4368" width="9.140625" style="106"/>
    <col min="4369" max="4370" width="9.7109375" style="106" customWidth="1"/>
    <col min="4371" max="4608" width="9.140625" style="106"/>
    <col min="4609" max="4609" width="17.85546875" style="106" bestFit="1" customWidth="1"/>
    <col min="4610" max="4610" width="39.42578125" style="106" customWidth="1"/>
    <col min="4611" max="4612" width="0" style="106" hidden="1" customWidth="1"/>
    <col min="4613" max="4613" width="9.140625" style="106"/>
    <col min="4614" max="4614" width="9.7109375" style="106" customWidth="1"/>
    <col min="4615" max="4615" width="11.5703125" style="106" customWidth="1"/>
    <col min="4616" max="4616" width="9.7109375" style="106" customWidth="1"/>
    <col min="4617" max="4617" width="10.28515625" style="106" customWidth="1"/>
    <col min="4618" max="4624" width="9.140625" style="106"/>
    <col min="4625" max="4626" width="9.7109375" style="106" customWidth="1"/>
    <col min="4627" max="4864" width="9.140625" style="106"/>
    <col min="4865" max="4865" width="17.85546875" style="106" bestFit="1" customWidth="1"/>
    <col min="4866" max="4866" width="39.42578125" style="106" customWidth="1"/>
    <col min="4867" max="4868" width="0" style="106" hidden="1" customWidth="1"/>
    <col min="4869" max="4869" width="9.140625" style="106"/>
    <col min="4870" max="4870" width="9.7109375" style="106" customWidth="1"/>
    <col min="4871" max="4871" width="11.5703125" style="106" customWidth="1"/>
    <col min="4872" max="4872" width="9.7109375" style="106" customWidth="1"/>
    <col min="4873" max="4873" width="10.28515625" style="106" customWidth="1"/>
    <col min="4874" max="4880" width="9.140625" style="106"/>
    <col min="4881" max="4882" width="9.7109375" style="106" customWidth="1"/>
    <col min="4883" max="5120" width="9.140625" style="106"/>
    <col min="5121" max="5121" width="17.85546875" style="106" bestFit="1" customWidth="1"/>
    <col min="5122" max="5122" width="39.42578125" style="106" customWidth="1"/>
    <col min="5123" max="5124" width="0" style="106" hidden="1" customWidth="1"/>
    <col min="5125" max="5125" width="9.140625" style="106"/>
    <col min="5126" max="5126" width="9.7109375" style="106" customWidth="1"/>
    <col min="5127" max="5127" width="11.5703125" style="106" customWidth="1"/>
    <col min="5128" max="5128" width="9.7109375" style="106" customWidth="1"/>
    <col min="5129" max="5129" width="10.28515625" style="106" customWidth="1"/>
    <col min="5130" max="5136" width="9.140625" style="106"/>
    <col min="5137" max="5138" width="9.7109375" style="106" customWidth="1"/>
    <col min="5139" max="5376" width="9.140625" style="106"/>
    <col min="5377" max="5377" width="17.85546875" style="106" bestFit="1" customWidth="1"/>
    <col min="5378" max="5378" width="39.42578125" style="106" customWidth="1"/>
    <col min="5379" max="5380" width="0" style="106" hidden="1" customWidth="1"/>
    <col min="5381" max="5381" width="9.140625" style="106"/>
    <col min="5382" max="5382" width="9.7109375" style="106" customWidth="1"/>
    <col min="5383" max="5383" width="11.5703125" style="106" customWidth="1"/>
    <col min="5384" max="5384" width="9.7109375" style="106" customWidth="1"/>
    <col min="5385" max="5385" width="10.28515625" style="106" customWidth="1"/>
    <col min="5386" max="5392" width="9.140625" style="106"/>
    <col min="5393" max="5394" width="9.7109375" style="106" customWidth="1"/>
    <col min="5395" max="5632" width="9.140625" style="106"/>
    <col min="5633" max="5633" width="17.85546875" style="106" bestFit="1" customWidth="1"/>
    <col min="5634" max="5634" width="39.42578125" style="106" customWidth="1"/>
    <col min="5635" max="5636" width="0" style="106" hidden="1" customWidth="1"/>
    <col min="5637" max="5637" width="9.140625" style="106"/>
    <col min="5638" max="5638" width="9.7109375" style="106" customWidth="1"/>
    <col min="5639" max="5639" width="11.5703125" style="106" customWidth="1"/>
    <col min="5640" max="5640" width="9.7109375" style="106" customWidth="1"/>
    <col min="5641" max="5641" width="10.28515625" style="106" customWidth="1"/>
    <col min="5642" max="5648" width="9.140625" style="106"/>
    <col min="5649" max="5650" width="9.7109375" style="106" customWidth="1"/>
    <col min="5651" max="5888" width="9.140625" style="106"/>
    <col min="5889" max="5889" width="17.85546875" style="106" bestFit="1" customWidth="1"/>
    <col min="5890" max="5890" width="39.42578125" style="106" customWidth="1"/>
    <col min="5891" max="5892" width="0" style="106" hidden="1" customWidth="1"/>
    <col min="5893" max="5893" width="9.140625" style="106"/>
    <col min="5894" max="5894" width="9.7109375" style="106" customWidth="1"/>
    <col min="5895" max="5895" width="11.5703125" style="106" customWidth="1"/>
    <col min="5896" max="5896" width="9.7109375" style="106" customWidth="1"/>
    <col min="5897" max="5897" width="10.28515625" style="106" customWidth="1"/>
    <col min="5898" max="5904" width="9.140625" style="106"/>
    <col min="5905" max="5906" width="9.7109375" style="106" customWidth="1"/>
    <col min="5907" max="6144" width="9.140625" style="106"/>
    <col min="6145" max="6145" width="17.85546875" style="106" bestFit="1" customWidth="1"/>
    <col min="6146" max="6146" width="39.42578125" style="106" customWidth="1"/>
    <col min="6147" max="6148" width="0" style="106" hidden="1" customWidth="1"/>
    <col min="6149" max="6149" width="9.140625" style="106"/>
    <col min="6150" max="6150" width="9.7109375" style="106" customWidth="1"/>
    <col min="6151" max="6151" width="11.5703125" style="106" customWidth="1"/>
    <col min="6152" max="6152" width="9.7109375" style="106" customWidth="1"/>
    <col min="6153" max="6153" width="10.28515625" style="106" customWidth="1"/>
    <col min="6154" max="6160" width="9.140625" style="106"/>
    <col min="6161" max="6162" width="9.7109375" style="106" customWidth="1"/>
    <col min="6163" max="6400" width="9.140625" style="106"/>
    <col min="6401" max="6401" width="17.85546875" style="106" bestFit="1" customWidth="1"/>
    <col min="6402" max="6402" width="39.42578125" style="106" customWidth="1"/>
    <col min="6403" max="6404" width="0" style="106" hidden="1" customWidth="1"/>
    <col min="6405" max="6405" width="9.140625" style="106"/>
    <col min="6406" max="6406" width="9.7109375" style="106" customWidth="1"/>
    <col min="6407" max="6407" width="11.5703125" style="106" customWidth="1"/>
    <col min="6408" max="6408" width="9.7109375" style="106" customWidth="1"/>
    <col min="6409" max="6409" width="10.28515625" style="106" customWidth="1"/>
    <col min="6410" max="6416" width="9.140625" style="106"/>
    <col min="6417" max="6418" width="9.7109375" style="106" customWidth="1"/>
    <col min="6419" max="6656" width="9.140625" style="106"/>
    <col min="6657" max="6657" width="17.85546875" style="106" bestFit="1" customWidth="1"/>
    <col min="6658" max="6658" width="39.42578125" style="106" customWidth="1"/>
    <col min="6659" max="6660" width="0" style="106" hidden="1" customWidth="1"/>
    <col min="6661" max="6661" width="9.140625" style="106"/>
    <col min="6662" max="6662" width="9.7109375" style="106" customWidth="1"/>
    <col min="6663" max="6663" width="11.5703125" style="106" customWidth="1"/>
    <col min="6664" max="6664" width="9.7109375" style="106" customWidth="1"/>
    <col min="6665" max="6665" width="10.28515625" style="106" customWidth="1"/>
    <col min="6666" max="6672" width="9.140625" style="106"/>
    <col min="6673" max="6674" width="9.7109375" style="106" customWidth="1"/>
    <col min="6675" max="6912" width="9.140625" style="106"/>
    <col min="6913" max="6913" width="17.85546875" style="106" bestFit="1" customWidth="1"/>
    <col min="6914" max="6914" width="39.42578125" style="106" customWidth="1"/>
    <col min="6915" max="6916" width="0" style="106" hidden="1" customWidth="1"/>
    <col min="6917" max="6917" width="9.140625" style="106"/>
    <col min="6918" max="6918" width="9.7109375" style="106" customWidth="1"/>
    <col min="6919" max="6919" width="11.5703125" style="106" customWidth="1"/>
    <col min="6920" max="6920" width="9.7109375" style="106" customWidth="1"/>
    <col min="6921" max="6921" width="10.28515625" style="106" customWidth="1"/>
    <col min="6922" max="6928" width="9.140625" style="106"/>
    <col min="6929" max="6930" width="9.7109375" style="106" customWidth="1"/>
    <col min="6931" max="7168" width="9.140625" style="106"/>
    <col min="7169" max="7169" width="17.85546875" style="106" bestFit="1" customWidth="1"/>
    <col min="7170" max="7170" width="39.42578125" style="106" customWidth="1"/>
    <col min="7171" max="7172" width="0" style="106" hidden="1" customWidth="1"/>
    <col min="7173" max="7173" width="9.140625" style="106"/>
    <col min="7174" max="7174" width="9.7109375" style="106" customWidth="1"/>
    <col min="7175" max="7175" width="11.5703125" style="106" customWidth="1"/>
    <col min="7176" max="7176" width="9.7109375" style="106" customWidth="1"/>
    <col min="7177" max="7177" width="10.28515625" style="106" customWidth="1"/>
    <col min="7178" max="7184" width="9.140625" style="106"/>
    <col min="7185" max="7186" width="9.7109375" style="106" customWidth="1"/>
    <col min="7187" max="7424" width="9.140625" style="106"/>
    <col min="7425" max="7425" width="17.85546875" style="106" bestFit="1" customWidth="1"/>
    <col min="7426" max="7426" width="39.42578125" style="106" customWidth="1"/>
    <col min="7427" max="7428" width="0" style="106" hidden="1" customWidth="1"/>
    <col min="7429" max="7429" width="9.140625" style="106"/>
    <col min="7430" max="7430" width="9.7109375" style="106" customWidth="1"/>
    <col min="7431" max="7431" width="11.5703125" style="106" customWidth="1"/>
    <col min="7432" max="7432" width="9.7109375" style="106" customWidth="1"/>
    <col min="7433" max="7433" width="10.28515625" style="106" customWidth="1"/>
    <col min="7434" max="7440" width="9.140625" style="106"/>
    <col min="7441" max="7442" width="9.7109375" style="106" customWidth="1"/>
    <col min="7443" max="7680" width="9.140625" style="106"/>
    <col min="7681" max="7681" width="17.85546875" style="106" bestFit="1" customWidth="1"/>
    <col min="7682" max="7682" width="39.42578125" style="106" customWidth="1"/>
    <col min="7683" max="7684" width="0" style="106" hidden="1" customWidth="1"/>
    <col min="7685" max="7685" width="9.140625" style="106"/>
    <col min="7686" max="7686" width="9.7109375" style="106" customWidth="1"/>
    <col min="7687" max="7687" width="11.5703125" style="106" customWidth="1"/>
    <col min="7688" max="7688" width="9.7109375" style="106" customWidth="1"/>
    <col min="7689" max="7689" width="10.28515625" style="106" customWidth="1"/>
    <col min="7690" max="7696" width="9.140625" style="106"/>
    <col min="7697" max="7698" width="9.7109375" style="106" customWidth="1"/>
    <col min="7699" max="7936" width="9.140625" style="106"/>
    <col min="7937" max="7937" width="17.85546875" style="106" bestFit="1" customWidth="1"/>
    <col min="7938" max="7938" width="39.42578125" style="106" customWidth="1"/>
    <col min="7939" max="7940" width="0" style="106" hidden="1" customWidth="1"/>
    <col min="7941" max="7941" width="9.140625" style="106"/>
    <col min="7942" max="7942" width="9.7109375" style="106" customWidth="1"/>
    <col min="7943" max="7943" width="11.5703125" style="106" customWidth="1"/>
    <col min="7944" max="7944" width="9.7109375" style="106" customWidth="1"/>
    <col min="7945" max="7945" width="10.28515625" style="106" customWidth="1"/>
    <col min="7946" max="7952" width="9.140625" style="106"/>
    <col min="7953" max="7954" width="9.7109375" style="106" customWidth="1"/>
    <col min="7955" max="8192" width="9.140625" style="106"/>
    <col min="8193" max="8193" width="17.85546875" style="106" bestFit="1" customWidth="1"/>
    <col min="8194" max="8194" width="39.42578125" style="106" customWidth="1"/>
    <col min="8195" max="8196" width="0" style="106" hidden="1" customWidth="1"/>
    <col min="8197" max="8197" width="9.140625" style="106"/>
    <col min="8198" max="8198" width="9.7109375" style="106" customWidth="1"/>
    <col min="8199" max="8199" width="11.5703125" style="106" customWidth="1"/>
    <col min="8200" max="8200" width="9.7109375" style="106" customWidth="1"/>
    <col min="8201" max="8201" width="10.28515625" style="106" customWidth="1"/>
    <col min="8202" max="8208" width="9.140625" style="106"/>
    <col min="8209" max="8210" width="9.7109375" style="106" customWidth="1"/>
    <col min="8211" max="8448" width="9.140625" style="106"/>
    <col min="8449" max="8449" width="17.85546875" style="106" bestFit="1" customWidth="1"/>
    <col min="8450" max="8450" width="39.42578125" style="106" customWidth="1"/>
    <col min="8451" max="8452" width="0" style="106" hidden="1" customWidth="1"/>
    <col min="8453" max="8453" width="9.140625" style="106"/>
    <col min="8454" max="8454" width="9.7109375" style="106" customWidth="1"/>
    <col min="8455" max="8455" width="11.5703125" style="106" customWidth="1"/>
    <col min="8456" max="8456" width="9.7109375" style="106" customWidth="1"/>
    <col min="8457" max="8457" width="10.28515625" style="106" customWidth="1"/>
    <col min="8458" max="8464" width="9.140625" style="106"/>
    <col min="8465" max="8466" width="9.7109375" style="106" customWidth="1"/>
    <col min="8467" max="8704" width="9.140625" style="106"/>
    <col min="8705" max="8705" width="17.85546875" style="106" bestFit="1" customWidth="1"/>
    <col min="8706" max="8706" width="39.42578125" style="106" customWidth="1"/>
    <col min="8707" max="8708" width="0" style="106" hidden="1" customWidth="1"/>
    <col min="8709" max="8709" width="9.140625" style="106"/>
    <col min="8710" max="8710" width="9.7109375" style="106" customWidth="1"/>
    <col min="8711" max="8711" width="11.5703125" style="106" customWidth="1"/>
    <col min="8712" max="8712" width="9.7109375" style="106" customWidth="1"/>
    <col min="8713" max="8713" width="10.28515625" style="106" customWidth="1"/>
    <col min="8714" max="8720" width="9.140625" style="106"/>
    <col min="8721" max="8722" width="9.7109375" style="106" customWidth="1"/>
    <col min="8723" max="8960" width="9.140625" style="106"/>
    <col min="8961" max="8961" width="17.85546875" style="106" bestFit="1" customWidth="1"/>
    <col min="8962" max="8962" width="39.42578125" style="106" customWidth="1"/>
    <col min="8963" max="8964" width="0" style="106" hidden="1" customWidth="1"/>
    <col min="8965" max="8965" width="9.140625" style="106"/>
    <col min="8966" max="8966" width="9.7109375" style="106" customWidth="1"/>
    <col min="8967" max="8967" width="11.5703125" style="106" customWidth="1"/>
    <col min="8968" max="8968" width="9.7109375" style="106" customWidth="1"/>
    <col min="8969" max="8969" width="10.28515625" style="106" customWidth="1"/>
    <col min="8970" max="8976" width="9.140625" style="106"/>
    <col min="8977" max="8978" width="9.7109375" style="106" customWidth="1"/>
    <col min="8979" max="9216" width="9.140625" style="106"/>
    <col min="9217" max="9217" width="17.85546875" style="106" bestFit="1" customWidth="1"/>
    <col min="9218" max="9218" width="39.42578125" style="106" customWidth="1"/>
    <col min="9219" max="9220" width="0" style="106" hidden="1" customWidth="1"/>
    <col min="9221" max="9221" width="9.140625" style="106"/>
    <col min="9222" max="9222" width="9.7109375" style="106" customWidth="1"/>
    <col min="9223" max="9223" width="11.5703125" style="106" customWidth="1"/>
    <col min="9224" max="9224" width="9.7109375" style="106" customWidth="1"/>
    <col min="9225" max="9225" width="10.28515625" style="106" customWidth="1"/>
    <col min="9226" max="9232" width="9.140625" style="106"/>
    <col min="9233" max="9234" width="9.7109375" style="106" customWidth="1"/>
    <col min="9235" max="9472" width="9.140625" style="106"/>
    <col min="9473" max="9473" width="17.85546875" style="106" bestFit="1" customWidth="1"/>
    <col min="9474" max="9474" width="39.42578125" style="106" customWidth="1"/>
    <col min="9475" max="9476" width="0" style="106" hidden="1" customWidth="1"/>
    <col min="9477" max="9477" width="9.140625" style="106"/>
    <col min="9478" max="9478" width="9.7109375" style="106" customWidth="1"/>
    <col min="9479" max="9479" width="11.5703125" style="106" customWidth="1"/>
    <col min="9480" max="9480" width="9.7109375" style="106" customWidth="1"/>
    <col min="9481" max="9481" width="10.28515625" style="106" customWidth="1"/>
    <col min="9482" max="9488" width="9.140625" style="106"/>
    <col min="9489" max="9490" width="9.7109375" style="106" customWidth="1"/>
    <col min="9491" max="9728" width="9.140625" style="106"/>
    <col min="9729" max="9729" width="17.85546875" style="106" bestFit="1" customWidth="1"/>
    <col min="9730" max="9730" width="39.42578125" style="106" customWidth="1"/>
    <col min="9731" max="9732" width="0" style="106" hidden="1" customWidth="1"/>
    <col min="9733" max="9733" width="9.140625" style="106"/>
    <col min="9734" max="9734" width="9.7109375" style="106" customWidth="1"/>
    <col min="9735" max="9735" width="11.5703125" style="106" customWidth="1"/>
    <col min="9736" max="9736" width="9.7109375" style="106" customWidth="1"/>
    <col min="9737" max="9737" width="10.28515625" style="106" customWidth="1"/>
    <col min="9738" max="9744" width="9.140625" style="106"/>
    <col min="9745" max="9746" width="9.7109375" style="106" customWidth="1"/>
    <col min="9747" max="9984" width="9.140625" style="106"/>
    <col min="9985" max="9985" width="17.85546875" style="106" bestFit="1" customWidth="1"/>
    <col min="9986" max="9986" width="39.42578125" style="106" customWidth="1"/>
    <col min="9987" max="9988" width="0" style="106" hidden="1" customWidth="1"/>
    <col min="9989" max="9989" width="9.140625" style="106"/>
    <col min="9990" max="9990" width="9.7109375" style="106" customWidth="1"/>
    <col min="9991" max="9991" width="11.5703125" style="106" customWidth="1"/>
    <col min="9992" max="9992" width="9.7109375" style="106" customWidth="1"/>
    <col min="9993" max="9993" width="10.28515625" style="106" customWidth="1"/>
    <col min="9994" max="10000" width="9.140625" style="106"/>
    <col min="10001" max="10002" width="9.7109375" style="106" customWidth="1"/>
    <col min="10003" max="10240" width="9.140625" style="106"/>
    <col min="10241" max="10241" width="17.85546875" style="106" bestFit="1" customWidth="1"/>
    <col min="10242" max="10242" width="39.42578125" style="106" customWidth="1"/>
    <col min="10243" max="10244" width="0" style="106" hidden="1" customWidth="1"/>
    <col min="10245" max="10245" width="9.140625" style="106"/>
    <col min="10246" max="10246" width="9.7109375" style="106" customWidth="1"/>
    <col min="10247" max="10247" width="11.5703125" style="106" customWidth="1"/>
    <col min="10248" max="10248" width="9.7109375" style="106" customWidth="1"/>
    <col min="10249" max="10249" width="10.28515625" style="106" customWidth="1"/>
    <col min="10250" max="10256" width="9.140625" style="106"/>
    <col min="10257" max="10258" width="9.7109375" style="106" customWidth="1"/>
    <col min="10259" max="10496" width="9.140625" style="106"/>
    <col min="10497" max="10497" width="17.85546875" style="106" bestFit="1" customWidth="1"/>
    <col min="10498" max="10498" width="39.42578125" style="106" customWidth="1"/>
    <col min="10499" max="10500" width="0" style="106" hidden="1" customWidth="1"/>
    <col min="10501" max="10501" width="9.140625" style="106"/>
    <col min="10502" max="10502" width="9.7109375" style="106" customWidth="1"/>
    <col min="10503" max="10503" width="11.5703125" style="106" customWidth="1"/>
    <col min="10504" max="10504" width="9.7109375" style="106" customWidth="1"/>
    <col min="10505" max="10505" width="10.28515625" style="106" customWidth="1"/>
    <col min="10506" max="10512" width="9.140625" style="106"/>
    <col min="10513" max="10514" width="9.7109375" style="106" customWidth="1"/>
    <col min="10515" max="10752" width="9.140625" style="106"/>
    <col min="10753" max="10753" width="17.85546875" style="106" bestFit="1" customWidth="1"/>
    <col min="10754" max="10754" width="39.42578125" style="106" customWidth="1"/>
    <col min="10755" max="10756" width="0" style="106" hidden="1" customWidth="1"/>
    <col min="10757" max="10757" width="9.140625" style="106"/>
    <col min="10758" max="10758" width="9.7109375" style="106" customWidth="1"/>
    <col min="10759" max="10759" width="11.5703125" style="106" customWidth="1"/>
    <col min="10760" max="10760" width="9.7109375" style="106" customWidth="1"/>
    <col min="10761" max="10761" width="10.28515625" style="106" customWidth="1"/>
    <col min="10762" max="10768" width="9.140625" style="106"/>
    <col min="10769" max="10770" width="9.7109375" style="106" customWidth="1"/>
    <col min="10771" max="11008" width="9.140625" style="106"/>
    <col min="11009" max="11009" width="17.85546875" style="106" bestFit="1" customWidth="1"/>
    <col min="11010" max="11010" width="39.42578125" style="106" customWidth="1"/>
    <col min="11011" max="11012" width="0" style="106" hidden="1" customWidth="1"/>
    <col min="11013" max="11013" width="9.140625" style="106"/>
    <col min="11014" max="11014" width="9.7109375" style="106" customWidth="1"/>
    <col min="11015" max="11015" width="11.5703125" style="106" customWidth="1"/>
    <col min="11016" max="11016" width="9.7109375" style="106" customWidth="1"/>
    <col min="11017" max="11017" width="10.28515625" style="106" customWidth="1"/>
    <col min="11018" max="11024" width="9.140625" style="106"/>
    <col min="11025" max="11026" width="9.7109375" style="106" customWidth="1"/>
    <col min="11027" max="11264" width="9.140625" style="106"/>
    <col min="11265" max="11265" width="17.85546875" style="106" bestFit="1" customWidth="1"/>
    <col min="11266" max="11266" width="39.42578125" style="106" customWidth="1"/>
    <col min="11267" max="11268" width="0" style="106" hidden="1" customWidth="1"/>
    <col min="11269" max="11269" width="9.140625" style="106"/>
    <col min="11270" max="11270" width="9.7109375" style="106" customWidth="1"/>
    <col min="11271" max="11271" width="11.5703125" style="106" customWidth="1"/>
    <col min="11272" max="11272" width="9.7109375" style="106" customWidth="1"/>
    <col min="11273" max="11273" width="10.28515625" style="106" customWidth="1"/>
    <col min="11274" max="11280" width="9.140625" style="106"/>
    <col min="11281" max="11282" width="9.7109375" style="106" customWidth="1"/>
    <col min="11283" max="11520" width="9.140625" style="106"/>
    <col min="11521" max="11521" width="17.85546875" style="106" bestFit="1" customWidth="1"/>
    <col min="11522" max="11522" width="39.42578125" style="106" customWidth="1"/>
    <col min="11523" max="11524" width="0" style="106" hidden="1" customWidth="1"/>
    <col min="11525" max="11525" width="9.140625" style="106"/>
    <col min="11526" max="11526" width="9.7109375" style="106" customWidth="1"/>
    <col min="11527" max="11527" width="11.5703125" style="106" customWidth="1"/>
    <col min="11528" max="11528" width="9.7109375" style="106" customWidth="1"/>
    <col min="11529" max="11529" width="10.28515625" style="106" customWidth="1"/>
    <col min="11530" max="11536" width="9.140625" style="106"/>
    <col min="11537" max="11538" width="9.7109375" style="106" customWidth="1"/>
    <col min="11539" max="11776" width="9.140625" style="106"/>
    <col min="11777" max="11777" width="17.85546875" style="106" bestFit="1" customWidth="1"/>
    <col min="11778" max="11778" width="39.42578125" style="106" customWidth="1"/>
    <col min="11779" max="11780" width="0" style="106" hidden="1" customWidth="1"/>
    <col min="11781" max="11781" width="9.140625" style="106"/>
    <col min="11782" max="11782" width="9.7109375" style="106" customWidth="1"/>
    <col min="11783" max="11783" width="11.5703125" style="106" customWidth="1"/>
    <col min="11784" max="11784" width="9.7109375" style="106" customWidth="1"/>
    <col min="11785" max="11785" width="10.28515625" style="106" customWidth="1"/>
    <col min="11786" max="11792" width="9.140625" style="106"/>
    <col min="11793" max="11794" width="9.7109375" style="106" customWidth="1"/>
    <col min="11795" max="12032" width="9.140625" style="106"/>
    <col min="12033" max="12033" width="17.85546875" style="106" bestFit="1" customWidth="1"/>
    <col min="12034" max="12034" width="39.42578125" style="106" customWidth="1"/>
    <col min="12035" max="12036" width="0" style="106" hidden="1" customWidth="1"/>
    <col min="12037" max="12037" width="9.140625" style="106"/>
    <col min="12038" max="12038" width="9.7109375" style="106" customWidth="1"/>
    <col min="12039" max="12039" width="11.5703125" style="106" customWidth="1"/>
    <col min="12040" max="12040" width="9.7109375" style="106" customWidth="1"/>
    <col min="12041" max="12041" width="10.28515625" style="106" customWidth="1"/>
    <col min="12042" max="12048" width="9.140625" style="106"/>
    <col min="12049" max="12050" width="9.7109375" style="106" customWidth="1"/>
    <col min="12051" max="12288" width="9.140625" style="106"/>
    <col min="12289" max="12289" width="17.85546875" style="106" bestFit="1" customWidth="1"/>
    <col min="12290" max="12290" width="39.42578125" style="106" customWidth="1"/>
    <col min="12291" max="12292" width="0" style="106" hidden="1" customWidth="1"/>
    <col min="12293" max="12293" width="9.140625" style="106"/>
    <col min="12294" max="12294" width="9.7109375" style="106" customWidth="1"/>
    <col min="12295" max="12295" width="11.5703125" style="106" customWidth="1"/>
    <col min="12296" max="12296" width="9.7109375" style="106" customWidth="1"/>
    <col min="12297" max="12297" width="10.28515625" style="106" customWidth="1"/>
    <col min="12298" max="12304" width="9.140625" style="106"/>
    <col min="12305" max="12306" width="9.7109375" style="106" customWidth="1"/>
    <col min="12307" max="12544" width="9.140625" style="106"/>
    <col min="12545" max="12545" width="17.85546875" style="106" bestFit="1" customWidth="1"/>
    <col min="12546" max="12546" width="39.42578125" style="106" customWidth="1"/>
    <col min="12547" max="12548" width="0" style="106" hidden="1" customWidth="1"/>
    <col min="12549" max="12549" width="9.140625" style="106"/>
    <col min="12550" max="12550" width="9.7109375" style="106" customWidth="1"/>
    <col min="12551" max="12551" width="11.5703125" style="106" customWidth="1"/>
    <col min="12552" max="12552" width="9.7109375" style="106" customWidth="1"/>
    <col min="12553" max="12553" width="10.28515625" style="106" customWidth="1"/>
    <col min="12554" max="12560" width="9.140625" style="106"/>
    <col min="12561" max="12562" width="9.7109375" style="106" customWidth="1"/>
    <col min="12563" max="12800" width="9.140625" style="106"/>
    <col min="12801" max="12801" width="17.85546875" style="106" bestFit="1" customWidth="1"/>
    <col min="12802" max="12802" width="39.42578125" style="106" customWidth="1"/>
    <col min="12803" max="12804" width="0" style="106" hidden="1" customWidth="1"/>
    <col min="12805" max="12805" width="9.140625" style="106"/>
    <col min="12806" max="12806" width="9.7109375" style="106" customWidth="1"/>
    <col min="12807" max="12807" width="11.5703125" style="106" customWidth="1"/>
    <col min="12808" max="12808" width="9.7109375" style="106" customWidth="1"/>
    <col min="12809" max="12809" width="10.28515625" style="106" customWidth="1"/>
    <col min="12810" max="12816" width="9.140625" style="106"/>
    <col min="12817" max="12818" width="9.7109375" style="106" customWidth="1"/>
    <col min="12819" max="13056" width="9.140625" style="106"/>
    <col min="13057" max="13057" width="17.85546875" style="106" bestFit="1" customWidth="1"/>
    <col min="13058" max="13058" width="39.42578125" style="106" customWidth="1"/>
    <col min="13059" max="13060" width="0" style="106" hidden="1" customWidth="1"/>
    <col min="13061" max="13061" width="9.140625" style="106"/>
    <col min="13062" max="13062" width="9.7109375" style="106" customWidth="1"/>
    <col min="13063" max="13063" width="11.5703125" style="106" customWidth="1"/>
    <col min="13064" max="13064" width="9.7109375" style="106" customWidth="1"/>
    <col min="13065" max="13065" width="10.28515625" style="106" customWidth="1"/>
    <col min="13066" max="13072" width="9.140625" style="106"/>
    <col min="13073" max="13074" width="9.7109375" style="106" customWidth="1"/>
    <col min="13075" max="13312" width="9.140625" style="106"/>
    <col min="13313" max="13313" width="17.85546875" style="106" bestFit="1" customWidth="1"/>
    <col min="13314" max="13314" width="39.42578125" style="106" customWidth="1"/>
    <col min="13315" max="13316" width="0" style="106" hidden="1" customWidth="1"/>
    <col min="13317" max="13317" width="9.140625" style="106"/>
    <col min="13318" max="13318" width="9.7109375" style="106" customWidth="1"/>
    <col min="13319" max="13319" width="11.5703125" style="106" customWidth="1"/>
    <col min="13320" max="13320" width="9.7109375" style="106" customWidth="1"/>
    <col min="13321" max="13321" width="10.28515625" style="106" customWidth="1"/>
    <col min="13322" max="13328" width="9.140625" style="106"/>
    <col min="13329" max="13330" width="9.7109375" style="106" customWidth="1"/>
    <col min="13331" max="13568" width="9.140625" style="106"/>
    <col min="13569" max="13569" width="17.85546875" style="106" bestFit="1" customWidth="1"/>
    <col min="13570" max="13570" width="39.42578125" style="106" customWidth="1"/>
    <col min="13571" max="13572" width="0" style="106" hidden="1" customWidth="1"/>
    <col min="13573" max="13573" width="9.140625" style="106"/>
    <col min="13574" max="13574" width="9.7109375" style="106" customWidth="1"/>
    <col min="13575" max="13575" width="11.5703125" style="106" customWidth="1"/>
    <col min="13576" max="13576" width="9.7109375" style="106" customWidth="1"/>
    <col min="13577" max="13577" width="10.28515625" style="106" customWidth="1"/>
    <col min="13578" max="13584" width="9.140625" style="106"/>
    <col min="13585" max="13586" width="9.7109375" style="106" customWidth="1"/>
    <col min="13587" max="13824" width="9.140625" style="106"/>
    <col min="13825" max="13825" width="17.85546875" style="106" bestFit="1" customWidth="1"/>
    <col min="13826" max="13826" width="39.42578125" style="106" customWidth="1"/>
    <col min="13827" max="13828" width="0" style="106" hidden="1" customWidth="1"/>
    <col min="13829" max="13829" width="9.140625" style="106"/>
    <col min="13830" max="13830" width="9.7109375" style="106" customWidth="1"/>
    <col min="13831" max="13831" width="11.5703125" style="106" customWidth="1"/>
    <col min="13832" max="13832" width="9.7109375" style="106" customWidth="1"/>
    <col min="13833" max="13833" width="10.28515625" style="106" customWidth="1"/>
    <col min="13834" max="13840" width="9.140625" style="106"/>
    <col min="13841" max="13842" width="9.7109375" style="106" customWidth="1"/>
    <col min="13843" max="14080" width="9.140625" style="106"/>
    <col min="14081" max="14081" width="17.85546875" style="106" bestFit="1" customWidth="1"/>
    <col min="14082" max="14082" width="39.42578125" style="106" customWidth="1"/>
    <col min="14083" max="14084" width="0" style="106" hidden="1" customWidth="1"/>
    <col min="14085" max="14085" width="9.140625" style="106"/>
    <col min="14086" max="14086" width="9.7109375" style="106" customWidth="1"/>
    <col min="14087" max="14087" width="11.5703125" style="106" customWidth="1"/>
    <col min="14088" max="14088" width="9.7109375" style="106" customWidth="1"/>
    <col min="14089" max="14089" width="10.28515625" style="106" customWidth="1"/>
    <col min="14090" max="14096" width="9.140625" style="106"/>
    <col min="14097" max="14098" width="9.7109375" style="106" customWidth="1"/>
    <col min="14099" max="14336" width="9.140625" style="106"/>
    <col min="14337" max="14337" width="17.85546875" style="106" bestFit="1" customWidth="1"/>
    <col min="14338" max="14338" width="39.42578125" style="106" customWidth="1"/>
    <col min="14339" max="14340" width="0" style="106" hidden="1" customWidth="1"/>
    <col min="14341" max="14341" width="9.140625" style="106"/>
    <col min="14342" max="14342" width="9.7109375" style="106" customWidth="1"/>
    <col min="14343" max="14343" width="11.5703125" style="106" customWidth="1"/>
    <col min="14344" max="14344" width="9.7109375" style="106" customWidth="1"/>
    <col min="14345" max="14345" width="10.28515625" style="106" customWidth="1"/>
    <col min="14346" max="14352" width="9.140625" style="106"/>
    <col min="14353" max="14354" width="9.7109375" style="106" customWidth="1"/>
    <col min="14355" max="14592" width="9.140625" style="106"/>
    <col min="14593" max="14593" width="17.85546875" style="106" bestFit="1" customWidth="1"/>
    <col min="14594" max="14594" width="39.42578125" style="106" customWidth="1"/>
    <col min="14595" max="14596" width="0" style="106" hidden="1" customWidth="1"/>
    <col min="14597" max="14597" width="9.140625" style="106"/>
    <col min="14598" max="14598" width="9.7109375" style="106" customWidth="1"/>
    <col min="14599" max="14599" width="11.5703125" style="106" customWidth="1"/>
    <col min="14600" max="14600" width="9.7109375" style="106" customWidth="1"/>
    <col min="14601" max="14601" width="10.28515625" style="106" customWidth="1"/>
    <col min="14602" max="14608" width="9.140625" style="106"/>
    <col min="14609" max="14610" width="9.7109375" style="106" customWidth="1"/>
    <col min="14611" max="14848" width="9.140625" style="106"/>
    <col min="14849" max="14849" width="17.85546875" style="106" bestFit="1" customWidth="1"/>
    <col min="14850" max="14850" width="39.42578125" style="106" customWidth="1"/>
    <col min="14851" max="14852" width="0" style="106" hidden="1" customWidth="1"/>
    <col min="14853" max="14853" width="9.140625" style="106"/>
    <col min="14854" max="14854" width="9.7109375" style="106" customWidth="1"/>
    <col min="14855" max="14855" width="11.5703125" style="106" customWidth="1"/>
    <col min="14856" max="14856" width="9.7109375" style="106" customWidth="1"/>
    <col min="14857" max="14857" width="10.28515625" style="106" customWidth="1"/>
    <col min="14858" max="14864" width="9.140625" style="106"/>
    <col min="14865" max="14866" width="9.7109375" style="106" customWidth="1"/>
    <col min="14867" max="15104" width="9.140625" style="106"/>
    <col min="15105" max="15105" width="17.85546875" style="106" bestFit="1" customWidth="1"/>
    <col min="15106" max="15106" width="39.42578125" style="106" customWidth="1"/>
    <col min="15107" max="15108" width="0" style="106" hidden="1" customWidth="1"/>
    <col min="15109" max="15109" width="9.140625" style="106"/>
    <col min="15110" max="15110" width="9.7109375" style="106" customWidth="1"/>
    <col min="15111" max="15111" width="11.5703125" style="106" customWidth="1"/>
    <col min="15112" max="15112" width="9.7109375" style="106" customWidth="1"/>
    <col min="15113" max="15113" width="10.28515625" style="106" customWidth="1"/>
    <col min="15114" max="15120" width="9.140625" style="106"/>
    <col min="15121" max="15122" width="9.7109375" style="106" customWidth="1"/>
    <col min="15123" max="15360" width="9.140625" style="106"/>
    <col min="15361" max="15361" width="17.85546875" style="106" bestFit="1" customWidth="1"/>
    <col min="15362" max="15362" width="39.42578125" style="106" customWidth="1"/>
    <col min="15363" max="15364" width="0" style="106" hidden="1" customWidth="1"/>
    <col min="15365" max="15365" width="9.140625" style="106"/>
    <col min="15366" max="15366" width="9.7109375" style="106" customWidth="1"/>
    <col min="15367" max="15367" width="11.5703125" style="106" customWidth="1"/>
    <col min="15368" max="15368" width="9.7109375" style="106" customWidth="1"/>
    <col min="15369" max="15369" width="10.28515625" style="106" customWidth="1"/>
    <col min="15370" max="15376" width="9.140625" style="106"/>
    <col min="15377" max="15378" width="9.7109375" style="106" customWidth="1"/>
    <col min="15379" max="15616" width="9.140625" style="106"/>
    <col min="15617" max="15617" width="17.85546875" style="106" bestFit="1" customWidth="1"/>
    <col min="15618" max="15618" width="39.42578125" style="106" customWidth="1"/>
    <col min="15619" max="15620" width="0" style="106" hidden="1" customWidth="1"/>
    <col min="15621" max="15621" width="9.140625" style="106"/>
    <col min="15622" max="15622" width="9.7109375" style="106" customWidth="1"/>
    <col min="15623" max="15623" width="11.5703125" style="106" customWidth="1"/>
    <col min="15624" max="15624" width="9.7109375" style="106" customWidth="1"/>
    <col min="15625" max="15625" width="10.28515625" style="106" customWidth="1"/>
    <col min="15626" max="15632" width="9.140625" style="106"/>
    <col min="15633" max="15634" width="9.7109375" style="106" customWidth="1"/>
    <col min="15635" max="15872" width="9.140625" style="106"/>
    <col min="15873" max="15873" width="17.85546875" style="106" bestFit="1" customWidth="1"/>
    <col min="15874" max="15874" width="39.42578125" style="106" customWidth="1"/>
    <col min="15875" max="15876" width="0" style="106" hidden="1" customWidth="1"/>
    <col min="15877" max="15877" width="9.140625" style="106"/>
    <col min="15878" max="15878" width="9.7109375" style="106" customWidth="1"/>
    <col min="15879" max="15879" width="11.5703125" style="106" customWidth="1"/>
    <col min="15880" max="15880" width="9.7109375" style="106" customWidth="1"/>
    <col min="15881" max="15881" width="10.28515625" style="106" customWidth="1"/>
    <col min="15882" max="15888" width="9.140625" style="106"/>
    <col min="15889" max="15890" width="9.7109375" style="106" customWidth="1"/>
    <col min="15891" max="16128" width="9.140625" style="106"/>
    <col min="16129" max="16129" width="17.85546875" style="106" bestFit="1" customWidth="1"/>
    <col min="16130" max="16130" width="39.42578125" style="106" customWidth="1"/>
    <col min="16131" max="16132" width="0" style="106" hidden="1" customWidth="1"/>
    <col min="16133" max="16133" width="9.140625" style="106"/>
    <col min="16134" max="16134" width="9.7109375" style="106" customWidth="1"/>
    <col min="16135" max="16135" width="11.5703125" style="106" customWidth="1"/>
    <col min="16136" max="16136" width="9.7109375" style="106" customWidth="1"/>
    <col min="16137" max="16137" width="10.28515625" style="106" customWidth="1"/>
    <col min="16138" max="16144" width="9.140625" style="106"/>
    <col min="16145" max="16146" width="9.7109375" style="106" customWidth="1"/>
    <col min="16147" max="16384" width="9.140625" style="106"/>
  </cols>
  <sheetData>
    <row r="2" spans="1:27">
      <c r="A2" s="217"/>
      <c r="B2" s="218"/>
      <c r="C2" s="219"/>
      <c r="D2" s="217"/>
      <c r="E2" s="220" t="s">
        <v>555</v>
      </c>
      <c r="F2" s="220" t="s">
        <v>556</v>
      </c>
      <c r="G2" s="220" t="s">
        <v>557</v>
      </c>
      <c r="H2" s="220" t="s">
        <v>558</v>
      </c>
      <c r="I2" s="220" t="s">
        <v>28</v>
      </c>
      <c r="J2" s="220" t="s">
        <v>69</v>
      </c>
      <c r="K2" s="220" t="s">
        <v>70</v>
      </c>
      <c r="L2" s="220" t="s">
        <v>71</v>
      </c>
      <c r="M2" s="220" t="s">
        <v>32</v>
      </c>
      <c r="N2" s="220" t="s">
        <v>72</v>
      </c>
      <c r="O2" s="220" t="s">
        <v>73</v>
      </c>
      <c r="P2" s="220" t="s">
        <v>74</v>
      </c>
      <c r="Q2" s="220" t="s">
        <v>495</v>
      </c>
      <c r="R2" s="220" t="s">
        <v>502</v>
      </c>
      <c r="S2" s="220" t="s">
        <v>509</v>
      </c>
      <c r="T2" s="220" t="s">
        <v>514</v>
      </c>
      <c r="U2" s="220" t="s">
        <v>516</v>
      </c>
      <c r="V2" s="220" t="s">
        <v>518</v>
      </c>
      <c r="W2" s="220" t="s">
        <v>527</v>
      </c>
      <c r="X2" s="220" t="s">
        <v>534</v>
      </c>
      <c r="Y2" s="220" t="s">
        <v>536</v>
      </c>
      <c r="Z2" s="220" t="s">
        <v>545</v>
      </c>
      <c r="AA2" s="220" t="s">
        <v>552</v>
      </c>
    </row>
    <row r="3" spans="1:27">
      <c r="A3" s="217"/>
      <c r="B3" s="218"/>
      <c r="C3" s="219"/>
      <c r="D3" s="217"/>
      <c r="E3" s="220" t="s">
        <v>559</v>
      </c>
      <c r="F3" s="220" t="s">
        <v>560</v>
      </c>
      <c r="G3" s="221" t="s">
        <v>561</v>
      </c>
      <c r="H3" s="220" t="s">
        <v>562</v>
      </c>
      <c r="I3" s="221" t="s">
        <v>27</v>
      </c>
      <c r="J3" s="220" t="s">
        <v>29</v>
      </c>
      <c r="K3" s="220" t="s">
        <v>30</v>
      </c>
      <c r="L3" s="220" t="s">
        <v>31</v>
      </c>
      <c r="M3" s="220" t="s">
        <v>76</v>
      </c>
      <c r="N3" s="220" t="s">
        <v>77</v>
      </c>
      <c r="O3" s="220" t="s">
        <v>78</v>
      </c>
      <c r="P3" s="220" t="s">
        <v>79</v>
      </c>
      <c r="Q3" s="220" t="s">
        <v>494</v>
      </c>
      <c r="R3" s="220" t="s">
        <v>503</v>
      </c>
      <c r="S3" s="220" t="s">
        <v>508</v>
      </c>
      <c r="T3" s="220" t="s">
        <v>513</v>
      </c>
      <c r="U3" s="220" t="s">
        <v>515</v>
      </c>
      <c r="V3" s="220" t="s">
        <v>517</v>
      </c>
      <c r="W3" s="220" t="s">
        <v>526</v>
      </c>
      <c r="X3" s="220" t="s">
        <v>533</v>
      </c>
      <c r="Y3" s="220" t="s">
        <v>535</v>
      </c>
      <c r="Z3" s="220" t="s">
        <v>544</v>
      </c>
      <c r="AA3" s="220" t="s">
        <v>551</v>
      </c>
    </row>
    <row r="4" spans="1:27" s="1" customFormat="1" ht="15.95" customHeight="1">
      <c r="A4" s="222" t="s">
        <v>18</v>
      </c>
      <c r="B4" s="228" t="s">
        <v>652</v>
      </c>
      <c r="C4" s="222" t="s">
        <v>653</v>
      </c>
      <c r="D4" s="228" t="s">
        <v>654</v>
      </c>
      <c r="E4" s="279">
        <v>3766.4009999999998</v>
      </c>
      <c r="F4" s="279">
        <v>4021.5439999999999</v>
      </c>
      <c r="G4" s="279">
        <v>4381.0439999999999</v>
      </c>
      <c r="H4" s="279">
        <v>4347.3090000000002</v>
      </c>
      <c r="I4" s="279">
        <v>3937.9250000000002</v>
      </c>
      <c r="J4" s="279">
        <v>4298.799</v>
      </c>
      <c r="K4" s="279">
        <v>4636.1000000000004</v>
      </c>
      <c r="L4" s="279">
        <v>4532.0050000000001</v>
      </c>
      <c r="M4" s="279">
        <v>4051.529</v>
      </c>
      <c r="N4" s="279">
        <v>4415.5950000000003</v>
      </c>
      <c r="O4" s="279">
        <v>4631.982</v>
      </c>
      <c r="P4" s="279">
        <v>4715.3599999999997</v>
      </c>
      <c r="Q4" s="279">
        <v>4214.9189999999999</v>
      </c>
      <c r="R4" s="279">
        <v>4532.4210000000003</v>
      </c>
      <c r="S4" s="279">
        <v>4913.1130000000003</v>
      </c>
      <c r="T4" s="279">
        <v>4926.4269999999997</v>
      </c>
      <c r="U4" s="279">
        <v>3962.7629999999999</v>
      </c>
      <c r="V4" s="279">
        <v>1768.4259999999999</v>
      </c>
      <c r="W4" s="279">
        <v>4697.241</v>
      </c>
      <c r="X4" s="279">
        <v>5491.39</v>
      </c>
      <c r="Y4" s="279">
        <v>4373.0739999999996</v>
      </c>
      <c r="Z4" s="279">
        <v>4699.6750000000002</v>
      </c>
      <c r="AA4" s="279">
        <v>5068.6350000000002</v>
      </c>
    </row>
    <row r="5" spans="1:27" s="1" customFormat="1" ht="15.95" customHeight="1">
      <c r="A5" s="222"/>
      <c r="B5" s="228" t="s">
        <v>655</v>
      </c>
      <c r="C5" s="222"/>
      <c r="D5" s="228" t="s">
        <v>656</v>
      </c>
      <c r="E5" s="279">
        <v>1127.8240000000001</v>
      </c>
      <c r="F5" s="279">
        <v>1130.8309999999999</v>
      </c>
      <c r="G5" s="279">
        <v>1167.07</v>
      </c>
      <c r="H5" s="279">
        <v>1228.289</v>
      </c>
      <c r="I5" s="279">
        <v>1208.9690000000001</v>
      </c>
      <c r="J5" s="279">
        <v>1216.827</v>
      </c>
      <c r="K5" s="279">
        <v>1309.6279999999999</v>
      </c>
      <c r="L5" s="279">
        <v>1370.3030000000001</v>
      </c>
      <c r="M5" s="279">
        <v>1312.0139999999999</v>
      </c>
      <c r="N5" s="279">
        <v>1324.136</v>
      </c>
      <c r="O5" s="279">
        <v>1381.1980000000001</v>
      </c>
      <c r="P5" s="279">
        <v>1469.0450000000001</v>
      </c>
      <c r="Q5" s="279">
        <v>1406.337</v>
      </c>
      <c r="R5" s="279">
        <v>1469.2629999999999</v>
      </c>
      <c r="S5" s="279">
        <v>1581.595</v>
      </c>
      <c r="T5" s="279">
        <v>1656.481</v>
      </c>
      <c r="U5" s="279">
        <v>1423.8889999999999</v>
      </c>
      <c r="V5" s="279">
        <v>870.28300000000002</v>
      </c>
      <c r="W5" s="279">
        <v>1526.979</v>
      </c>
      <c r="X5" s="279">
        <v>1708.087</v>
      </c>
      <c r="Y5" s="279">
        <v>1402.7460000000001</v>
      </c>
      <c r="Z5" s="279">
        <v>1487.7909999999999</v>
      </c>
      <c r="AA5" s="279">
        <v>1563.095</v>
      </c>
    </row>
    <row r="6" spans="1:27" s="227" customFormat="1" ht="15.95" customHeight="1">
      <c r="A6" s="239"/>
      <c r="B6" s="230" t="s">
        <v>657</v>
      </c>
      <c r="C6" s="239"/>
      <c r="D6" s="228" t="s">
        <v>658</v>
      </c>
      <c r="E6" s="280">
        <v>0.29944342092092691</v>
      </c>
      <c r="F6" s="280">
        <v>0.28119324319216699</v>
      </c>
      <c r="G6" s="280">
        <v>0.26639084200021729</v>
      </c>
      <c r="H6" s="280">
        <v>0.2825400724908213</v>
      </c>
      <c r="I6" s="280">
        <v>0.30700660881047759</v>
      </c>
      <c r="J6" s="280">
        <v>0.28306208315392278</v>
      </c>
      <c r="K6" s="280">
        <v>0.2824848471775846</v>
      </c>
      <c r="L6" s="280">
        <v>0.30236131690057716</v>
      </c>
      <c r="M6" s="280">
        <v>0.3238318175681329</v>
      </c>
      <c r="N6" s="280">
        <v>0.29987714000038496</v>
      </c>
      <c r="O6" s="280">
        <v>0.29818725547724495</v>
      </c>
      <c r="P6" s="280">
        <v>0.31154461165213265</v>
      </c>
      <c r="Q6" s="280">
        <v>0.33365694572066512</v>
      </c>
      <c r="R6" s="280">
        <v>0.32416737103636223</v>
      </c>
      <c r="S6" s="280">
        <v>0.3219130111601341</v>
      </c>
      <c r="T6" s="280">
        <v>0.33624389440866576</v>
      </c>
      <c r="U6" s="280">
        <v>0.35931722386627712</v>
      </c>
      <c r="V6" s="280">
        <v>0.4921229387036834</v>
      </c>
      <c r="W6" s="280">
        <v>0.32507997779973397</v>
      </c>
      <c r="X6" s="280">
        <v>0.31104820455294557</v>
      </c>
      <c r="Y6" s="280">
        <v>0.32076886876371175</v>
      </c>
      <c r="Z6" s="280">
        <v>0.31657316729348306</v>
      </c>
      <c r="AA6" s="280">
        <v>0.30838578828422247</v>
      </c>
    </row>
    <row r="7" spans="1:27" ht="15.95" customHeight="1">
      <c r="A7" s="238" t="s">
        <v>17</v>
      </c>
      <c r="B7" s="267" t="s">
        <v>659</v>
      </c>
      <c r="C7" s="238" t="s">
        <v>660</v>
      </c>
      <c r="D7" s="267" t="s">
        <v>661</v>
      </c>
      <c r="E7" s="281">
        <v>815.30499999999995</v>
      </c>
      <c r="F7" s="281">
        <v>823.55899999999997</v>
      </c>
      <c r="G7" s="281">
        <v>865.08</v>
      </c>
      <c r="H7" s="281">
        <v>921.85618918</v>
      </c>
      <c r="I7" s="281">
        <v>899.51</v>
      </c>
      <c r="J7" s="281">
        <v>907.24300000000005</v>
      </c>
      <c r="K7" s="281">
        <v>943.67600000000004</v>
      </c>
      <c r="L7" s="281">
        <v>893.48699999999997</v>
      </c>
      <c r="M7" s="281">
        <v>875.39599999999996</v>
      </c>
      <c r="N7" s="281">
        <v>834.5</v>
      </c>
      <c r="O7" s="281">
        <v>904.77200000000005</v>
      </c>
      <c r="P7" s="281">
        <v>825.899</v>
      </c>
      <c r="Q7" s="281">
        <v>767.34900000000005</v>
      </c>
      <c r="R7" s="281">
        <v>876.54600000000005</v>
      </c>
      <c r="S7" s="281">
        <v>967.899</v>
      </c>
      <c r="T7" s="281">
        <v>1006.144</v>
      </c>
      <c r="U7" s="281">
        <v>845.65800000000002</v>
      </c>
      <c r="V7" s="281">
        <v>487.78199999999998</v>
      </c>
      <c r="W7" s="281">
        <v>875.59</v>
      </c>
      <c r="X7" s="281">
        <v>977.81700000000001</v>
      </c>
      <c r="Y7" s="281">
        <v>798.76</v>
      </c>
      <c r="Z7" s="281">
        <v>767.54899999999998</v>
      </c>
      <c r="AA7" s="281">
        <v>754.53599999999994</v>
      </c>
    </row>
    <row r="8" spans="1:27" s="227" customFormat="1" ht="15.95" customHeight="1">
      <c r="A8" s="282"/>
      <c r="B8" s="283" t="s">
        <v>662</v>
      </c>
      <c r="C8" s="282"/>
      <c r="D8" s="283" t="s">
        <v>663</v>
      </c>
      <c r="E8" s="284">
        <v>0.72290091361772746</v>
      </c>
      <c r="F8" s="284">
        <v>0.72827770020453986</v>
      </c>
      <c r="G8" s="284">
        <v>0.74124088529394128</v>
      </c>
      <c r="H8" s="284">
        <v>0.75052059342711697</v>
      </c>
      <c r="I8" s="284">
        <v>0.74403065752719877</v>
      </c>
      <c r="J8" s="284">
        <v>0.7455809248151134</v>
      </c>
      <c r="K8" s="284">
        <v>0.72056797808232576</v>
      </c>
      <c r="L8" s="284">
        <v>0.65203608253065193</v>
      </c>
      <c r="M8" s="284">
        <v>0.66721544129864474</v>
      </c>
      <c r="N8" s="284">
        <v>0.63022227324081515</v>
      </c>
      <c r="O8" s="284">
        <v>0.65506321323952099</v>
      </c>
      <c r="P8" s="284">
        <v>0.56220129403796337</v>
      </c>
      <c r="Q8" s="284">
        <v>0.5456366432796691</v>
      </c>
      <c r="R8" s="284">
        <v>0.59658890205497594</v>
      </c>
      <c r="S8" s="284">
        <v>0.61197651737644587</v>
      </c>
      <c r="T8" s="284">
        <v>0.60739845491738209</v>
      </c>
      <c r="U8" s="284">
        <v>0.59390724979264542</v>
      </c>
      <c r="V8" s="284">
        <v>0.56048664629781342</v>
      </c>
      <c r="W8" s="284">
        <v>0.57341325584700253</v>
      </c>
      <c r="X8" s="284">
        <v>0.57246322933199534</v>
      </c>
      <c r="Y8" s="284">
        <v>0.56942596877838181</v>
      </c>
      <c r="Z8" s="284">
        <v>0.51589840239657314</v>
      </c>
      <c r="AA8" s="284">
        <v>0.48271922052082561</v>
      </c>
    </row>
    <row r="9" spans="1:27">
      <c r="A9" s="245"/>
      <c r="B9" s="245"/>
      <c r="C9" s="245"/>
      <c r="D9" s="245"/>
      <c r="F9" s="246"/>
      <c r="G9" s="247"/>
      <c r="H9" s="246"/>
      <c r="I9" s="247"/>
      <c r="Q9" s="246"/>
      <c r="R9" s="246"/>
    </row>
    <row r="10" spans="1:27">
      <c r="A10" s="245"/>
      <c r="B10" s="245"/>
      <c r="C10" s="245"/>
      <c r="D10" s="245"/>
      <c r="F10" s="246"/>
      <c r="G10" s="247"/>
      <c r="H10" s="246"/>
      <c r="I10" s="247"/>
      <c r="Q10" s="246"/>
      <c r="R10" s="246"/>
    </row>
    <row r="11" spans="1:27">
      <c r="A11" s="245"/>
      <c r="B11" s="245"/>
      <c r="C11" s="245"/>
      <c r="D11" s="245"/>
      <c r="F11" s="246"/>
      <c r="G11" s="247"/>
      <c r="H11" s="246"/>
      <c r="I11" s="247"/>
      <c r="Q11" s="246"/>
      <c r="R11" s="246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dimension ref="A2:AA10"/>
  <sheetViews>
    <sheetView showGridLines="0" zoomScale="130" zoomScaleNormal="130" workbookViewId="0">
      <pane xSplit="4" ySplit="3" topLeftCell="W4" activePane="bottomRight" state="frozen"/>
      <selection activeCell="AA2" sqref="AA2"/>
      <selection pane="topRight" activeCell="AA2" sqref="AA2"/>
      <selection pane="bottomLeft" activeCell="AA2" sqref="AA2"/>
      <selection pane="bottomRight" activeCell="AA2" sqref="AA2"/>
    </sheetView>
  </sheetViews>
  <sheetFormatPr defaultRowHeight="15" outlineLevelCol="1"/>
  <cols>
    <col min="1" max="1" width="9" style="106" bestFit="1" customWidth="1"/>
    <col min="2" max="2" width="37" style="106" customWidth="1"/>
    <col min="3" max="3" width="9.28515625" style="106" hidden="1" customWidth="1" outlineLevel="1"/>
    <col min="4" max="4" width="43.42578125" style="106" hidden="1" customWidth="1" outlineLevel="1"/>
    <col min="5" max="5" width="9.140625" style="106" customWidth="1" collapsed="1"/>
    <col min="6" max="6" width="9.7109375" style="106" customWidth="1"/>
    <col min="7" max="7" width="11.5703125" style="106" customWidth="1"/>
    <col min="8" max="8" width="9.7109375" style="106" customWidth="1"/>
    <col min="9" max="9" width="10.28515625" style="106" customWidth="1"/>
    <col min="10" max="16" width="9.140625" style="106" customWidth="1"/>
    <col min="17" max="18" width="9.7109375" style="106" customWidth="1"/>
    <col min="19" max="21" width="9.140625" style="106" customWidth="1"/>
    <col min="22" max="256" width="9.140625" style="106"/>
    <col min="257" max="257" width="9" style="106" bestFit="1" customWidth="1"/>
    <col min="258" max="258" width="37" style="106" customWidth="1"/>
    <col min="259" max="260" width="0" style="106" hidden="1" customWidth="1"/>
    <col min="261" max="261" width="9.140625" style="106"/>
    <col min="262" max="262" width="9.7109375" style="106" customWidth="1"/>
    <col min="263" max="263" width="11.5703125" style="106" customWidth="1"/>
    <col min="264" max="264" width="9.7109375" style="106" customWidth="1"/>
    <col min="265" max="265" width="10.28515625" style="106" customWidth="1"/>
    <col min="266" max="272" width="9.140625" style="106"/>
    <col min="273" max="274" width="9.7109375" style="106" customWidth="1"/>
    <col min="275" max="512" width="9.140625" style="106"/>
    <col min="513" max="513" width="9" style="106" bestFit="1" customWidth="1"/>
    <col min="514" max="514" width="37" style="106" customWidth="1"/>
    <col min="515" max="516" width="0" style="106" hidden="1" customWidth="1"/>
    <col min="517" max="517" width="9.140625" style="106"/>
    <col min="518" max="518" width="9.7109375" style="106" customWidth="1"/>
    <col min="519" max="519" width="11.5703125" style="106" customWidth="1"/>
    <col min="520" max="520" width="9.7109375" style="106" customWidth="1"/>
    <col min="521" max="521" width="10.28515625" style="106" customWidth="1"/>
    <col min="522" max="528" width="9.140625" style="106"/>
    <col min="529" max="530" width="9.7109375" style="106" customWidth="1"/>
    <col min="531" max="768" width="9.140625" style="106"/>
    <col min="769" max="769" width="9" style="106" bestFit="1" customWidth="1"/>
    <col min="770" max="770" width="37" style="106" customWidth="1"/>
    <col min="771" max="772" width="0" style="106" hidden="1" customWidth="1"/>
    <col min="773" max="773" width="9.140625" style="106"/>
    <col min="774" max="774" width="9.7109375" style="106" customWidth="1"/>
    <col min="775" max="775" width="11.5703125" style="106" customWidth="1"/>
    <col min="776" max="776" width="9.7109375" style="106" customWidth="1"/>
    <col min="777" max="777" width="10.28515625" style="106" customWidth="1"/>
    <col min="778" max="784" width="9.140625" style="106"/>
    <col min="785" max="786" width="9.7109375" style="106" customWidth="1"/>
    <col min="787" max="1024" width="9.140625" style="106"/>
    <col min="1025" max="1025" width="9" style="106" bestFit="1" customWidth="1"/>
    <col min="1026" max="1026" width="37" style="106" customWidth="1"/>
    <col min="1027" max="1028" width="0" style="106" hidden="1" customWidth="1"/>
    <col min="1029" max="1029" width="9.140625" style="106"/>
    <col min="1030" max="1030" width="9.7109375" style="106" customWidth="1"/>
    <col min="1031" max="1031" width="11.5703125" style="106" customWidth="1"/>
    <col min="1032" max="1032" width="9.7109375" style="106" customWidth="1"/>
    <col min="1033" max="1033" width="10.28515625" style="106" customWidth="1"/>
    <col min="1034" max="1040" width="9.140625" style="106"/>
    <col min="1041" max="1042" width="9.7109375" style="106" customWidth="1"/>
    <col min="1043" max="1280" width="9.140625" style="106"/>
    <col min="1281" max="1281" width="9" style="106" bestFit="1" customWidth="1"/>
    <col min="1282" max="1282" width="37" style="106" customWidth="1"/>
    <col min="1283" max="1284" width="0" style="106" hidden="1" customWidth="1"/>
    <col min="1285" max="1285" width="9.140625" style="106"/>
    <col min="1286" max="1286" width="9.7109375" style="106" customWidth="1"/>
    <col min="1287" max="1287" width="11.5703125" style="106" customWidth="1"/>
    <col min="1288" max="1288" width="9.7109375" style="106" customWidth="1"/>
    <col min="1289" max="1289" width="10.28515625" style="106" customWidth="1"/>
    <col min="1290" max="1296" width="9.140625" style="106"/>
    <col min="1297" max="1298" width="9.7109375" style="106" customWidth="1"/>
    <col min="1299" max="1536" width="9.140625" style="106"/>
    <col min="1537" max="1537" width="9" style="106" bestFit="1" customWidth="1"/>
    <col min="1538" max="1538" width="37" style="106" customWidth="1"/>
    <col min="1539" max="1540" width="0" style="106" hidden="1" customWidth="1"/>
    <col min="1541" max="1541" width="9.140625" style="106"/>
    <col min="1542" max="1542" width="9.7109375" style="106" customWidth="1"/>
    <col min="1543" max="1543" width="11.5703125" style="106" customWidth="1"/>
    <col min="1544" max="1544" width="9.7109375" style="106" customWidth="1"/>
    <col min="1545" max="1545" width="10.28515625" style="106" customWidth="1"/>
    <col min="1546" max="1552" width="9.140625" style="106"/>
    <col min="1553" max="1554" width="9.7109375" style="106" customWidth="1"/>
    <col min="1555" max="1792" width="9.140625" style="106"/>
    <col min="1793" max="1793" width="9" style="106" bestFit="1" customWidth="1"/>
    <col min="1794" max="1794" width="37" style="106" customWidth="1"/>
    <col min="1795" max="1796" width="0" style="106" hidden="1" customWidth="1"/>
    <col min="1797" max="1797" width="9.140625" style="106"/>
    <col min="1798" max="1798" width="9.7109375" style="106" customWidth="1"/>
    <col min="1799" max="1799" width="11.5703125" style="106" customWidth="1"/>
    <col min="1800" max="1800" width="9.7109375" style="106" customWidth="1"/>
    <col min="1801" max="1801" width="10.28515625" style="106" customWidth="1"/>
    <col min="1802" max="1808" width="9.140625" style="106"/>
    <col min="1809" max="1810" width="9.7109375" style="106" customWidth="1"/>
    <col min="1811" max="2048" width="9.140625" style="106"/>
    <col min="2049" max="2049" width="9" style="106" bestFit="1" customWidth="1"/>
    <col min="2050" max="2050" width="37" style="106" customWidth="1"/>
    <col min="2051" max="2052" width="0" style="106" hidden="1" customWidth="1"/>
    <col min="2053" max="2053" width="9.140625" style="106"/>
    <col min="2054" max="2054" width="9.7109375" style="106" customWidth="1"/>
    <col min="2055" max="2055" width="11.5703125" style="106" customWidth="1"/>
    <col min="2056" max="2056" width="9.7109375" style="106" customWidth="1"/>
    <col min="2057" max="2057" width="10.28515625" style="106" customWidth="1"/>
    <col min="2058" max="2064" width="9.140625" style="106"/>
    <col min="2065" max="2066" width="9.7109375" style="106" customWidth="1"/>
    <col min="2067" max="2304" width="9.140625" style="106"/>
    <col min="2305" max="2305" width="9" style="106" bestFit="1" customWidth="1"/>
    <col min="2306" max="2306" width="37" style="106" customWidth="1"/>
    <col min="2307" max="2308" width="0" style="106" hidden="1" customWidth="1"/>
    <col min="2309" max="2309" width="9.140625" style="106"/>
    <col min="2310" max="2310" width="9.7109375" style="106" customWidth="1"/>
    <col min="2311" max="2311" width="11.5703125" style="106" customWidth="1"/>
    <col min="2312" max="2312" width="9.7109375" style="106" customWidth="1"/>
    <col min="2313" max="2313" width="10.28515625" style="106" customWidth="1"/>
    <col min="2314" max="2320" width="9.140625" style="106"/>
    <col min="2321" max="2322" width="9.7109375" style="106" customWidth="1"/>
    <col min="2323" max="2560" width="9.140625" style="106"/>
    <col min="2561" max="2561" width="9" style="106" bestFit="1" customWidth="1"/>
    <col min="2562" max="2562" width="37" style="106" customWidth="1"/>
    <col min="2563" max="2564" width="0" style="106" hidden="1" customWidth="1"/>
    <col min="2565" max="2565" width="9.140625" style="106"/>
    <col min="2566" max="2566" width="9.7109375" style="106" customWidth="1"/>
    <col min="2567" max="2567" width="11.5703125" style="106" customWidth="1"/>
    <col min="2568" max="2568" width="9.7109375" style="106" customWidth="1"/>
    <col min="2569" max="2569" width="10.28515625" style="106" customWidth="1"/>
    <col min="2570" max="2576" width="9.140625" style="106"/>
    <col min="2577" max="2578" width="9.7109375" style="106" customWidth="1"/>
    <col min="2579" max="2816" width="9.140625" style="106"/>
    <col min="2817" max="2817" width="9" style="106" bestFit="1" customWidth="1"/>
    <col min="2818" max="2818" width="37" style="106" customWidth="1"/>
    <col min="2819" max="2820" width="0" style="106" hidden="1" customWidth="1"/>
    <col min="2821" max="2821" width="9.140625" style="106"/>
    <col min="2822" max="2822" width="9.7109375" style="106" customWidth="1"/>
    <col min="2823" max="2823" width="11.5703125" style="106" customWidth="1"/>
    <col min="2824" max="2824" width="9.7109375" style="106" customWidth="1"/>
    <col min="2825" max="2825" width="10.28515625" style="106" customWidth="1"/>
    <col min="2826" max="2832" width="9.140625" style="106"/>
    <col min="2833" max="2834" width="9.7109375" style="106" customWidth="1"/>
    <col min="2835" max="3072" width="9.140625" style="106"/>
    <col min="3073" max="3073" width="9" style="106" bestFit="1" customWidth="1"/>
    <col min="3074" max="3074" width="37" style="106" customWidth="1"/>
    <col min="3075" max="3076" width="0" style="106" hidden="1" customWidth="1"/>
    <col min="3077" max="3077" width="9.140625" style="106"/>
    <col min="3078" max="3078" width="9.7109375" style="106" customWidth="1"/>
    <col min="3079" max="3079" width="11.5703125" style="106" customWidth="1"/>
    <col min="3080" max="3080" width="9.7109375" style="106" customWidth="1"/>
    <col min="3081" max="3081" width="10.28515625" style="106" customWidth="1"/>
    <col min="3082" max="3088" width="9.140625" style="106"/>
    <col min="3089" max="3090" width="9.7109375" style="106" customWidth="1"/>
    <col min="3091" max="3328" width="9.140625" style="106"/>
    <col min="3329" max="3329" width="9" style="106" bestFit="1" customWidth="1"/>
    <col min="3330" max="3330" width="37" style="106" customWidth="1"/>
    <col min="3331" max="3332" width="0" style="106" hidden="1" customWidth="1"/>
    <col min="3333" max="3333" width="9.140625" style="106"/>
    <col min="3334" max="3334" width="9.7109375" style="106" customWidth="1"/>
    <col min="3335" max="3335" width="11.5703125" style="106" customWidth="1"/>
    <col min="3336" max="3336" width="9.7109375" style="106" customWidth="1"/>
    <col min="3337" max="3337" width="10.28515625" style="106" customWidth="1"/>
    <col min="3338" max="3344" width="9.140625" style="106"/>
    <col min="3345" max="3346" width="9.7109375" style="106" customWidth="1"/>
    <col min="3347" max="3584" width="9.140625" style="106"/>
    <col min="3585" max="3585" width="9" style="106" bestFit="1" customWidth="1"/>
    <col min="3586" max="3586" width="37" style="106" customWidth="1"/>
    <col min="3587" max="3588" width="0" style="106" hidden="1" customWidth="1"/>
    <col min="3589" max="3589" width="9.140625" style="106"/>
    <col min="3590" max="3590" width="9.7109375" style="106" customWidth="1"/>
    <col min="3591" max="3591" width="11.5703125" style="106" customWidth="1"/>
    <col min="3592" max="3592" width="9.7109375" style="106" customWidth="1"/>
    <col min="3593" max="3593" width="10.28515625" style="106" customWidth="1"/>
    <col min="3594" max="3600" width="9.140625" style="106"/>
    <col min="3601" max="3602" width="9.7109375" style="106" customWidth="1"/>
    <col min="3603" max="3840" width="9.140625" style="106"/>
    <col min="3841" max="3841" width="9" style="106" bestFit="1" customWidth="1"/>
    <col min="3842" max="3842" width="37" style="106" customWidth="1"/>
    <col min="3843" max="3844" width="0" style="106" hidden="1" customWidth="1"/>
    <col min="3845" max="3845" width="9.140625" style="106"/>
    <col min="3846" max="3846" width="9.7109375" style="106" customWidth="1"/>
    <col min="3847" max="3847" width="11.5703125" style="106" customWidth="1"/>
    <col min="3848" max="3848" width="9.7109375" style="106" customWidth="1"/>
    <col min="3849" max="3849" width="10.28515625" style="106" customWidth="1"/>
    <col min="3850" max="3856" width="9.140625" style="106"/>
    <col min="3857" max="3858" width="9.7109375" style="106" customWidth="1"/>
    <col min="3859" max="4096" width="9.140625" style="106"/>
    <col min="4097" max="4097" width="9" style="106" bestFit="1" customWidth="1"/>
    <col min="4098" max="4098" width="37" style="106" customWidth="1"/>
    <col min="4099" max="4100" width="0" style="106" hidden="1" customWidth="1"/>
    <col min="4101" max="4101" width="9.140625" style="106"/>
    <col min="4102" max="4102" width="9.7109375" style="106" customWidth="1"/>
    <col min="4103" max="4103" width="11.5703125" style="106" customWidth="1"/>
    <col min="4104" max="4104" width="9.7109375" style="106" customWidth="1"/>
    <col min="4105" max="4105" width="10.28515625" style="106" customWidth="1"/>
    <col min="4106" max="4112" width="9.140625" style="106"/>
    <col min="4113" max="4114" width="9.7109375" style="106" customWidth="1"/>
    <col min="4115" max="4352" width="9.140625" style="106"/>
    <col min="4353" max="4353" width="9" style="106" bestFit="1" customWidth="1"/>
    <col min="4354" max="4354" width="37" style="106" customWidth="1"/>
    <col min="4355" max="4356" width="0" style="106" hidden="1" customWidth="1"/>
    <col min="4357" max="4357" width="9.140625" style="106"/>
    <col min="4358" max="4358" width="9.7109375" style="106" customWidth="1"/>
    <col min="4359" max="4359" width="11.5703125" style="106" customWidth="1"/>
    <col min="4360" max="4360" width="9.7109375" style="106" customWidth="1"/>
    <col min="4361" max="4361" width="10.28515625" style="106" customWidth="1"/>
    <col min="4362" max="4368" width="9.140625" style="106"/>
    <col min="4369" max="4370" width="9.7109375" style="106" customWidth="1"/>
    <col min="4371" max="4608" width="9.140625" style="106"/>
    <col min="4609" max="4609" width="9" style="106" bestFit="1" customWidth="1"/>
    <col min="4610" max="4610" width="37" style="106" customWidth="1"/>
    <col min="4611" max="4612" width="0" style="106" hidden="1" customWidth="1"/>
    <col min="4613" max="4613" width="9.140625" style="106"/>
    <col min="4614" max="4614" width="9.7109375" style="106" customWidth="1"/>
    <col min="4615" max="4615" width="11.5703125" style="106" customWidth="1"/>
    <col min="4616" max="4616" width="9.7109375" style="106" customWidth="1"/>
    <col min="4617" max="4617" width="10.28515625" style="106" customWidth="1"/>
    <col min="4618" max="4624" width="9.140625" style="106"/>
    <col min="4625" max="4626" width="9.7109375" style="106" customWidth="1"/>
    <col min="4627" max="4864" width="9.140625" style="106"/>
    <col min="4865" max="4865" width="9" style="106" bestFit="1" customWidth="1"/>
    <col min="4866" max="4866" width="37" style="106" customWidth="1"/>
    <col min="4867" max="4868" width="0" style="106" hidden="1" customWidth="1"/>
    <col min="4869" max="4869" width="9.140625" style="106"/>
    <col min="4870" max="4870" width="9.7109375" style="106" customWidth="1"/>
    <col min="4871" max="4871" width="11.5703125" style="106" customWidth="1"/>
    <col min="4872" max="4872" width="9.7109375" style="106" customWidth="1"/>
    <col min="4873" max="4873" width="10.28515625" style="106" customWidth="1"/>
    <col min="4874" max="4880" width="9.140625" style="106"/>
    <col min="4881" max="4882" width="9.7109375" style="106" customWidth="1"/>
    <col min="4883" max="5120" width="9.140625" style="106"/>
    <col min="5121" max="5121" width="9" style="106" bestFit="1" customWidth="1"/>
    <col min="5122" max="5122" width="37" style="106" customWidth="1"/>
    <col min="5123" max="5124" width="0" style="106" hidden="1" customWidth="1"/>
    <col min="5125" max="5125" width="9.140625" style="106"/>
    <col min="5126" max="5126" width="9.7109375" style="106" customWidth="1"/>
    <col min="5127" max="5127" width="11.5703125" style="106" customWidth="1"/>
    <col min="5128" max="5128" width="9.7109375" style="106" customWidth="1"/>
    <col min="5129" max="5129" width="10.28515625" style="106" customWidth="1"/>
    <col min="5130" max="5136" width="9.140625" style="106"/>
    <col min="5137" max="5138" width="9.7109375" style="106" customWidth="1"/>
    <col min="5139" max="5376" width="9.140625" style="106"/>
    <col min="5377" max="5377" width="9" style="106" bestFit="1" customWidth="1"/>
    <col min="5378" max="5378" width="37" style="106" customWidth="1"/>
    <col min="5379" max="5380" width="0" style="106" hidden="1" customWidth="1"/>
    <col min="5381" max="5381" width="9.140625" style="106"/>
    <col min="5382" max="5382" width="9.7109375" style="106" customWidth="1"/>
    <col min="5383" max="5383" width="11.5703125" style="106" customWidth="1"/>
    <col min="5384" max="5384" width="9.7109375" style="106" customWidth="1"/>
    <col min="5385" max="5385" width="10.28515625" style="106" customWidth="1"/>
    <col min="5386" max="5392" width="9.140625" style="106"/>
    <col min="5393" max="5394" width="9.7109375" style="106" customWidth="1"/>
    <col min="5395" max="5632" width="9.140625" style="106"/>
    <col min="5633" max="5633" width="9" style="106" bestFit="1" customWidth="1"/>
    <col min="5634" max="5634" width="37" style="106" customWidth="1"/>
    <col min="5635" max="5636" width="0" style="106" hidden="1" customWidth="1"/>
    <col min="5637" max="5637" width="9.140625" style="106"/>
    <col min="5638" max="5638" width="9.7109375" style="106" customWidth="1"/>
    <col min="5639" max="5639" width="11.5703125" style="106" customWidth="1"/>
    <col min="5640" max="5640" width="9.7109375" style="106" customWidth="1"/>
    <col min="5641" max="5641" width="10.28515625" style="106" customWidth="1"/>
    <col min="5642" max="5648" width="9.140625" style="106"/>
    <col min="5649" max="5650" width="9.7109375" style="106" customWidth="1"/>
    <col min="5651" max="5888" width="9.140625" style="106"/>
    <col min="5889" max="5889" width="9" style="106" bestFit="1" customWidth="1"/>
    <col min="5890" max="5890" width="37" style="106" customWidth="1"/>
    <col min="5891" max="5892" width="0" style="106" hidden="1" customWidth="1"/>
    <col min="5893" max="5893" width="9.140625" style="106"/>
    <col min="5894" max="5894" width="9.7109375" style="106" customWidth="1"/>
    <col min="5895" max="5895" width="11.5703125" style="106" customWidth="1"/>
    <col min="5896" max="5896" width="9.7109375" style="106" customWidth="1"/>
    <col min="5897" max="5897" width="10.28515625" style="106" customWidth="1"/>
    <col min="5898" max="5904" width="9.140625" style="106"/>
    <col min="5905" max="5906" width="9.7109375" style="106" customWidth="1"/>
    <col min="5907" max="6144" width="9.140625" style="106"/>
    <col min="6145" max="6145" width="9" style="106" bestFit="1" customWidth="1"/>
    <col min="6146" max="6146" width="37" style="106" customWidth="1"/>
    <col min="6147" max="6148" width="0" style="106" hidden="1" customWidth="1"/>
    <col min="6149" max="6149" width="9.140625" style="106"/>
    <col min="6150" max="6150" width="9.7109375" style="106" customWidth="1"/>
    <col min="6151" max="6151" width="11.5703125" style="106" customWidth="1"/>
    <col min="6152" max="6152" width="9.7109375" style="106" customWidth="1"/>
    <col min="6153" max="6153" width="10.28515625" style="106" customWidth="1"/>
    <col min="6154" max="6160" width="9.140625" style="106"/>
    <col min="6161" max="6162" width="9.7109375" style="106" customWidth="1"/>
    <col min="6163" max="6400" width="9.140625" style="106"/>
    <col min="6401" max="6401" width="9" style="106" bestFit="1" customWidth="1"/>
    <col min="6402" max="6402" width="37" style="106" customWidth="1"/>
    <col min="6403" max="6404" width="0" style="106" hidden="1" customWidth="1"/>
    <col min="6405" max="6405" width="9.140625" style="106"/>
    <col min="6406" max="6406" width="9.7109375" style="106" customWidth="1"/>
    <col min="6407" max="6407" width="11.5703125" style="106" customWidth="1"/>
    <col min="6408" max="6408" width="9.7109375" style="106" customWidth="1"/>
    <col min="6409" max="6409" width="10.28515625" style="106" customWidth="1"/>
    <col min="6410" max="6416" width="9.140625" style="106"/>
    <col min="6417" max="6418" width="9.7109375" style="106" customWidth="1"/>
    <col min="6419" max="6656" width="9.140625" style="106"/>
    <col min="6657" max="6657" width="9" style="106" bestFit="1" customWidth="1"/>
    <col min="6658" max="6658" width="37" style="106" customWidth="1"/>
    <col min="6659" max="6660" width="0" style="106" hidden="1" customWidth="1"/>
    <col min="6661" max="6661" width="9.140625" style="106"/>
    <col min="6662" max="6662" width="9.7109375" style="106" customWidth="1"/>
    <col min="6663" max="6663" width="11.5703125" style="106" customWidth="1"/>
    <col min="6664" max="6664" width="9.7109375" style="106" customWidth="1"/>
    <col min="6665" max="6665" width="10.28515625" style="106" customWidth="1"/>
    <col min="6666" max="6672" width="9.140625" style="106"/>
    <col min="6673" max="6674" width="9.7109375" style="106" customWidth="1"/>
    <col min="6675" max="6912" width="9.140625" style="106"/>
    <col min="6913" max="6913" width="9" style="106" bestFit="1" customWidth="1"/>
    <col min="6914" max="6914" width="37" style="106" customWidth="1"/>
    <col min="6915" max="6916" width="0" style="106" hidden="1" customWidth="1"/>
    <col min="6917" max="6917" width="9.140625" style="106"/>
    <col min="6918" max="6918" width="9.7109375" style="106" customWidth="1"/>
    <col min="6919" max="6919" width="11.5703125" style="106" customWidth="1"/>
    <col min="6920" max="6920" width="9.7109375" style="106" customWidth="1"/>
    <col min="6921" max="6921" width="10.28515625" style="106" customWidth="1"/>
    <col min="6922" max="6928" width="9.140625" style="106"/>
    <col min="6929" max="6930" width="9.7109375" style="106" customWidth="1"/>
    <col min="6931" max="7168" width="9.140625" style="106"/>
    <col min="7169" max="7169" width="9" style="106" bestFit="1" customWidth="1"/>
    <col min="7170" max="7170" width="37" style="106" customWidth="1"/>
    <col min="7171" max="7172" width="0" style="106" hidden="1" customWidth="1"/>
    <col min="7173" max="7173" width="9.140625" style="106"/>
    <col min="7174" max="7174" width="9.7109375" style="106" customWidth="1"/>
    <col min="7175" max="7175" width="11.5703125" style="106" customWidth="1"/>
    <col min="7176" max="7176" width="9.7109375" style="106" customWidth="1"/>
    <col min="7177" max="7177" width="10.28515625" style="106" customWidth="1"/>
    <col min="7178" max="7184" width="9.140625" style="106"/>
    <col min="7185" max="7186" width="9.7109375" style="106" customWidth="1"/>
    <col min="7187" max="7424" width="9.140625" style="106"/>
    <col min="7425" max="7425" width="9" style="106" bestFit="1" customWidth="1"/>
    <col min="7426" max="7426" width="37" style="106" customWidth="1"/>
    <col min="7427" max="7428" width="0" style="106" hidden="1" customWidth="1"/>
    <col min="7429" max="7429" width="9.140625" style="106"/>
    <col min="7430" max="7430" width="9.7109375" style="106" customWidth="1"/>
    <col min="7431" max="7431" width="11.5703125" style="106" customWidth="1"/>
    <col min="7432" max="7432" width="9.7109375" style="106" customWidth="1"/>
    <col min="7433" max="7433" width="10.28515625" style="106" customWidth="1"/>
    <col min="7434" max="7440" width="9.140625" style="106"/>
    <col min="7441" max="7442" width="9.7109375" style="106" customWidth="1"/>
    <col min="7443" max="7680" width="9.140625" style="106"/>
    <col min="7681" max="7681" width="9" style="106" bestFit="1" customWidth="1"/>
    <col min="7682" max="7682" width="37" style="106" customWidth="1"/>
    <col min="7683" max="7684" width="0" style="106" hidden="1" customWidth="1"/>
    <col min="7685" max="7685" width="9.140625" style="106"/>
    <col min="7686" max="7686" width="9.7109375" style="106" customWidth="1"/>
    <col min="7687" max="7687" width="11.5703125" style="106" customWidth="1"/>
    <col min="7688" max="7688" width="9.7109375" style="106" customWidth="1"/>
    <col min="7689" max="7689" width="10.28515625" style="106" customWidth="1"/>
    <col min="7690" max="7696" width="9.140625" style="106"/>
    <col min="7697" max="7698" width="9.7109375" style="106" customWidth="1"/>
    <col min="7699" max="7936" width="9.140625" style="106"/>
    <col min="7937" max="7937" width="9" style="106" bestFit="1" customWidth="1"/>
    <col min="7938" max="7938" width="37" style="106" customWidth="1"/>
    <col min="7939" max="7940" width="0" style="106" hidden="1" customWidth="1"/>
    <col min="7941" max="7941" width="9.140625" style="106"/>
    <col min="7942" max="7942" width="9.7109375" style="106" customWidth="1"/>
    <col min="7943" max="7943" width="11.5703125" style="106" customWidth="1"/>
    <col min="7944" max="7944" width="9.7109375" style="106" customWidth="1"/>
    <col min="7945" max="7945" width="10.28515625" style="106" customWidth="1"/>
    <col min="7946" max="7952" width="9.140625" style="106"/>
    <col min="7953" max="7954" width="9.7109375" style="106" customWidth="1"/>
    <col min="7955" max="8192" width="9.140625" style="106"/>
    <col min="8193" max="8193" width="9" style="106" bestFit="1" customWidth="1"/>
    <col min="8194" max="8194" width="37" style="106" customWidth="1"/>
    <col min="8195" max="8196" width="0" style="106" hidden="1" customWidth="1"/>
    <col min="8197" max="8197" width="9.140625" style="106"/>
    <col min="8198" max="8198" width="9.7109375" style="106" customWidth="1"/>
    <col min="8199" max="8199" width="11.5703125" style="106" customWidth="1"/>
    <col min="8200" max="8200" width="9.7109375" style="106" customWidth="1"/>
    <col min="8201" max="8201" width="10.28515625" style="106" customWidth="1"/>
    <col min="8202" max="8208" width="9.140625" style="106"/>
    <col min="8209" max="8210" width="9.7109375" style="106" customWidth="1"/>
    <col min="8211" max="8448" width="9.140625" style="106"/>
    <col min="8449" max="8449" width="9" style="106" bestFit="1" customWidth="1"/>
    <col min="8450" max="8450" width="37" style="106" customWidth="1"/>
    <col min="8451" max="8452" width="0" style="106" hidden="1" customWidth="1"/>
    <col min="8453" max="8453" width="9.140625" style="106"/>
    <col min="8454" max="8454" width="9.7109375" style="106" customWidth="1"/>
    <col min="8455" max="8455" width="11.5703125" style="106" customWidth="1"/>
    <col min="8456" max="8456" width="9.7109375" style="106" customWidth="1"/>
    <col min="8457" max="8457" width="10.28515625" style="106" customWidth="1"/>
    <col min="8458" max="8464" width="9.140625" style="106"/>
    <col min="8465" max="8466" width="9.7109375" style="106" customWidth="1"/>
    <col min="8467" max="8704" width="9.140625" style="106"/>
    <col min="8705" max="8705" width="9" style="106" bestFit="1" customWidth="1"/>
    <col min="8706" max="8706" width="37" style="106" customWidth="1"/>
    <col min="8707" max="8708" width="0" style="106" hidden="1" customWidth="1"/>
    <col min="8709" max="8709" width="9.140625" style="106"/>
    <col min="8710" max="8710" width="9.7109375" style="106" customWidth="1"/>
    <col min="8711" max="8711" width="11.5703125" style="106" customWidth="1"/>
    <col min="8712" max="8712" width="9.7109375" style="106" customWidth="1"/>
    <col min="8713" max="8713" width="10.28515625" style="106" customWidth="1"/>
    <col min="8714" max="8720" width="9.140625" style="106"/>
    <col min="8721" max="8722" width="9.7109375" style="106" customWidth="1"/>
    <col min="8723" max="8960" width="9.140625" style="106"/>
    <col min="8961" max="8961" width="9" style="106" bestFit="1" customWidth="1"/>
    <col min="8962" max="8962" width="37" style="106" customWidth="1"/>
    <col min="8963" max="8964" width="0" style="106" hidden="1" customWidth="1"/>
    <col min="8965" max="8965" width="9.140625" style="106"/>
    <col min="8966" max="8966" width="9.7109375" style="106" customWidth="1"/>
    <col min="8967" max="8967" width="11.5703125" style="106" customWidth="1"/>
    <col min="8968" max="8968" width="9.7109375" style="106" customWidth="1"/>
    <col min="8969" max="8969" width="10.28515625" style="106" customWidth="1"/>
    <col min="8970" max="8976" width="9.140625" style="106"/>
    <col min="8977" max="8978" width="9.7109375" style="106" customWidth="1"/>
    <col min="8979" max="9216" width="9.140625" style="106"/>
    <col min="9217" max="9217" width="9" style="106" bestFit="1" customWidth="1"/>
    <col min="9218" max="9218" width="37" style="106" customWidth="1"/>
    <col min="9219" max="9220" width="0" style="106" hidden="1" customWidth="1"/>
    <col min="9221" max="9221" width="9.140625" style="106"/>
    <col min="9222" max="9222" width="9.7109375" style="106" customWidth="1"/>
    <col min="9223" max="9223" width="11.5703125" style="106" customWidth="1"/>
    <col min="9224" max="9224" width="9.7109375" style="106" customWidth="1"/>
    <col min="9225" max="9225" width="10.28515625" style="106" customWidth="1"/>
    <col min="9226" max="9232" width="9.140625" style="106"/>
    <col min="9233" max="9234" width="9.7109375" style="106" customWidth="1"/>
    <col min="9235" max="9472" width="9.140625" style="106"/>
    <col min="9473" max="9473" width="9" style="106" bestFit="1" customWidth="1"/>
    <col min="9474" max="9474" width="37" style="106" customWidth="1"/>
    <col min="9475" max="9476" width="0" style="106" hidden="1" customWidth="1"/>
    <col min="9477" max="9477" width="9.140625" style="106"/>
    <col min="9478" max="9478" width="9.7109375" style="106" customWidth="1"/>
    <col min="9479" max="9479" width="11.5703125" style="106" customWidth="1"/>
    <col min="9480" max="9480" width="9.7109375" style="106" customWidth="1"/>
    <col min="9481" max="9481" width="10.28515625" style="106" customWidth="1"/>
    <col min="9482" max="9488" width="9.140625" style="106"/>
    <col min="9489" max="9490" width="9.7109375" style="106" customWidth="1"/>
    <col min="9491" max="9728" width="9.140625" style="106"/>
    <col min="9729" max="9729" width="9" style="106" bestFit="1" customWidth="1"/>
    <col min="9730" max="9730" width="37" style="106" customWidth="1"/>
    <col min="9731" max="9732" width="0" style="106" hidden="1" customWidth="1"/>
    <col min="9733" max="9733" width="9.140625" style="106"/>
    <col min="9734" max="9734" width="9.7109375" style="106" customWidth="1"/>
    <col min="9735" max="9735" width="11.5703125" style="106" customWidth="1"/>
    <col min="9736" max="9736" width="9.7109375" style="106" customWidth="1"/>
    <col min="9737" max="9737" width="10.28515625" style="106" customWidth="1"/>
    <col min="9738" max="9744" width="9.140625" style="106"/>
    <col min="9745" max="9746" width="9.7109375" style="106" customWidth="1"/>
    <col min="9747" max="9984" width="9.140625" style="106"/>
    <col min="9985" max="9985" width="9" style="106" bestFit="1" customWidth="1"/>
    <col min="9986" max="9986" width="37" style="106" customWidth="1"/>
    <col min="9987" max="9988" width="0" style="106" hidden="1" customWidth="1"/>
    <col min="9989" max="9989" width="9.140625" style="106"/>
    <col min="9990" max="9990" width="9.7109375" style="106" customWidth="1"/>
    <col min="9991" max="9991" width="11.5703125" style="106" customWidth="1"/>
    <col min="9992" max="9992" width="9.7109375" style="106" customWidth="1"/>
    <col min="9993" max="9993" width="10.28515625" style="106" customWidth="1"/>
    <col min="9994" max="10000" width="9.140625" style="106"/>
    <col min="10001" max="10002" width="9.7109375" style="106" customWidth="1"/>
    <col min="10003" max="10240" width="9.140625" style="106"/>
    <col min="10241" max="10241" width="9" style="106" bestFit="1" customWidth="1"/>
    <col min="10242" max="10242" width="37" style="106" customWidth="1"/>
    <col min="10243" max="10244" width="0" style="106" hidden="1" customWidth="1"/>
    <col min="10245" max="10245" width="9.140625" style="106"/>
    <col min="10246" max="10246" width="9.7109375" style="106" customWidth="1"/>
    <col min="10247" max="10247" width="11.5703125" style="106" customWidth="1"/>
    <col min="10248" max="10248" width="9.7109375" style="106" customWidth="1"/>
    <col min="10249" max="10249" width="10.28515625" style="106" customWidth="1"/>
    <col min="10250" max="10256" width="9.140625" style="106"/>
    <col min="10257" max="10258" width="9.7109375" style="106" customWidth="1"/>
    <col min="10259" max="10496" width="9.140625" style="106"/>
    <col min="10497" max="10497" width="9" style="106" bestFit="1" customWidth="1"/>
    <col min="10498" max="10498" width="37" style="106" customWidth="1"/>
    <col min="10499" max="10500" width="0" style="106" hidden="1" customWidth="1"/>
    <col min="10501" max="10501" width="9.140625" style="106"/>
    <col min="10502" max="10502" width="9.7109375" style="106" customWidth="1"/>
    <col min="10503" max="10503" width="11.5703125" style="106" customWidth="1"/>
    <col min="10504" max="10504" width="9.7109375" style="106" customWidth="1"/>
    <col min="10505" max="10505" width="10.28515625" style="106" customWidth="1"/>
    <col min="10506" max="10512" width="9.140625" style="106"/>
    <col min="10513" max="10514" width="9.7109375" style="106" customWidth="1"/>
    <col min="10515" max="10752" width="9.140625" style="106"/>
    <col min="10753" max="10753" width="9" style="106" bestFit="1" customWidth="1"/>
    <col min="10754" max="10754" width="37" style="106" customWidth="1"/>
    <col min="10755" max="10756" width="0" style="106" hidden="1" customWidth="1"/>
    <col min="10757" max="10757" width="9.140625" style="106"/>
    <col min="10758" max="10758" width="9.7109375" style="106" customWidth="1"/>
    <col min="10759" max="10759" width="11.5703125" style="106" customWidth="1"/>
    <col min="10760" max="10760" width="9.7109375" style="106" customWidth="1"/>
    <col min="10761" max="10761" width="10.28515625" style="106" customWidth="1"/>
    <col min="10762" max="10768" width="9.140625" style="106"/>
    <col min="10769" max="10770" width="9.7109375" style="106" customWidth="1"/>
    <col min="10771" max="11008" width="9.140625" style="106"/>
    <col min="11009" max="11009" width="9" style="106" bestFit="1" customWidth="1"/>
    <col min="11010" max="11010" width="37" style="106" customWidth="1"/>
    <col min="11011" max="11012" width="0" style="106" hidden="1" customWidth="1"/>
    <col min="11013" max="11013" width="9.140625" style="106"/>
    <col min="11014" max="11014" width="9.7109375" style="106" customWidth="1"/>
    <col min="11015" max="11015" width="11.5703125" style="106" customWidth="1"/>
    <col min="11016" max="11016" width="9.7109375" style="106" customWidth="1"/>
    <col min="11017" max="11017" width="10.28515625" style="106" customWidth="1"/>
    <col min="11018" max="11024" width="9.140625" style="106"/>
    <col min="11025" max="11026" width="9.7109375" style="106" customWidth="1"/>
    <col min="11027" max="11264" width="9.140625" style="106"/>
    <col min="11265" max="11265" width="9" style="106" bestFit="1" customWidth="1"/>
    <col min="11266" max="11266" width="37" style="106" customWidth="1"/>
    <col min="11267" max="11268" width="0" style="106" hidden="1" customWidth="1"/>
    <col min="11269" max="11269" width="9.140625" style="106"/>
    <col min="11270" max="11270" width="9.7109375" style="106" customWidth="1"/>
    <col min="11271" max="11271" width="11.5703125" style="106" customWidth="1"/>
    <col min="11272" max="11272" width="9.7109375" style="106" customWidth="1"/>
    <col min="11273" max="11273" width="10.28515625" style="106" customWidth="1"/>
    <col min="11274" max="11280" width="9.140625" style="106"/>
    <col min="11281" max="11282" width="9.7109375" style="106" customWidth="1"/>
    <col min="11283" max="11520" width="9.140625" style="106"/>
    <col min="11521" max="11521" width="9" style="106" bestFit="1" customWidth="1"/>
    <col min="11522" max="11522" width="37" style="106" customWidth="1"/>
    <col min="11523" max="11524" width="0" style="106" hidden="1" customWidth="1"/>
    <col min="11525" max="11525" width="9.140625" style="106"/>
    <col min="11526" max="11526" width="9.7109375" style="106" customWidth="1"/>
    <col min="11527" max="11527" width="11.5703125" style="106" customWidth="1"/>
    <col min="11528" max="11528" width="9.7109375" style="106" customWidth="1"/>
    <col min="11529" max="11529" width="10.28515625" style="106" customWidth="1"/>
    <col min="11530" max="11536" width="9.140625" style="106"/>
    <col min="11537" max="11538" width="9.7109375" style="106" customWidth="1"/>
    <col min="11539" max="11776" width="9.140625" style="106"/>
    <col min="11777" max="11777" width="9" style="106" bestFit="1" customWidth="1"/>
    <col min="11778" max="11778" width="37" style="106" customWidth="1"/>
    <col min="11779" max="11780" width="0" style="106" hidden="1" customWidth="1"/>
    <col min="11781" max="11781" width="9.140625" style="106"/>
    <col min="11782" max="11782" width="9.7109375" style="106" customWidth="1"/>
    <col min="11783" max="11783" width="11.5703125" style="106" customWidth="1"/>
    <col min="11784" max="11784" width="9.7109375" style="106" customWidth="1"/>
    <col min="11785" max="11785" width="10.28515625" style="106" customWidth="1"/>
    <col min="11786" max="11792" width="9.140625" style="106"/>
    <col min="11793" max="11794" width="9.7109375" style="106" customWidth="1"/>
    <col min="11795" max="12032" width="9.140625" style="106"/>
    <col min="12033" max="12033" width="9" style="106" bestFit="1" customWidth="1"/>
    <col min="12034" max="12034" width="37" style="106" customWidth="1"/>
    <col min="12035" max="12036" width="0" style="106" hidden="1" customWidth="1"/>
    <col min="12037" max="12037" width="9.140625" style="106"/>
    <col min="12038" max="12038" width="9.7109375" style="106" customWidth="1"/>
    <col min="12039" max="12039" width="11.5703125" style="106" customWidth="1"/>
    <col min="12040" max="12040" width="9.7109375" style="106" customWidth="1"/>
    <col min="12041" max="12041" width="10.28515625" style="106" customWidth="1"/>
    <col min="12042" max="12048" width="9.140625" style="106"/>
    <col min="12049" max="12050" width="9.7109375" style="106" customWidth="1"/>
    <col min="12051" max="12288" width="9.140625" style="106"/>
    <col min="12289" max="12289" width="9" style="106" bestFit="1" customWidth="1"/>
    <col min="12290" max="12290" width="37" style="106" customWidth="1"/>
    <col min="12291" max="12292" width="0" style="106" hidden="1" customWidth="1"/>
    <col min="12293" max="12293" width="9.140625" style="106"/>
    <col min="12294" max="12294" width="9.7109375" style="106" customWidth="1"/>
    <col min="12295" max="12295" width="11.5703125" style="106" customWidth="1"/>
    <col min="12296" max="12296" width="9.7109375" style="106" customWidth="1"/>
    <col min="12297" max="12297" width="10.28515625" style="106" customWidth="1"/>
    <col min="12298" max="12304" width="9.140625" style="106"/>
    <col min="12305" max="12306" width="9.7109375" style="106" customWidth="1"/>
    <col min="12307" max="12544" width="9.140625" style="106"/>
    <col min="12545" max="12545" width="9" style="106" bestFit="1" customWidth="1"/>
    <col min="12546" max="12546" width="37" style="106" customWidth="1"/>
    <col min="12547" max="12548" width="0" style="106" hidden="1" customWidth="1"/>
    <col min="12549" max="12549" width="9.140625" style="106"/>
    <col min="12550" max="12550" width="9.7109375" style="106" customWidth="1"/>
    <col min="12551" max="12551" width="11.5703125" style="106" customWidth="1"/>
    <col min="12552" max="12552" width="9.7109375" style="106" customWidth="1"/>
    <col min="12553" max="12553" width="10.28515625" style="106" customWidth="1"/>
    <col min="12554" max="12560" width="9.140625" style="106"/>
    <col min="12561" max="12562" width="9.7109375" style="106" customWidth="1"/>
    <col min="12563" max="12800" width="9.140625" style="106"/>
    <col min="12801" max="12801" width="9" style="106" bestFit="1" customWidth="1"/>
    <col min="12802" max="12802" width="37" style="106" customWidth="1"/>
    <col min="12803" max="12804" width="0" style="106" hidden="1" customWidth="1"/>
    <col min="12805" max="12805" width="9.140625" style="106"/>
    <col min="12806" max="12806" width="9.7109375" style="106" customWidth="1"/>
    <col min="12807" max="12807" width="11.5703125" style="106" customWidth="1"/>
    <col min="12808" max="12808" width="9.7109375" style="106" customWidth="1"/>
    <col min="12809" max="12809" width="10.28515625" style="106" customWidth="1"/>
    <col min="12810" max="12816" width="9.140625" style="106"/>
    <col min="12817" max="12818" width="9.7109375" style="106" customWidth="1"/>
    <col min="12819" max="13056" width="9.140625" style="106"/>
    <col min="13057" max="13057" width="9" style="106" bestFit="1" customWidth="1"/>
    <col min="13058" max="13058" width="37" style="106" customWidth="1"/>
    <col min="13059" max="13060" width="0" style="106" hidden="1" customWidth="1"/>
    <col min="13061" max="13061" width="9.140625" style="106"/>
    <col min="13062" max="13062" width="9.7109375" style="106" customWidth="1"/>
    <col min="13063" max="13063" width="11.5703125" style="106" customWidth="1"/>
    <col min="13064" max="13064" width="9.7109375" style="106" customWidth="1"/>
    <col min="13065" max="13065" width="10.28515625" style="106" customWidth="1"/>
    <col min="13066" max="13072" width="9.140625" style="106"/>
    <col min="13073" max="13074" width="9.7109375" style="106" customWidth="1"/>
    <col min="13075" max="13312" width="9.140625" style="106"/>
    <col min="13313" max="13313" width="9" style="106" bestFit="1" customWidth="1"/>
    <col min="13314" max="13314" width="37" style="106" customWidth="1"/>
    <col min="13315" max="13316" width="0" style="106" hidden="1" customWidth="1"/>
    <col min="13317" max="13317" width="9.140625" style="106"/>
    <col min="13318" max="13318" width="9.7109375" style="106" customWidth="1"/>
    <col min="13319" max="13319" width="11.5703125" style="106" customWidth="1"/>
    <col min="13320" max="13320" width="9.7109375" style="106" customWidth="1"/>
    <col min="13321" max="13321" width="10.28515625" style="106" customWidth="1"/>
    <col min="13322" max="13328" width="9.140625" style="106"/>
    <col min="13329" max="13330" width="9.7109375" style="106" customWidth="1"/>
    <col min="13331" max="13568" width="9.140625" style="106"/>
    <col min="13569" max="13569" width="9" style="106" bestFit="1" customWidth="1"/>
    <col min="13570" max="13570" width="37" style="106" customWidth="1"/>
    <col min="13571" max="13572" width="0" style="106" hidden="1" customWidth="1"/>
    <col min="13573" max="13573" width="9.140625" style="106"/>
    <col min="13574" max="13574" width="9.7109375" style="106" customWidth="1"/>
    <col min="13575" max="13575" width="11.5703125" style="106" customWidth="1"/>
    <col min="13576" max="13576" width="9.7109375" style="106" customWidth="1"/>
    <col min="13577" max="13577" width="10.28515625" style="106" customWidth="1"/>
    <col min="13578" max="13584" width="9.140625" style="106"/>
    <col min="13585" max="13586" width="9.7109375" style="106" customWidth="1"/>
    <col min="13587" max="13824" width="9.140625" style="106"/>
    <col min="13825" max="13825" width="9" style="106" bestFit="1" customWidth="1"/>
    <col min="13826" max="13826" width="37" style="106" customWidth="1"/>
    <col min="13827" max="13828" width="0" style="106" hidden="1" customWidth="1"/>
    <col min="13829" max="13829" width="9.140625" style="106"/>
    <col min="13830" max="13830" width="9.7109375" style="106" customWidth="1"/>
    <col min="13831" max="13831" width="11.5703125" style="106" customWidth="1"/>
    <col min="13832" max="13832" width="9.7109375" style="106" customWidth="1"/>
    <col min="13833" max="13833" width="10.28515625" style="106" customWidth="1"/>
    <col min="13834" max="13840" width="9.140625" style="106"/>
    <col min="13841" max="13842" width="9.7109375" style="106" customWidth="1"/>
    <col min="13843" max="14080" width="9.140625" style="106"/>
    <col min="14081" max="14081" width="9" style="106" bestFit="1" customWidth="1"/>
    <col min="14082" max="14082" width="37" style="106" customWidth="1"/>
    <col min="14083" max="14084" width="0" style="106" hidden="1" customWidth="1"/>
    <col min="14085" max="14085" width="9.140625" style="106"/>
    <col min="14086" max="14086" width="9.7109375" style="106" customWidth="1"/>
    <col min="14087" max="14087" width="11.5703125" style="106" customWidth="1"/>
    <col min="14088" max="14088" width="9.7109375" style="106" customWidth="1"/>
    <col min="14089" max="14089" width="10.28515625" style="106" customWidth="1"/>
    <col min="14090" max="14096" width="9.140625" style="106"/>
    <col min="14097" max="14098" width="9.7109375" style="106" customWidth="1"/>
    <col min="14099" max="14336" width="9.140625" style="106"/>
    <col min="14337" max="14337" width="9" style="106" bestFit="1" customWidth="1"/>
    <col min="14338" max="14338" width="37" style="106" customWidth="1"/>
    <col min="14339" max="14340" width="0" style="106" hidden="1" customWidth="1"/>
    <col min="14341" max="14341" width="9.140625" style="106"/>
    <col min="14342" max="14342" width="9.7109375" style="106" customWidth="1"/>
    <col min="14343" max="14343" width="11.5703125" style="106" customWidth="1"/>
    <col min="14344" max="14344" width="9.7109375" style="106" customWidth="1"/>
    <col min="14345" max="14345" width="10.28515625" style="106" customWidth="1"/>
    <col min="14346" max="14352" width="9.140625" style="106"/>
    <col min="14353" max="14354" width="9.7109375" style="106" customWidth="1"/>
    <col min="14355" max="14592" width="9.140625" style="106"/>
    <col min="14593" max="14593" width="9" style="106" bestFit="1" customWidth="1"/>
    <col min="14594" max="14594" width="37" style="106" customWidth="1"/>
    <col min="14595" max="14596" width="0" style="106" hidden="1" customWidth="1"/>
    <col min="14597" max="14597" width="9.140625" style="106"/>
    <col min="14598" max="14598" width="9.7109375" style="106" customWidth="1"/>
    <col min="14599" max="14599" width="11.5703125" style="106" customWidth="1"/>
    <col min="14600" max="14600" width="9.7109375" style="106" customWidth="1"/>
    <col min="14601" max="14601" width="10.28515625" style="106" customWidth="1"/>
    <col min="14602" max="14608" width="9.140625" style="106"/>
    <col min="14609" max="14610" width="9.7109375" style="106" customWidth="1"/>
    <col min="14611" max="14848" width="9.140625" style="106"/>
    <col min="14849" max="14849" width="9" style="106" bestFit="1" customWidth="1"/>
    <col min="14850" max="14850" width="37" style="106" customWidth="1"/>
    <col min="14851" max="14852" width="0" style="106" hidden="1" customWidth="1"/>
    <col min="14853" max="14853" width="9.140625" style="106"/>
    <col min="14854" max="14854" width="9.7109375" style="106" customWidth="1"/>
    <col min="14855" max="14855" width="11.5703125" style="106" customWidth="1"/>
    <col min="14856" max="14856" width="9.7109375" style="106" customWidth="1"/>
    <col min="14857" max="14857" width="10.28515625" style="106" customWidth="1"/>
    <col min="14858" max="14864" width="9.140625" style="106"/>
    <col min="14865" max="14866" width="9.7109375" style="106" customWidth="1"/>
    <col min="14867" max="15104" width="9.140625" style="106"/>
    <col min="15105" max="15105" width="9" style="106" bestFit="1" customWidth="1"/>
    <col min="15106" max="15106" width="37" style="106" customWidth="1"/>
    <col min="15107" max="15108" width="0" style="106" hidden="1" customWidth="1"/>
    <col min="15109" max="15109" width="9.140625" style="106"/>
    <col min="15110" max="15110" width="9.7109375" style="106" customWidth="1"/>
    <col min="15111" max="15111" width="11.5703125" style="106" customWidth="1"/>
    <col min="15112" max="15112" width="9.7109375" style="106" customWidth="1"/>
    <col min="15113" max="15113" width="10.28515625" style="106" customWidth="1"/>
    <col min="15114" max="15120" width="9.140625" style="106"/>
    <col min="15121" max="15122" width="9.7109375" style="106" customWidth="1"/>
    <col min="15123" max="15360" width="9.140625" style="106"/>
    <col min="15361" max="15361" width="9" style="106" bestFit="1" customWidth="1"/>
    <col min="15362" max="15362" width="37" style="106" customWidth="1"/>
    <col min="15363" max="15364" width="0" style="106" hidden="1" customWidth="1"/>
    <col min="15365" max="15365" width="9.140625" style="106"/>
    <col min="15366" max="15366" width="9.7109375" style="106" customWidth="1"/>
    <col min="15367" max="15367" width="11.5703125" style="106" customWidth="1"/>
    <col min="15368" max="15368" width="9.7109375" style="106" customWidth="1"/>
    <col min="15369" max="15369" width="10.28515625" style="106" customWidth="1"/>
    <col min="15370" max="15376" width="9.140625" style="106"/>
    <col min="15377" max="15378" width="9.7109375" style="106" customWidth="1"/>
    <col min="15379" max="15616" width="9.140625" style="106"/>
    <col min="15617" max="15617" width="9" style="106" bestFit="1" customWidth="1"/>
    <col min="15618" max="15618" width="37" style="106" customWidth="1"/>
    <col min="15619" max="15620" width="0" style="106" hidden="1" customWidth="1"/>
    <col min="15621" max="15621" width="9.140625" style="106"/>
    <col min="15622" max="15622" width="9.7109375" style="106" customWidth="1"/>
    <col min="15623" max="15623" width="11.5703125" style="106" customWidth="1"/>
    <col min="15624" max="15624" width="9.7109375" style="106" customWidth="1"/>
    <col min="15625" max="15625" width="10.28515625" style="106" customWidth="1"/>
    <col min="15626" max="15632" width="9.140625" style="106"/>
    <col min="15633" max="15634" width="9.7109375" style="106" customWidth="1"/>
    <col min="15635" max="15872" width="9.140625" style="106"/>
    <col min="15873" max="15873" width="9" style="106" bestFit="1" customWidth="1"/>
    <col min="15874" max="15874" width="37" style="106" customWidth="1"/>
    <col min="15875" max="15876" width="0" style="106" hidden="1" customWidth="1"/>
    <col min="15877" max="15877" width="9.140625" style="106"/>
    <col min="15878" max="15878" width="9.7109375" style="106" customWidth="1"/>
    <col min="15879" max="15879" width="11.5703125" style="106" customWidth="1"/>
    <col min="15880" max="15880" width="9.7109375" style="106" customWidth="1"/>
    <col min="15881" max="15881" width="10.28515625" style="106" customWidth="1"/>
    <col min="15882" max="15888" width="9.140625" style="106"/>
    <col min="15889" max="15890" width="9.7109375" style="106" customWidth="1"/>
    <col min="15891" max="16128" width="9.140625" style="106"/>
    <col min="16129" max="16129" width="9" style="106" bestFit="1" customWidth="1"/>
    <col min="16130" max="16130" width="37" style="106" customWidth="1"/>
    <col min="16131" max="16132" width="0" style="106" hidden="1" customWidth="1"/>
    <col min="16133" max="16133" width="9.140625" style="106"/>
    <col min="16134" max="16134" width="9.7109375" style="106" customWidth="1"/>
    <col min="16135" max="16135" width="11.5703125" style="106" customWidth="1"/>
    <col min="16136" max="16136" width="9.7109375" style="106" customWidth="1"/>
    <col min="16137" max="16137" width="10.28515625" style="106" customWidth="1"/>
    <col min="16138" max="16144" width="9.140625" style="106"/>
    <col min="16145" max="16146" width="9.7109375" style="106" customWidth="1"/>
    <col min="16147" max="16384" width="9.140625" style="106"/>
  </cols>
  <sheetData>
    <row r="2" spans="1:27">
      <c r="A2" s="217"/>
      <c r="B2" s="218"/>
      <c r="C2" s="219"/>
      <c r="D2" s="217"/>
      <c r="E2" s="220" t="s">
        <v>555</v>
      </c>
      <c r="F2" s="220" t="s">
        <v>556</v>
      </c>
      <c r="G2" s="220" t="s">
        <v>557</v>
      </c>
      <c r="H2" s="220" t="s">
        <v>558</v>
      </c>
      <c r="I2" s="220" t="s">
        <v>28</v>
      </c>
      <c r="J2" s="220" t="s">
        <v>69</v>
      </c>
      <c r="K2" s="220" t="s">
        <v>70</v>
      </c>
      <c r="L2" s="220" t="s">
        <v>71</v>
      </c>
      <c r="M2" s="220" t="s">
        <v>32</v>
      </c>
      <c r="N2" s="220" t="s">
        <v>72</v>
      </c>
      <c r="O2" s="220" t="s">
        <v>73</v>
      </c>
      <c r="P2" s="220" t="s">
        <v>74</v>
      </c>
      <c r="Q2" s="220" t="s">
        <v>495</v>
      </c>
      <c r="R2" s="220" t="s">
        <v>502</v>
      </c>
      <c r="S2" s="220" t="s">
        <v>509</v>
      </c>
      <c r="T2" s="220" t="s">
        <v>514</v>
      </c>
      <c r="U2" s="220" t="s">
        <v>516</v>
      </c>
      <c r="V2" s="220" t="s">
        <v>518</v>
      </c>
      <c r="W2" s="220" t="s">
        <v>527</v>
      </c>
      <c r="X2" s="220" t="s">
        <v>534</v>
      </c>
      <c r="Y2" s="220" t="s">
        <v>536</v>
      </c>
      <c r="Z2" s="220" t="s">
        <v>545</v>
      </c>
      <c r="AA2" s="220" t="s">
        <v>552</v>
      </c>
    </row>
    <row r="3" spans="1:27">
      <c r="A3" s="217"/>
      <c r="B3" s="218"/>
      <c r="C3" s="219"/>
      <c r="D3" s="217"/>
      <c r="E3" s="220" t="s">
        <v>559</v>
      </c>
      <c r="F3" s="220" t="s">
        <v>560</v>
      </c>
      <c r="G3" s="221" t="s">
        <v>561</v>
      </c>
      <c r="H3" s="220" t="s">
        <v>562</v>
      </c>
      <c r="I3" s="221" t="s">
        <v>27</v>
      </c>
      <c r="J3" s="220" t="s">
        <v>29</v>
      </c>
      <c r="K3" s="220" t="s">
        <v>30</v>
      </c>
      <c r="L3" s="220" t="s">
        <v>31</v>
      </c>
      <c r="M3" s="220" t="s">
        <v>76</v>
      </c>
      <c r="N3" s="220" t="s">
        <v>77</v>
      </c>
      <c r="O3" s="220" t="s">
        <v>78</v>
      </c>
      <c r="P3" s="220" t="s">
        <v>79</v>
      </c>
      <c r="Q3" s="220" t="s">
        <v>494</v>
      </c>
      <c r="R3" s="220" t="s">
        <v>503</v>
      </c>
      <c r="S3" s="220" t="s">
        <v>508</v>
      </c>
      <c r="T3" s="220" t="s">
        <v>513</v>
      </c>
      <c r="U3" s="220" t="s">
        <v>515</v>
      </c>
      <c r="V3" s="220" t="s">
        <v>517</v>
      </c>
      <c r="W3" s="220" t="s">
        <v>526</v>
      </c>
      <c r="X3" s="220" t="s">
        <v>533</v>
      </c>
      <c r="Y3" s="220" t="s">
        <v>535</v>
      </c>
      <c r="Z3" s="220" t="s">
        <v>544</v>
      </c>
      <c r="AA3" s="220" t="s">
        <v>551</v>
      </c>
    </row>
    <row r="4" spans="1:27" s="1" customFormat="1" ht="15.95" customHeight="1">
      <c r="A4" s="222" t="s">
        <v>6</v>
      </c>
      <c r="B4" s="228" t="s">
        <v>664</v>
      </c>
      <c r="C4" s="222" t="s">
        <v>665</v>
      </c>
      <c r="D4" s="228" t="s">
        <v>666</v>
      </c>
      <c r="E4" s="255">
        <v>12502</v>
      </c>
      <c r="F4" s="255">
        <v>12368</v>
      </c>
      <c r="G4" s="255">
        <v>12141</v>
      </c>
      <c r="H4" s="255">
        <v>12208</v>
      </c>
      <c r="I4" s="255">
        <v>12273</v>
      </c>
      <c r="J4" s="255">
        <v>12388.333333333334</v>
      </c>
      <c r="K4" s="255">
        <v>12533.666666666666</v>
      </c>
      <c r="L4" s="255">
        <v>12688</v>
      </c>
      <c r="M4" s="255">
        <v>12338.666666666666</v>
      </c>
      <c r="N4" s="255">
        <v>12350.333333333334</v>
      </c>
      <c r="O4" s="255">
        <v>12465</v>
      </c>
      <c r="P4" s="255">
        <v>12741.333333333334</v>
      </c>
      <c r="Q4" s="255">
        <v>12966.666666666666</v>
      </c>
      <c r="R4" s="255">
        <v>13183</v>
      </c>
      <c r="S4" s="255">
        <v>13334.666666666666</v>
      </c>
      <c r="T4" s="255">
        <v>13722</v>
      </c>
      <c r="U4" s="255">
        <v>13843.666666666666</v>
      </c>
      <c r="V4" s="255">
        <v>13868.333333333334</v>
      </c>
      <c r="W4" s="255">
        <v>14176</v>
      </c>
      <c r="X4" s="255">
        <v>14606</v>
      </c>
      <c r="Y4" s="255">
        <v>15188.333333333334</v>
      </c>
      <c r="Z4" s="255">
        <v>15936.666666666666</v>
      </c>
      <c r="AA4" s="255">
        <v>16428</v>
      </c>
    </row>
    <row r="5" spans="1:27" s="1" customFormat="1" ht="15.95" customHeight="1">
      <c r="A5" s="239"/>
      <c r="B5" s="228" t="s">
        <v>667</v>
      </c>
      <c r="C5" s="239"/>
      <c r="D5" s="228" t="s">
        <v>668</v>
      </c>
      <c r="E5" s="285">
        <v>1528.0842665173573</v>
      </c>
      <c r="F5" s="285">
        <v>1535.343547326434</v>
      </c>
      <c r="G5" s="285">
        <v>1543.793632594789</v>
      </c>
      <c r="H5" s="285">
        <v>1538.1198121450414</v>
      </c>
      <c r="I5" s="285">
        <v>1646.5051731446176</v>
      </c>
      <c r="J5" s="285">
        <v>1646.5984937444352</v>
      </c>
      <c r="K5" s="285">
        <v>1621.1822817322804</v>
      </c>
      <c r="L5" s="285">
        <v>1609.7695221953522</v>
      </c>
      <c r="M5" s="285">
        <v>2025.5043756286661</v>
      </c>
      <c r="N5" s="285">
        <v>1990.7559032611609</v>
      </c>
      <c r="O5" s="285">
        <v>1963.1069907300362</v>
      </c>
      <c r="P5" s="285">
        <v>1931.3781917120136</v>
      </c>
      <c r="Q5" s="285">
        <v>2009.8599668378299</v>
      </c>
      <c r="R5" s="285">
        <v>1999.1411170950328</v>
      </c>
      <c r="S5" s="285">
        <v>2006.8308959101914</v>
      </c>
      <c r="T5" s="285">
        <v>1991.2708465721919</v>
      </c>
      <c r="U5" s="285">
        <v>3477.9523671474349</v>
      </c>
      <c r="V5" s="285">
        <v>3359</v>
      </c>
      <c r="W5" s="285">
        <v>3476.2136959179898</v>
      </c>
      <c r="X5" s="285">
        <v>3512.1647946049588</v>
      </c>
      <c r="Y5" s="285">
        <v>3544.9892437177023</v>
      </c>
      <c r="Z5" s="285">
        <v>3620.2472365613658</v>
      </c>
      <c r="AA5" s="285">
        <v>3616.9006328625796</v>
      </c>
    </row>
    <row r="6" spans="1:27" ht="15.95" customHeight="1">
      <c r="A6" s="238" t="s">
        <v>669</v>
      </c>
      <c r="B6" s="267" t="s">
        <v>670</v>
      </c>
      <c r="C6" s="238" t="s">
        <v>669</v>
      </c>
      <c r="D6" s="267" t="s">
        <v>671</v>
      </c>
      <c r="E6" s="257">
        <v>88751.764999999999</v>
      </c>
      <c r="F6" s="257">
        <v>99696.942999999999</v>
      </c>
      <c r="G6" s="257">
        <v>106872.46699999999</v>
      </c>
      <c r="H6" s="257">
        <v>115800.317</v>
      </c>
      <c r="I6" s="257">
        <v>114322.447</v>
      </c>
      <c r="J6" s="257">
        <v>126192.219</v>
      </c>
      <c r="K6" s="257">
        <v>140543.405</v>
      </c>
      <c r="L6" s="257">
        <v>153816.323</v>
      </c>
      <c r="M6" s="257">
        <v>145057.826</v>
      </c>
      <c r="N6" s="257">
        <v>156093.72600000002</v>
      </c>
      <c r="O6" s="257">
        <v>161186.99900000001</v>
      </c>
      <c r="P6" s="257">
        <v>175353.29800000001</v>
      </c>
      <c r="Q6" s="257">
        <v>175095.36299999998</v>
      </c>
      <c r="R6" s="257">
        <v>201163.20900000003</v>
      </c>
      <c r="S6" s="257">
        <v>218289.16700000002</v>
      </c>
      <c r="T6" s="257">
        <v>244978.19600000003</v>
      </c>
      <c r="U6" s="257">
        <v>260184.462</v>
      </c>
      <c r="V6" s="257">
        <v>299205.54100000003</v>
      </c>
      <c r="W6" s="257">
        <v>372532.92300000001</v>
      </c>
      <c r="X6" s="257">
        <v>399810.62599999999</v>
      </c>
      <c r="Y6" s="257">
        <v>249174.217</v>
      </c>
      <c r="Z6" s="257">
        <v>229027.274</v>
      </c>
      <c r="AA6" s="257">
        <v>205959.11599999998</v>
      </c>
    </row>
    <row r="7" spans="1:27" s="227" customFormat="1" ht="15.95" customHeight="1">
      <c r="A7" s="282"/>
      <c r="B7" s="269" t="s">
        <v>667</v>
      </c>
      <c r="C7" s="282"/>
      <c r="D7" s="228" t="s">
        <v>668</v>
      </c>
      <c r="E7" s="286">
        <v>0.11938523543728959</v>
      </c>
      <c r="F7" s="286">
        <v>0.10351473896245747</v>
      </c>
      <c r="G7" s="286">
        <v>0.10083019520827569</v>
      </c>
      <c r="H7" s="286">
        <v>9.4372478973388296E-2</v>
      </c>
      <c r="I7" s="286">
        <v>9.7455378876229709E-2</v>
      </c>
      <c r="J7" s="286">
        <v>9.3632868248748072E-2</v>
      </c>
      <c r="K7" s="286">
        <v>8.8010042309722106E-2</v>
      </c>
      <c r="L7" s="286">
        <v>8.1066456530680411E-2</v>
      </c>
      <c r="M7" s="286">
        <v>9.0599244069870355E-2</v>
      </c>
      <c r="N7" s="286">
        <v>8.4789628482961094E-2</v>
      </c>
      <c r="O7" s="286">
        <v>8.3820796387492263E-2</v>
      </c>
      <c r="P7" s="286">
        <v>7.6945218047738101E-2</v>
      </c>
      <c r="Q7" s="286">
        <v>7.073510279081463E-2</v>
      </c>
      <c r="R7" s="286">
        <v>5.1784861564820234E-2</v>
      </c>
      <c r="S7" s="286">
        <v>5.0933845287888239E-2</v>
      </c>
      <c r="T7" s="286">
        <v>4.7506E-2</v>
      </c>
      <c r="U7" s="286">
        <v>4.676356468973155E-2</v>
      </c>
      <c r="V7" s="286">
        <v>4.3999999999999997E-2</v>
      </c>
      <c r="W7" s="286">
        <v>4.2836877360096941E-2</v>
      </c>
      <c r="X7" s="286">
        <v>4.3233317990903027E-2</v>
      </c>
      <c r="Y7" s="286">
        <v>5.2424360316557631E-2</v>
      </c>
      <c r="Z7" s="286">
        <v>5.4882995725653173E-2</v>
      </c>
      <c r="AA7" s="286">
        <v>5.9550542351327639E-2</v>
      </c>
    </row>
    <row r="8" spans="1:27">
      <c r="A8" s="245"/>
      <c r="B8" s="245"/>
      <c r="C8" s="245"/>
      <c r="D8" s="287"/>
      <c r="F8" s="246"/>
      <c r="G8" s="247"/>
      <c r="H8" s="246"/>
      <c r="I8" s="247"/>
      <c r="Q8" s="246"/>
      <c r="R8" s="246"/>
    </row>
    <row r="9" spans="1:27">
      <c r="A9" s="245"/>
      <c r="B9" s="245"/>
      <c r="C9" s="245"/>
      <c r="D9" s="245"/>
      <c r="F9" s="246"/>
      <c r="G9" s="247"/>
      <c r="H9" s="246"/>
      <c r="I9" s="247"/>
      <c r="Q9" s="246"/>
      <c r="R9" s="246"/>
    </row>
    <row r="10" spans="1:27">
      <c r="A10" s="245"/>
      <c r="B10" s="245"/>
      <c r="C10" s="245"/>
      <c r="D10" s="245"/>
      <c r="F10" s="246"/>
      <c r="G10" s="247"/>
      <c r="H10" s="246"/>
      <c r="I10" s="247"/>
      <c r="Q10" s="246"/>
      <c r="R10" s="246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Income Statement_Old</vt:lpstr>
      <vt:lpstr>Income Statement_New</vt:lpstr>
      <vt:lpstr>Balance Sheet </vt:lpstr>
      <vt:lpstr>Cash Flow Statement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2021-11-09T20:57:53Z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2020-05-11T18:09:11Z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e016696e-1405-48d7-9631-ef4037e5bdfe</vt:lpwstr>
  </property>
  <property fmtid="{D5CDD505-2E9C-101B-9397-08002B2CF9AE}" pid="8" name="MSIP_Label_4aeda764-ac5d-4c78-8b24-fe1405747852_ContentBits">
    <vt:lpwstr>2</vt:lpwstr>
  </property>
</Properties>
</file>